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 tabRatio="845" firstSheet="44" activeTab="50"/>
  </bookViews>
  <sheets>
    <sheet name="表1-一般公共预算收入" sheetId="1" r:id="rId1"/>
    <sheet name="表2-一般公共预算支出" sheetId="2" r:id="rId2"/>
    <sheet name="表3-一般公共预算收支平衡表" sheetId="3" r:id="rId3"/>
    <sheet name="表4-一般公共预算上级补助（分科目）" sheetId="7" r:id="rId4"/>
    <sheet name="表5-一般公共预算上级补助（分地区）" sheetId="8" r:id="rId5"/>
    <sheet name="表6-一般公共预算经济分类科目支出决算表" sheetId="45" r:id="rId6"/>
    <sheet name="表7-一般公共预算经济分类科目基本支出决算表" sheetId="46" r:id="rId7"/>
    <sheet name="表8-区级一般公共预算收入" sheetId="4" r:id="rId8"/>
    <sheet name="表9-区级一般公共预算支出" sheetId="52" r:id="rId9"/>
    <sheet name="表10-区级一般公共预算收支平衡表" sheetId="6" r:id="rId10"/>
    <sheet name="表11.对下税收返还和转移支付补助决算表" sheetId="47" r:id="rId11"/>
    <sheet name="表12.对下税收返还和转移支付补助决算表（分项目、分地区）" sheetId="48" r:id="rId12"/>
    <sheet name="表13-区级一般公共预算经济分类科目支出决算表" sheetId="9" r:id="rId13"/>
    <sheet name="表14-区级一般公共预算经济分类科目基本支出决算表" sheetId="10" r:id="rId14"/>
    <sheet name="表15-区级预算内基本建设支出决算表" sheetId="11" r:id="rId15"/>
    <sheet name="表16-区本级重大政府投资计划和重大投资项目表" sheetId="12" r:id="rId16"/>
    <sheet name="表17-政府性基金收入" sheetId="13" r:id="rId17"/>
    <sheet name="表18-政府性基金支出" sheetId="14" r:id="rId18"/>
    <sheet name="表19-基金收支决算平衡" sheetId="15" r:id="rId19"/>
    <sheet name="表20-基金转移支付补助（分科目）" sheetId="19" r:id="rId20"/>
    <sheet name="表21-基金转移支付补助（分地区）" sheetId="20" r:id="rId21"/>
    <sheet name="表22-区级政府性基金收入" sheetId="16" r:id="rId22"/>
    <sheet name="表23-区级政府性基金支出" sheetId="17" r:id="rId23"/>
    <sheet name="表24-区级基金收支决算平衡" sheetId="18" r:id="rId24"/>
    <sheet name="表25.对下政府性基金转移支付补助决算表" sheetId="49" r:id="rId25"/>
    <sheet name="表26.对下政府性基金转移支付补助决算表（分项目、分地区）" sheetId="50" r:id="rId26"/>
    <sheet name="表27-国有资本经营预算收入" sheetId="21" r:id="rId27"/>
    <sheet name="表28-国有资本经营预算支出" sheetId="22" r:id="rId28"/>
    <sheet name="表29-国有资本经营预算收支平衡" sheetId="23" r:id="rId29"/>
    <sheet name="表30.上级对攀枝花市西区国有资本经营预算转移支付决算表" sheetId="51" r:id="rId30"/>
    <sheet name="表31-区级国有资本经营预算收入" sheetId="24" r:id="rId31"/>
    <sheet name="表32-区级国有资本经营预算支出" sheetId="25" r:id="rId32"/>
    <sheet name="表33-区级国有资本经营预算收支平衡" sheetId="26" r:id="rId33"/>
    <sheet name="表34-国有资本经营预算转移支付" sheetId="27" r:id="rId34"/>
    <sheet name="表35-社保基金收入" sheetId="28" r:id="rId35"/>
    <sheet name="表36-社保基金支出" sheetId="29" r:id="rId36"/>
    <sheet name="表37-社保基金收支平衡" sheetId="30" r:id="rId37"/>
    <sheet name="表38-区级社保基金收入" sheetId="31" r:id="rId38"/>
    <sheet name="表39-区级社保基金支出" sheetId="32" r:id="rId39"/>
    <sheet name="表40-区级社保基金收支平衡" sheetId="33" r:id="rId40"/>
    <sheet name="表41-地方政府一般债务限额及余额决算情况表" sheetId="34" r:id="rId41"/>
    <sheet name="表42-地方政府专项债务限额及余额决算情况表" sheetId="35" r:id="rId42"/>
    <sheet name="表43-地方政府债务限额及余额决算情况表" sheetId="36" r:id="rId43"/>
    <sheet name="表44-地方政府债务余额情况汇总表" sheetId="37" r:id="rId44"/>
    <sheet name="表45-地方政府债务相关情况表" sheetId="38" r:id="rId45"/>
    <sheet name="表46-政府债务十年到期情况表" sheetId="39" r:id="rId46"/>
    <sheet name="表47-地方政府债券使用情况表" sheetId="40" r:id="rId47"/>
    <sheet name="表48-地方政府债务还本付息情况表" sheetId="41" r:id="rId48"/>
    <sheet name="表49-地方政府债券发行情况表" sheetId="42" r:id="rId49"/>
    <sheet name="表50-本级地方政府专项债务表" sheetId="43" r:id="rId50"/>
    <sheet name="表51-本级新增政府债券项目实施" sheetId="44" r:id="rId51"/>
  </sheets>
  <externalReferences>
    <externalReference r:id="rId52"/>
    <externalReference r:id="rId53"/>
    <externalReference r:id="rId54"/>
    <externalReference r:id="rId55"/>
  </externalReferences>
  <definedNames>
    <definedName name="_xlnm._FilterDatabase" localSheetId="50" hidden="1">'表51-本级新增政府债券项目实施'!$5:$19</definedName>
    <definedName name="_xlnm._FilterDatabase" localSheetId="1" hidden="1">'表2-一般公共预算支出'!$A$4:$IV$1337</definedName>
    <definedName name="_xlnm._FilterDatabase" localSheetId="4" hidden="1">'表5-一般公共预算上级补助（分地区）'!$A$4:$IV$58</definedName>
    <definedName name="_xlnm._FilterDatabase" localSheetId="20" hidden="1">'表21-基金转移支付补助（分地区）'!$A$4:$C$5</definedName>
    <definedName name="_xlnm.Print_Titles" localSheetId="13">'表14-区级一般公共预算经济分类科目基本支出决算表'!$4:$4</definedName>
    <definedName name="_xlnm._FilterDatabase" localSheetId="2">'表3-一般公共预算收支平衡表'!$A$4:$E$4</definedName>
    <definedName name="_xlnm.Print_Titles" localSheetId="34">'表35-社保基金收入'!$4:$4</definedName>
    <definedName name="_xlnm.Print_Titles" localSheetId="36">'表37-社保基金收支平衡'!$4:$4</definedName>
    <definedName name="_xlnm.Print_Titles" localSheetId="4">'表5-一般公共预算上级补助（分地区）'!$4:$4</definedName>
    <definedName name="__A01" localSheetId="0">#REF!</definedName>
    <definedName name="___1A01_" localSheetId="0">#REF!</definedName>
    <definedName name="__1A01_" localSheetId="0">#REF!</definedName>
    <definedName name="_xlnm.Print_Titles" localSheetId="0">'表1-一般公共预算收入'!$2:$4</definedName>
    <definedName name="_A01" localSheetId="0">#REF!</definedName>
    <definedName name="_______________A01" localSheetId="0">#REF!</definedName>
    <definedName name="地区名称" localSheetId="0">#REF!</definedName>
    <definedName name="_xlnm.Print_Area" localSheetId="0">'表1-一般公共预算收入'!$A$1:$G$31</definedName>
    <definedName name="_2A01_" localSheetId="0">#REF!</definedName>
    <definedName name="支出" localSheetId="0">#REF!</definedName>
    <definedName name="_1A01_" localSheetId="0">#REF!</definedName>
    <definedName name="Database" localSheetId="0">#REF!</definedName>
    <definedName name="_xlnm.Print_Area" localSheetId="16">'表17-政府性基金收入'!$A$1:$G$28</definedName>
    <definedName name="_xlnm.Print_Titles" localSheetId="16">'表17-政府性基金收入'!$2:$4</definedName>
    <definedName name="_xlnm.Print_Titles" localSheetId="44">'表45-地方政府债务相关情况表'!$4:$4</definedName>
    <definedName name="_xlnm.Print_Area" localSheetId="3">'表4-一般公共预算上级补助（分科目）'!$A$1:$B$58</definedName>
    <definedName name="_xlnm.Print_Titles" localSheetId="3">'表4-一般公共预算上级补助（分科目）'!$4:$4</definedName>
    <definedName name="_xlnm.Print_Titles" localSheetId="27">'表28-国有资本经营预算支出'!$4:$4</definedName>
    <definedName name="_xlnm.Print_Titles" localSheetId="50">'表51-本级新增政府债券项目实施'!$4:$5</definedName>
    <definedName name="_xlnm.Print_Titles" localSheetId="20">'表21-基金转移支付补助（分地区）'!$4:$4</definedName>
    <definedName name="_xlnm.Print_Titles" localSheetId="38">'表39-区级社保基金支出'!$4:$4</definedName>
    <definedName name="_xlnm.Print_Titles" localSheetId="30">'表31-区级国有资本经营预算收入'!$4:$4</definedName>
    <definedName name="_xlnm.Print_Titles" localSheetId="22">'表23-区级政府性基金支出'!$4:$4</definedName>
    <definedName name="_xlnm.Print_Titles" localSheetId="39">'表40-区级社保基金收支平衡'!$4:$4</definedName>
    <definedName name="_xlnm.Print_Titles" localSheetId="7">'表8-区级一般公共预算收入'!$4:$4</definedName>
    <definedName name="_xlnm.Print_Titles" localSheetId="37">'表38-区级社保基金收入'!$4:$4</definedName>
    <definedName name="_xlnm.Print_Titles" localSheetId="35">'表36-社保基金支出'!$4:$4</definedName>
    <definedName name="_xlnm.Print_Titles" localSheetId="17">'表18-政府性基金支出'!$4:$4</definedName>
    <definedName name="_xlnm.Print_Titles" localSheetId="12">'表13-区级一般公共预算经济分类科目支出决算表'!$4:$4</definedName>
    <definedName name="__A01" localSheetId="1">#REF!</definedName>
    <definedName name="___1A01_" localSheetId="1">#REF!</definedName>
    <definedName name="__1A01_" localSheetId="1">#REF!</definedName>
    <definedName name="_xlnm.Print_Titles" localSheetId="1">'表2-一般公共预算支出'!$4:$4</definedName>
    <definedName name="_A01" localSheetId="1">#REF!</definedName>
    <definedName name="_______________A01" localSheetId="1">#REF!</definedName>
    <definedName name="地区名称" localSheetId="1">#REF!</definedName>
    <definedName name="_xlnm.Print_Area" localSheetId="1">'表2-一般公共预算支出'!$A$1:$G$1338</definedName>
    <definedName name="_2A01_" localSheetId="1">#REF!</definedName>
    <definedName name="支出" localSheetId="1">#REF!</definedName>
    <definedName name="_1A01_" localSheetId="1">#REF!</definedName>
    <definedName name="Database" localSheetId="1">#REF!</definedName>
    <definedName name="_xlnm.Print_Titles" localSheetId="31">'表32-区级国有资本经营预算支出'!$4:$4</definedName>
    <definedName name="_xlnm.Print_Titles" localSheetId="19">'表20-基金转移支付补助（分科目）'!$4:$4</definedName>
    <definedName name="_xlnm.Print_Titles" localSheetId="46">'表47-地方政府债券使用情况表'!$4:$4</definedName>
    <definedName name="_xlnm.Print_Titles" localSheetId="26">'表27-国有资本经营预算收入'!$4:$4</definedName>
    <definedName name="_______________A08">'[1]A01-1'!$A$5:$C$36</definedName>
    <definedName name="_2A01_">#REF!</definedName>
    <definedName name="_A01">#REF!</definedName>
    <definedName name="_______________A01">#REF!</definedName>
    <definedName name="___2A08_">'[1]A01-1'!$A$5:$C$36</definedName>
    <definedName name="___1A01_">#REF!</definedName>
    <definedName name="地区名称">#REF!</definedName>
    <definedName name="_2A08_">'[2]A01-1'!$A$5:$C$36</definedName>
    <definedName name="_1A01_">#REF!</definedName>
    <definedName name="支出">#REF!</definedName>
    <definedName name="Database">#REF!</definedName>
    <definedName name="s">#N/A</definedName>
    <definedName name="__A08">'[1]A01-1'!$A$5:$C$36</definedName>
    <definedName name="n">#N/A</definedName>
    <definedName name="_xlnm.Print_Area">#N/A</definedName>
    <definedName name="m">#N/A</definedName>
    <definedName name="_xlnm.Print_Titles">#N/A</definedName>
    <definedName name="l">#N/A</definedName>
    <definedName name="_4A08_">'[1]A01-1'!$A$5:$C$36</definedName>
    <definedName name="k">#N/A</definedName>
    <definedName name="__A01">#REF!</definedName>
    <definedName name="j">#N/A</definedName>
    <definedName name="i">#N/A</definedName>
    <definedName name="h">#N/A</definedName>
    <definedName name="g">#N/A</definedName>
    <definedName name="f">#N/A</definedName>
    <definedName name="e">#N/A</definedName>
    <definedName name="__2A08_">'[1]A01-1'!$A$5:$C$36</definedName>
    <definedName name="__1A01_">#REF!</definedName>
    <definedName name="d">#N/A</definedName>
    <definedName name="b">#N/A</definedName>
    <definedName name="a">#N/A</definedName>
    <definedName name="_A08">'[1]A01-1'!$A$5:$C$36</definedName>
    <definedName name="_xlnm._FilterDatabase" localSheetId="8" hidden="1">'表9-区级一般公共预算支出'!#REF!</definedName>
    <definedName name="_xlnm.Print_Titles" localSheetId="8">'表9-区级一般公共预算支出'!$4:$4</definedName>
    <definedName name="_xlnm.Print_Titles" localSheetId="5">'表6-一般公共预算经济分类科目支出决算表'!$4:$4</definedName>
    <definedName name="_xlnm.Print_Titles" localSheetId="6">'表7-一般公共预算经济分类科目基本支出决算表'!$4:$4</definedName>
    <definedName name="_xlnm.Print_Titles" localSheetId="11">'表12.对下税收返还和转移支付补助决算表（分项目、分地区）'!$4:$4</definedName>
    <definedName name="_xlnm._FilterDatabase" localSheetId="34" hidden="1">'表35-社保基金收入'!$A$4:$E$4</definedName>
    <definedName name="_xlnm.Print_Area" localSheetId="34">'表35-社保基金收入'!$A$1:$E$32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<sst xmlns="http://schemas.openxmlformats.org/spreadsheetml/2006/main" count="4784" uniqueCount="2121">
  <si>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1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</si>
  <si>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年攀枝花市西区一般公共预算收入决算表</t>
    </r>
  </si>
  <si>
    <r>
      <rPr>
        <sz val="14"/>
        <color rgb="FF000000"/>
        <rFont val="方正仿宋_GBK"/>
        <charset val="134"/>
      </rPr>
      <t>单位：万元</t>
    </r>
  </si>
  <si>
    <r>
      <rPr>
        <sz val="14"/>
        <color rgb="FF000000"/>
        <rFont val="方正黑体_GBK"/>
        <charset val="134"/>
      </rPr>
      <t>预算科目</t>
    </r>
  </si>
  <si>
    <r>
      <rPr>
        <sz val="14"/>
        <color rgb="FF000000"/>
        <rFont val="方正黑体_GBK"/>
        <charset val="134"/>
      </rPr>
      <t>年初预算数</t>
    </r>
  </si>
  <si>
    <r>
      <rPr>
        <sz val="14"/>
        <color rgb="FF000000"/>
        <rFont val="方正黑体_GBK"/>
        <charset val="134"/>
      </rPr>
      <t>调整预算数</t>
    </r>
  </si>
  <si>
    <r>
      <rPr>
        <sz val="14"/>
        <color rgb="FF000000"/>
        <rFont val="方正黑体_GBK"/>
        <charset val="134"/>
      </rPr>
      <t>决算数</t>
    </r>
  </si>
  <si>
    <r>
      <rPr>
        <sz val="14"/>
        <color rgb="FF000000"/>
        <rFont val="方正黑体_GBK"/>
        <charset val="134"/>
      </rPr>
      <t>累计</t>
    </r>
    <r>
      <rPr>
        <sz val="14"/>
        <color rgb="FF000000"/>
        <rFont val="Times New Roman"/>
        <charset val="134"/>
      </rPr>
      <t xml:space="preserve">       
</t>
    </r>
    <r>
      <rPr>
        <sz val="14"/>
        <color rgb="FF000000"/>
        <rFont val="方正黑体_GBK"/>
        <charset val="134"/>
      </rPr>
      <t>占调整预算</t>
    </r>
  </si>
  <si>
    <r>
      <rPr>
        <sz val="14"/>
        <color rgb="FF000000"/>
        <rFont val="方正黑体_GBK"/>
        <charset val="134"/>
      </rPr>
      <t>上年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_GBK"/>
        <charset val="134"/>
      </rPr>
      <t>决算数</t>
    </r>
  </si>
  <si>
    <r>
      <rPr>
        <sz val="14"/>
        <color rgb="FF000000"/>
        <rFont val="方正黑体_GBK"/>
        <charset val="134"/>
      </rPr>
      <t>同比增减</t>
    </r>
  </si>
  <si>
    <r>
      <rPr>
        <b/>
        <sz val="14"/>
        <color rgb="FF000000"/>
        <rFont val="宋体"/>
        <charset val="134"/>
      </rPr>
      <t>一、税收收入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</si>
  <si>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增值税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</si>
  <si>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消费税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</si>
  <si>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企业所得税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</si>
  <si>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企业所得税退税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</si>
  <si>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个人所得税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</si>
  <si>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资源税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</si>
  <si>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城市维护建设税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</si>
  <si>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房产税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</si>
  <si>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印花税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</si>
  <si>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城镇土地使用税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</si>
  <si>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土地增值税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</si>
  <si>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车船税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</si>
  <si>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耕地占用税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</si>
  <si>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契税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</si>
  <si>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烟叶税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</si>
  <si>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环境保护税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</si>
  <si>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其他税收收入</t>
    </r>
  </si>
  <si>
    <r>
      <rPr>
        <b/>
        <sz val="14"/>
        <color rgb="FF000000"/>
        <rFont val="宋体"/>
        <charset val="134"/>
      </rPr>
      <t>二、非税收入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</si>
  <si>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专项收入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</si>
  <si>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行政事业性收费收入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</si>
  <si>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罚没收入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</si>
  <si>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国有资源（资产）有偿使用收入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</si>
  <si>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捐赠收入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</si>
  <si>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政府住房基金收入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</si>
  <si>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其他收入</t>
    </r>
  </si>
  <si>
    <r>
      <rPr>
        <b/>
        <sz val="14"/>
        <color rgb="FF000000"/>
        <rFont val="方正仿宋_GBK"/>
        <charset val="134"/>
      </rPr>
      <t>一般公共预算收入合计</t>
    </r>
  </si>
  <si>
    <t xml:space="preserve"> </t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</si>
  <si>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2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</si>
  <si>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年攀枝花市西区一般公共预算支出决算表</t>
    </r>
  </si>
  <si>
    <r>
      <rPr>
        <sz val="14"/>
        <rFont val="方正仿宋_GBK"/>
        <charset val="134"/>
      </rPr>
      <t>单位：万元</t>
    </r>
  </si>
  <si>
    <r>
      <rPr>
        <sz val="14"/>
        <rFont val="方正黑体_GBK"/>
        <charset val="134"/>
      </rPr>
      <t>预算科目</t>
    </r>
  </si>
  <si>
    <r>
      <rPr>
        <sz val="14"/>
        <rFont val="方正黑体_GBK"/>
        <charset val="134"/>
      </rPr>
      <t>年初预算数</t>
    </r>
  </si>
  <si>
    <r>
      <rPr>
        <sz val="14"/>
        <rFont val="方正黑体_GBK"/>
        <charset val="134"/>
      </rPr>
      <t>调整预算数</t>
    </r>
  </si>
  <si>
    <t>决算数</t>
  </si>
  <si>
    <r>
      <rPr>
        <sz val="14"/>
        <color rgb="FF000000"/>
        <rFont val="方正黑体_GBK"/>
        <charset val="134"/>
      </rPr>
      <t>累计占调整预算</t>
    </r>
  </si>
  <si>
    <r>
      <rPr>
        <sz val="14"/>
        <rFont val="方正黑体_GBK"/>
        <charset val="134"/>
      </rPr>
      <t>上年决算数</t>
    </r>
  </si>
  <si>
    <r>
      <rPr>
        <sz val="14"/>
        <rFont val="方正黑体_GBK"/>
        <charset val="134"/>
      </rPr>
      <t>同比增减</t>
    </r>
  </si>
  <si>
    <r>
      <rPr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一般公共服务支出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</si>
  <si>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人大事务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</si>
  <si>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行政运行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</si>
  <si>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一般行政管理事务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</si>
  <si>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机关服务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</si>
  <si>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人大会议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</si>
  <si>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人大立法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</si>
  <si>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人大监督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</si>
  <si>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人大代表履职能力提升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</si>
  <si>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代表工作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</si>
  <si>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人大信访工作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</si>
  <si>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事业运行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</si>
  <si>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其他人大事务支出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</si>
  <si>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政协事务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</si>
  <si>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政协会议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</si>
  <si>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委员视察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</si>
  <si>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参政议政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</si>
  <si>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其他政协事务支出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</si>
  <si>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政府办公厅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室</t>
    </r>
    <r>
      <rPr>
        <b/>
        <sz val="14"/>
        <color rgb="FF000000"/>
        <rFont val="Times New Roman"/>
        <charset val="134"/>
      </rPr>
      <t>)</t>
    </r>
    <r>
      <rPr>
        <b/>
        <sz val="14"/>
        <color rgb="FF000000"/>
        <rFont val="方正仿宋_GBK"/>
        <charset val="134"/>
      </rPr>
      <t>及相关机构事务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</si>
  <si>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专项服务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</si>
  <si>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专项业务及机关事务管理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</si>
  <si>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政务公开审批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</si>
  <si>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参事事务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</si>
  <si>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其他政府办公厅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室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方正仿宋_GBK"/>
        <charset val="134"/>
      </rPr>
      <t>及相关机构事务支出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</si>
  <si>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发展与改革事务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</si>
  <si>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战略规划与实施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</si>
  <si>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日常经济运行调节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</si>
  <si>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社会事业发展规划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</si>
  <si>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经济体制改革研究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</si>
  <si>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物价管理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</si>
  <si>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其他发展与改革事务支出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</si>
  <si>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统计信息事务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</si>
  <si>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信息事务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</si>
  <si>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专项统计业务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</si>
  <si>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统计管理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</si>
  <si>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专项普查活动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</si>
  <si>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统计抽样调查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</si>
  <si>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其他统计信息事务支出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</si>
  <si>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财政事务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</si>
  <si>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预算改革业务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</si>
  <si>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财政国库业务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</si>
  <si>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财政监察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</si>
  <si>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信息化建设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</si>
  <si>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财政委托业务支出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</si>
  <si>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其他财政事务支出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</si>
  <si>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税收事务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</si>
  <si>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税收业务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</si>
  <si>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其他税收事务支出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</si>
  <si>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审计事务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</si>
  <si>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审计业务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</si>
  <si>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审计管理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</si>
  <si>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其他审计事务支出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</si>
  <si>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海关事务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</si>
  <si>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缉私办案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</si>
  <si>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口岸管理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</si>
  <si>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海关关务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</si>
  <si>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关税征管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</si>
  <si>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海关监管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</si>
  <si>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检验检疫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</si>
  <si>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其他海关事务支出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</si>
  <si>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纪检监察事务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</si>
  <si>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大案要案查处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</si>
  <si>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派驻派出机构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</si>
  <si>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巡视工作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</si>
  <si>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其他纪检监察事务支出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</si>
  <si>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商贸事务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</si>
  <si>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对外贸易管理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</si>
  <si>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国际经济合作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</si>
  <si>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外资管理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</si>
  <si>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国内贸易管理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</si>
  <si>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招商引资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</si>
  <si>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其他商贸事务支出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</si>
  <si>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知识产权事务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</si>
  <si>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专利审批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</si>
  <si>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知识产权战略和规划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</si>
  <si>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国际合作与交流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</si>
  <si>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知识产权宏观管理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</si>
  <si>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商标管理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</si>
  <si>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原产地地理标志管理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</si>
  <si>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其他知识产权事务支出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</si>
  <si>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民族事务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</si>
  <si>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民族工作专项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</si>
  <si>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其他民族事务支出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</si>
  <si>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港澳台事务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</si>
  <si>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港澳事务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</si>
  <si>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台湾事务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</si>
  <si>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其他港澳台事务支出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</si>
  <si>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档案事务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</si>
  <si>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档案馆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</si>
  <si>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其他档案事务支出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</si>
  <si>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民主党派及工商联事务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</si>
  <si>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其他民主党派及工商联事务支出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</si>
  <si>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群众团体事务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</si>
  <si>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工会事务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</si>
  <si>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其他群众团体事务支出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</si>
  <si>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党委办公厅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室</t>
    </r>
    <r>
      <rPr>
        <b/>
        <sz val="14"/>
        <color rgb="FF000000"/>
        <rFont val="Times New Roman"/>
        <charset val="134"/>
      </rPr>
      <t>)</t>
    </r>
    <r>
      <rPr>
        <b/>
        <sz val="14"/>
        <color rgb="FF000000"/>
        <rFont val="方正仿宋_GBK"/>
        <charset val="134"/>
      </rPr>
      <t>及相关机构事务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</si>
  <si>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专项业务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</si>
  <si>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其他党委办公厅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室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方正仿宋_GBK"/>
        <charset val="134"/>
      </rPr>
      <t>及相关机构事务支出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</si>
  <si>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组织事务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</si>
  <si>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公务员事务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</si>
  <si>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其他组织事务支出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</si>
  <si>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宣传事务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</si>
  <si>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宣传管理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</si>
  <si>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其他宣传事务支出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</si>
  <si>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统战事务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</si>
  <si>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宗教事务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</si>
  <si>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华侨事务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</si>
  <si>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其他统战事务支出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</si>
  <si>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对外联络事务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</si>
  <si>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其他对外联络事务支出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</si>
  <si>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其他共产党事务支出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</si>
  <si>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其他共产党事务支出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</si>
  <si>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网信事务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</si>
  <si>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信息安全事务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</si>
  <si>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其他网信事务支出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</si>
  <si>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市场监督管理事务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</si>
  <si>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经营主体管理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</si>
  <si>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市场秩序执法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</si>
  <si>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质量基础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</si>
  <si>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药品事务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</si>
  <si>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医疗器械事务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</si>
  <si>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化妆品事务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</si>
  <si>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质量安全监管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</si>
  <si>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食品安全监管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</si>
  <si>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其他市场监督管理事务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</si>
  <si>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社会工作事务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</si>
  <si>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行政运行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</si>
  <si>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一般行政管理事务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</si>
  <si>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机关服务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</si>
  <si>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专项业务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</si>
  <si>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事业运行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</si>
  <si>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其他社会工作事务支出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</si>
  <si>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信访事务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</si>
  <si>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信访业务</t>
    </r>
  </si>
  <si>
    <t/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</si>
  <si>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其他信访事务支出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</si>
  <si>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数据事务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</si>
  <si>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其他数据事务支出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</si>
  <si>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其他一般公共服务支出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</si>
  <si>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国家赔偿费用支出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</si>
  <si>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其他一般公共服务支出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</si>
  <si>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外交支出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</si>
  <si>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外交管理事务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</si>
  <si>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其他外交管理事务支出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</si>
  <si>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驻外机构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</si>
  <si>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驻外使领馆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团、处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</si>
  <si>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其他驻外机构支出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</si>
  <si>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对外援助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</si>
  <si>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援外优惠贷款贴息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</si>
  <si>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对外援助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</si>
  <si>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国际组织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</si>
  <si>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国际组织会费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</si>
  <si>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国际组织捐赠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</si>
  <si>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维和摊款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</si>
  <si>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国际组织股金及基金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</si>
  <si>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其他国际组织支出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</si>
  <si>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对外合作与交流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</si>
  <si>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在华国际会议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</si>
  <si>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国际交流活动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</si>
  <si>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对外合作活动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</si>
  <si>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其他对外合作与交流支出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</si>
  <si>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对外宣传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</si>
  <si>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对外宣传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</si>
  <si>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边界勘界联检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</si>
  <si>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边界勘界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</si>
  <si>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边界联检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</si>
  <si>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边界界桩维护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</si>
  <si>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</si>
  <si>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国际发展合作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</si>
  <si>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其他国际发展合作支出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</si>
  <si>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其他外交支出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</si>
  <si>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其他外交支出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</si>
  <si>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国防支出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</si>
  <si>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军费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</si>
  <si>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现役部队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</si>
  <si>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预备役部队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</si>
  <si>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其他军费支出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</si>
  <si>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国防科研事业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</si>
  <si>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国防科研事业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</si>
  <si>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专项工程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</si>
  <si>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专项工程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</si>
  <si>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国防动员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</si>
  <si>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兵役征集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</si>
  <si>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经济动员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</si>
  <si>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人民防空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</si>
  <si>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交通战备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</si>
  <si>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民兵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</si>
  <si>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边海防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</si>
  <si>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其他国防动员支出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</si>
  <si>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其他国防支出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</si>
  <si>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其他国防支出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</si>
  <si>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公共安全支出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</si>
  <si>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武装警察部队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</si>
  <si>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武装警察部队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</si>
  <si>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其他武装警察部队支出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</si>
  <si>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公安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</si>
  <si>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执法办案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</si>
  <si>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特别业务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</si>
  <si>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特勤业务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</si>
  <si>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移民事务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</si>
  <si>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其他公安支出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</si>
  <si>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国家安全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</si>
  <si>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安全业务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</si>
  <si>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其他国家安全支出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</si>
  <si>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检察</t>
    </r>
  </si>
  <si>
    <r>
      <rPr>
        <sz val="14"/>
        <rFont val="Times New Roman"/>
        <charset val="134"/>
      </rPr>
      <t xml:space="preserve">      “</t>
    </r>
    <r>
      <rPr>
        <sz val="14"/>
        <color rgb="FF000000"/>
        <rFont val="方正仿宋_GBK"/>
        <charset val="134"/>
      </rPr>
      <t>两房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</si>
  <si>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检察监督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</si>
  <si>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其他检察支出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</si>
  <si>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法院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</si>
  <si>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案件审判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</si>
  <si>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案件执行</t>
    </r>
  </si>
  <si>
    <r>
      <rPr>
        <sz val="14"/>
        <rFont val="Times New Roman"/>
        <charset val="134"/>
      </rPr>
      <t xml:space="preserve">      “</t>
    </r>
    <r>
      <rPr>
        <sz val="14"/>
        <color rgb="FF000000"/>
        <rFont val="方正仿宋_GBK"/>
        <charset val="134"/>
      </rPr>
      <t>两庭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</si>
  <si>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其他法院支出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</si>
  <si>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司法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</si>
  <si>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基层司法业务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</si>
  <si>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普法宣传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</si>
  <si>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律师管理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</si>
  <si>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公共法律服务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</si>
  <si>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国家统一法律职业资格考试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</si>
  <si>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社区矫正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</si>
  <si>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法治建设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</si>
  <si>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其他司法支出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</si>
  <si>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监狱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</si>
  <si>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罪犯生活及医疗卫生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</si>
  <si>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监狱业务及罪犯改造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</si>
  <si>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狱政设施建设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</si>
  <si>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其他监狱支出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</si>
  <si>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强制隔离戒毒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</si>
  <si>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强制隔离戒毒人员生活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</si>
  <si>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强制隔离戒毒人员教育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</si>
  <si>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所政设施建设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</si>
  <si>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其他强制隔离戒毒支出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</si>
  <si>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国家保密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</si>
  <si>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保密技术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</si>
  <si>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保密管理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</si>
  <si>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其他国家保密支出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</si>
  <si>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缉私警察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</si>
  <si>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缉私业务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</si>
  <si>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其他缉私警察支出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</si>
  <si>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其他公共安全支出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</si>
  <si>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国家司法救助支出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</si>
  <si>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其他公共安全支出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</si>
  <si>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教育支出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</si>
  <si>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教育管理事务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</si>
  <si>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其他教育管理事务支出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</si>
  <si>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普通教育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</si>
  <si>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学前教育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</si>
  <si>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小学教育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</si>
  <si>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初中教育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</si>
  <si>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高中教育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</si>
  <si>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高等教育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</si>
  <si>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其他普通教育支出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</si>
  <si>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职业教育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</si>
  <si>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初等职业教育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</si>
  <si>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中等职业教育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</si>
  <si>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技校教育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</si>
  <si>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高等职业教育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</si>
  <si>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其他职业教育支出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</si>
  <si>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成人教育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</si>
  <si>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成人初等教育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</si>
  <si>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成人中等教育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</si>
  <si>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成人高等教育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</si>
  <si>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成人广播电视教育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</si>
  <si>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其他成人教育支出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</si>
  <si>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广播电视教育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</si>
  <si>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广播电视学校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</si>
  <si>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教育电视台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</si>
  <si>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其他广播电视教育支出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</si>
  <si>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留学教育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</si>
  <si>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出国留学教育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</si>
  <si>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来华留学教育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</si>
  <si>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其他留学教育支出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</si>
  <si>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特殊教育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</si>
  <si>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特殊学校教育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</si>
  <si>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专门学校教育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</si>
  <si>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其他特殊教育支出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</si>
  <si>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进修及培训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</si>
  <si>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教师进修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</si>
  <si>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干部教育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</si>
  <si>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培训支出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</si>
  <si>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退役士兵能力提升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</si>
  <si>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其他进修及培训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</si>
  <si>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教育费附加安排的支出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</si>
  <si>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农村中小学校舍建设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</si>
  <si>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农村中小学教学设施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</si>
  <si>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城市中小学校舍建设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</si>
  <si>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城市中小学教学设施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</si>
  <si>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中等职业学校教学设施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</si>
  <si>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其他教育费附加安排的支出</t>
    </r>
  </si>
  <si>
    <r>
      <rPr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其他教育支出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</si>
  <si>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其他教育支出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</si>
  <si>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科学技术支出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</si>
  <si>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科学技术管理事务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</si>
  <si>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其他科学技术管理事务支出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</si>
  <si>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基础研究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</si>
  <si>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机构运行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</si>
  <si>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自然科学基金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</si>
  <si>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实验室及相关设施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</si>
  <si>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重大科学工程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</si>
  <si>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专项基础科研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</si>
  <si>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专项技术基础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</si>
  <si>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科技人才队伍建设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</si>
  <si>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其他基础研究支出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</si>
  <si>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应用研究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</si>
  <si>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社会公益研究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</si>
  <si>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高技术研究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</si>
  <si>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专项科研试制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</si>
  <si>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其他应用研究支出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</si>
  <si>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技术研究与开发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</si>
  <si>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科技成果转化与扩散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</si>
  <si>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共性技术研究与开发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</si>
  <si>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其他技术研究与开发支出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</si>
  <si>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科技条件与服务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</si>
  <si>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技术创新服务体系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</si>
  <si>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科技条件专项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</si>
  <si>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其他科技条件与服务支出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</si>
  <si>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社会科学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</si>
  <si>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社会科学研究机构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</si>
  <si>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社会科学研究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</si>
  <si>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社科基金支出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</si>
  <si>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其他社会科学支出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</si>
  <si>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科学技术普及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</si>
  <si>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科普活动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</si>
  <si>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青少年科技活动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</si>
  <si>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学术交流活动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</si>
  <si>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科技馆站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</si>
  <si>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其他科学技术普及支出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</si>
  <si>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科技交流与合作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</si>
  <si>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国际交流与合作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</si>
  <si>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重大科技合作项目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</si>
  <si>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其他科技交流与合作支出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</si>
  <si>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科技重大项目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</si>
  <si>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科技重大专项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</si>
  <si>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重点研发计划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</si>
  <si>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其他科技重大项目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</si>
  <si>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其他科学技术支出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</si>
  <si>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科技奖励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</si>
  <si>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核应急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</si>
  <si>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转制科研机构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</si>
  <si>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其他科学技术支出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</si>
  <si>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文化旅游体育与传媒支出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</si>
  <si>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文化和旅游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</si>
  <si>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图书馆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</si>
  <si>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文化展示及纪念机构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</si>
  <si>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艺术表演场所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</si>
  <si>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艺术表演团体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</si>
  <si>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文化活动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</si>
  <si>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群众文化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</si>
  <si>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文化和旅游交流与合作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</si>
  <si>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文化创作与保护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</si>
  <si>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文化和旅游市场管理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</si>
  <si>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旅游宣传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</si>
  <si>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文化和旅游管理事务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</si>
  <si>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其他文化和旅游支出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</si>
  <si>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文物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</si>
  <si>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文物保护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</si>
  <si>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博物馆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</si>
  <si>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历史名城与古迹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</si>
  <si>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其他文物支出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</si>
  <si>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体育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</si>
  <si>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运动项目管理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</si>
  <si>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体育竞赛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</si>
  <si>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体育训练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</si>
  <si>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体育场馆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</si>
  <si>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群众体育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</si>
  <si>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体育交流与合作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</si>
  <si>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其他体育支出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</si>
  <si>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新闻出版电影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</si>
  <si>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新闻通讯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</si>
  <si>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出版发行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</si>
  <si>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版权管理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</si>
  <si>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电影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</si>
  <si>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其他新闻出版电影支出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</si>
  <si>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广播电视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</si>
  <si>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监测监管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</si>
  <si>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传输发射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</si>
  <si>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广播电视事务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</si>
  <si>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其他广播电视支出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</si>
  <si>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其他文化旅游体育与传媒支出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</si>
  <si>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宣传文化发展专项支出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</si>
  <si>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文化产业发展专项支出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</si>
  <si>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其他文化旅游体育与传媒支出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</si>
  <si>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社会保障和就业支出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</si>
  <si>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人力资源和社会保障管理事务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</si>
  <si>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综合业务管理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</si>
  <si>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劳动保障监察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</si>
  <si>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就业管理事务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</si>
  <si>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社会保险业务管理事务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</si>
  <si>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社会保险经办机构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</si>
  <si>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劳动关系和维权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</si>
  <si>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公共就业服务和职业技能鉴定机构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</si>
  <si>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劳动人事争议调解仲裁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</si>
  <si>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政府特殊津贴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</si>
  <si>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资助留学回国人员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</si>
  <si>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博士后日常经费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</si>
  <si>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引进人才费用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</si>
  <si>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其他人力资源和社会保障管理事务支出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</si>
  <si>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民政管理事务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</si>
  <si>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社会组织管理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</si>
  <si>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行政区划和地名管理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</si>
  <si>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基层政权建设和社区治理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</si>
  <si>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老龄事务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</si>
  <si>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其他民政管理事务支出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</si>
  <si>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补充全国社会保障基金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</si>
  <si>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用一般公共预算补充基金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</si>
  <si>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行政事业单位养老支出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</si>
  <si>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行政单位离退休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</si>
  <si>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事业单位离退休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</si>
  <si>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离退休人员管理机构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</si>
  <si>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机关事业单位基本养老保险缴费支出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</si>
  <si>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机关事业单位职业年金缴费支出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</si>
  <si>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对机关事业单位基本养老保险基金的补助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</si>
  <si>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对机关事业单位职业年金的补助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</si>
  <si>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其他行政事业单位养老支出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</si>
  <si>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企业改革补助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</si>
  <si>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企业关闭破产补助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</si>
  <si>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厂办大集体改革补助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</si>
  <si>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其他企业改革发展补助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</si>
  <si>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就业补助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</si>
  <si>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就业创业服务补助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</si>
  <si>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职业培训补贴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</si>
  <si>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社会保险补贴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</si>
  <si>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公益性岗位补贴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</si>
  <si>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职业技能评价补贴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</si>
  <si>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就业见习补贴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</si>
  <si>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高技能人才培养补助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</si>
  <si>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求职和创业补贴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</si>
  <si>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其他就业补助支出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</si>
  <si>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抚恤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</si>
  <si>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死亡抚恤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</si>
  <si>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伤残抚恤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</si>
  <si>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在乡复员、退伍军人生活补助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</si>
  <si>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义务兵优待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</si>
  <si>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农村籍退役士兵老年生活补助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</si>
  <si>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光荣院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</si>
  <si>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褒扬纪念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</si>
  <si>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其他优抚支出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</si>
  <si>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退役安置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</si>
  <si>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退役士兵安置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</si>
  <si>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军队移交政府的离退休人员安置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</si>
  <si>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军队移交政府离退休干部管理机构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</si>
  <si>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退役士兵管理教育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</si>
  <si>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军队转业干部安置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</si>
  <si>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其他退役安置支出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</si>
  <si>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社会福利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</si>
  <si>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儿童福利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</si>
  <si>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老年福利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</si>
  <si>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康复辅具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</si>
  <si>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殡葬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</si>
  <si>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社会福利事业单位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</si>
  <si>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养老服务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</si>
  <si>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其他社会福利支出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</si>
  <si>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残疾人事业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</si>
  <si>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残疾人康复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</si>
  <si>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残疾人就业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</si>
  <si>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残疾人体育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</si>
  <si>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残疾人生活和护理补贴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</si>
  <si>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其他残疾人事业支出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</si>
  <si>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红十字事业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</si>
  <si>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事业运行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</si>
  <si>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其他红十字事业支出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</si>
  <si>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最低生活保障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</si>
  <si>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城市最低生活保障金支出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</si>
  <si>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农村最低生活保障金支出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</si>
  <si>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临时救助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</si>
  <si>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临时救助支出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</si>
  <si>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流浪乞讨人员救助支出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</si>
  <si>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特困人员救助供养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</si>
  <si>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城市特困人员救助供养支出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</si>
  <si>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农村特困人员救助供养支出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</si>
  <si>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补充道路交通事故社会救助基金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</si>
  <si>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对道路交通事故社会救助基金的补助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</si>
  <si>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交强险罚款收入补助基金支出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</si>
  <si>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其他生活救助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</si>
  <si>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其他城市生活救助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</si>
  <si>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其他农村生活救助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</si>
  <si>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财政对基本养老保险基金的补助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</si>
  <si>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财政对企业职工基本养老保险基金的补助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</si>
  <si>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财政对城乡居民基本养老保险基金的补助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</si>
  <si>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财政对其他基本养老保险基金的补助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</si>
  <si>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财政对其他社会保险基金的补助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</si>
  <si>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财政对失业保险基金的补助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</si>
  <si>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财政对工伤保险基金的补助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</si>
  <si>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其他财政对社会保险基金的补助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</si>
  <si>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退役军人管理事务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</si>
  <si>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拥军优属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</si>
  <si>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军供保障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</si>
  <si>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信息化建设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</si>
  <si>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其他退役军人事务管理支出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</si>
  <si>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财政代缴社会保险费支出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</si>
  <si>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财政代缴城乡居民基本养老保险费支出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</si>
  <si>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财政代缴其他社会保险费支出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</si>
  <si>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其他社会保障和就业支出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</si>
  <si>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其他社会保障和就业支出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</si>
  <si>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卫生健康支出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</si>
  <si>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卫生健康管理事务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</si>
  <si>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其他卫生健康管理事务支出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</si>
  <si>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公立医院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</si>
  <si>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综合医院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</si>
  <si>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中医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民族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方正仿宋_GBK"/>
        <charset val="134"/>
      </rPr>
      <t>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</si>
  <si>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传染病医院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</si>
  <si>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职业病防治医院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</si>
  <si>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精神病医院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</si>
  <si>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妇幼保健医院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</si>
  <si>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儿童医院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</si>
  <si>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其他专科医院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</si>
  <si>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福利医院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</si>
  <si>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行业医院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</si>
  <si>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处理医疗欠费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</si>
  <si>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康复医院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</si>
  <si>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优抚医院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</si>
  <si>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其他公立医院支出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</si>
  <si>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基层医疗卫生机构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</si>
  <si>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城市社区卫生机构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</si>
  <si>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乡镇卫生院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</si>
  <si>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其他基层医疗卫生机构支出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</si>
  <si>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公共卫生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</si>
  <si>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疾病预防控制机构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</si>
  <si>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卫生监督机构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</si>
  <si>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妇幼保健机构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</si>
  <si>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精神卫生机构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</si>
  <si>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应急救治机构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</si>
  <si>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采供血机构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</si>
  <si>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其他专业公共卫生机构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</si>
  <si>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基本公共卫生服务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</si>
  <si>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重大公共卫生服务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</si>
  <si>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突发公共卫生事件应急处置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</si>
  <si>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其他公共卫生支出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</si>
  <si>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计划生育事务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</si>
  <si>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计划生育机构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</si>
  <si>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计划生育服务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</si>
  <si>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其他计划生育事务支出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</si>
  <si>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行政事业单位医疗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</si>
  <si>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行政单位医疗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</si>
  <si>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事业单位医疗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</si>
  <si>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公务员医疗补助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</si>
  <si>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其他行政事业单位医疗支出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</si>
  <si>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财政对基本医疗保险基金的补助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</si>
  <si>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财政对职工基本医疗保险基金的补助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</si>
  <si>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财政对城乡居民基本医疗保险基金的补助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</si>
  <si>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财政对其他基本医疗保险基金的补助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</si>
  <si>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医疗救助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</si>
  <si>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城乡医疗救助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</si>
  <si>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疾病应急救助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</si>
  <si>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其他医疗救助支出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</si>
  <si>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优抚对象医疗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</si>
  <si>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优抚对象医疗补助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</si>
  <si>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其他优抚对象医疗支出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</si>
  <si>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医疗保障管理事务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</si>
  <si>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医疗保障政策管理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</si>
  <si>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医疗保障经办事务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</si>
  <si>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其他医疗保障管理事务支出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</si>
  <si>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中医药事务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</si>
  <si>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行政运行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</si>
  <si>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一般行政管理事务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</si>
  <si>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机关服务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</si>
  <si>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中医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民族医</t>
    </r>
    <r>
      <rPr>
        <sz val="14"/>
        <rFont val="Times New Roman"/>
        <charset val="134"/>
      </rPr>
      <t>)</t>
    </r>
    <r>
      <rPr>
        <sz val="14"/>
        <rFont val="方正仿宋_GBK"/>
        <charset val="134"/>
      </rPr>
      <t>药专项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</si>
  <si>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其他中医药事务支出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</si>
  <si>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疾病预防控制事务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</si>
  <si>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其他疾病预防控制事务支出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</si>
  <si>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托育服务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</si>
  <si>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托育机构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</si>
  <si>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其他托育服务支出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</si>
  <si>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其他卫生健康支出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</si>
  <si>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其他卫生健康支出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</si>
  <si>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节能环保支出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</si>
  <si>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环境保护管理事务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</si>
  <si>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生态环境保护宣传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</si>
  <si>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环境保护法规、规划及标准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</si>
  <si>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生态环境国际合作及履约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</si>
  <si>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生态环境保护行政许可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</si>
  <si>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应对气候变化管理事务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</si>
  <si>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其他环境保护管理事务支出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</si>
  <si>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环境监测与监察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</si>
  <si>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建设项目环评审查与监督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</si>
  <si>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核与辐射安全监督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</si>
  <si>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其他环境监测与监察支出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</si>
  <si>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污染防治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</si>
  <si>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大气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</si>
  <si>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水体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</si>
  <si>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噪声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</si>
  <si>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固体废弃物与化学品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</si>
  <si>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放射源和放射性废物监管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</si>
  <si>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辐射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</si>
  <si>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土壤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</si>
  <si>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其他污染防治支出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</si>
  <si>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自然生态保护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</si>
  <si>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生态保护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</si>
  <si>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农村环境保护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</si>
  <si>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生物及物种资源保护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</si>
  <si>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草原生态修复治理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</si>
  <si>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自然保护地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</si>
  <si>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其他自然生态保护支出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</si>
  <si>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森林保护修复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</si>
  <si>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森林管护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</si>
  <si>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社会保险补助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</si>
  <si>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政策性社会性支出补助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</si>
  <si>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天然林保护工程建设</t>
    </r>
    <r>
      <rPr>
        <sz val="14"/>
        <color rgb="FF000000"/>
        <rFont val="Times New Roman"/>
        <charset val="134"/>
      </rPr>
      <t xml:space="preserve"> 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</si>
  <si>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停伐补助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</si>
  <si>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其他森林保护修复支出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</si>
  <si>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风沙荒漠治理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</si>
  <si>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京津风沙源治理工程建设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</si>
  <si>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其他风沙荒漠治理支出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</si>
  <si>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退牧还草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</si>
  <si>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退牧还草工程建设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</si>
  <si>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其他退牧还草支出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</si>
  <si>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已垦草原退耕还草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</si>
  <si>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已垦草原退耕还草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</si>
  <si>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能源节约利用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</si>
  <si>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能源节约利用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</si>
  <si>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污染减排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</si>
  <si>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生态环境监测与信息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</si>
  <si>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生态环境执法监察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</si>
  <si>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减排专项支出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</si>
  <si>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清洁生产专项支出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</si>
  <si>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其他污染减排支出</t>
    </r>
  </si>
  <si>
    <r>
      <rPr>
        <b/>
        <sz val="14"/>
        <rFont val="Times New Roman"/>
        <charset val="134"/>
      </rPr>
      <t xml:space="preserve">   </t>
    </r>
    <r>
      <rPr>
        <b/>
        <sz val="14"/>
        <rFont val="方正仿宋_GBK"/>
        <charset val="134"/>
      </rPr>
      <t>清洁能源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</si>
  <si>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可再生能源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</si>
  <si>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其他清洁能源支出</t>
    </r>
  </si>
  <si>
    <r>
      <rPr>
        <b/>
        <sz val="14"/>
        <rFont val="Times New Roman"/>
        <charset val="134"/>
      </rPr>
      <t xml:space="preserve">   </t>
    </r>
    <r>
      <rPr>
        <b/>
        <sz val="14"/>
        <rFont val="方正仿宋_GBK"/>
        <charset val="134"/>
      </rPr>
      <t>循环经济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</si>
  <si>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循环经济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</si>
  <si>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 </t>
    </r>
    <r>
      <rPr>
        <b/>
        <sz val="14"/>
        <color rgb="FF000000"/>
        <rFont val="方正仿宋_GBK"/>
        <charset val="134"/>
      </rPr>
      <t>能源管理事务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</si>
  <si>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能源科技装备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</si>
  <si>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能源行业管理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</si>
  <si>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能源管理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</si>
  <si>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农村电网建设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</si>
  <si>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其他能源管理事务支出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</si>
  <si>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其他节能环保支出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</si>
  <si>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</t>
    </r>
    <r>
      <rPr>
        <sz val="14"/>
        <rFont val="方正仿宋_GBK"/>
        <charset val="134"/>
      </rPr>
      <t>其他节能环保支出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</si>
  <si>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城乡社区支出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</si>
  <si>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城乡社区管理事务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</si>
  <si>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城管执法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</si>
  <si>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工程建设标准规范编制与监管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</si>
  <si>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工程建设管理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</si>
  <si>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市政公用行业市场监管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</si>
  <si>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住宅建设与房地产市场监管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</si>
  <si>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执业资格注册、资质审查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</si>
  <si>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其他城乡社区管理事务支出</t>
    </r>
  </si>
  <si>
    <r>
      <rPr>
        <b/>
        <sz val="14"/>
        <rFont val="Times New Roman"/>
        <charset val="134"/>
      </rPr>
      <t xml:space="preserve">     </t>
    </r>
    <r>
      <rPr>
        <b/>
        <sz val="14"/>
        <rFont val="方正仿宋_GBK"/>
        <charset val="134"/>
      </rPr>
      <t>城乡社区规划与管理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</si>
  <si>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 </t>
    </r>
    <r>
      <rPr>
        <sz val="14"/>
        <rFont val="方正仿宋_GBK"/>
        <charset val="134"/>
      </rPr>
      <t>城乡社区规划与管理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</si>
  <si>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   </t>
    </r>
    <r>
      <rPr>
        <b/>
        <sz val="14"/>
        <color rgb="FF000000"/>
        <rFont val="方正仿宋_GBK"/>
        <charset val="134"/>
      </rPr>
      <t>城乡社区公共设施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</si>
  <si>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小城镇基础设施建设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</si>
  <si>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其他城乡社区公共设施支出</t>
    </r>
  </si>
  <si>
    <r>
      <rPr>
        <b/>
        <sz val="14"/>
        <rFont val="Times New Roman"/>
        <charset val="134"/>
      </rPr>
      <t xml:space="preserve">     </t>
    </r>
    <r>
      <rPr>
        <b/>
        <sz val="14"/>
        <rFont val="方正仿宋_GBK"/>
        <charset val="134"/>
      </rPr>
      <t>城乡社区环境卫生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</si>
  <si>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 </t>
    </r>
    <r>
      <rPr>
        <sz val="14"/>
        <rFont val="方正仿宋_GBK"/>
        <charset val="134"/>
      </rPr>
      <t>城乡社区环境卫生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</si>
  <si>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   </t>
    </r>
    <r>
      <rPr>
        <b/>
        <sz val="14"/>
        <rFont val="方正仿宋_GBK"/>
        <charset val="134"/>
      </rPr>
      <t>建设市场管理与监督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</si>
  <si>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 </t>
    </r>
    <r>
      <rPr>
        <sz val="14"/>
        <rFont val="方正仿宋_GBK"/>
        <charset val="134"/>
      </rPr>
      <t>建设市场管理与监督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</si>
  <si>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   </t>
    </r>
    <r>
      <rPr>
        <b/>
        <sz val="14"/>
        <rFont val="方正仿宋_GBK"/>
        <charset val="134"/>
      </rPr>
      <t>其他城乡社区支出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</si>
  <si>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其他城乡社区支出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</si>
  <si>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农林水支出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</si>
  <si>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农业农村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</si>
  <si>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农垦运行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</si>
  <si>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科技转化与推广服务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</si>
  <si>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病虫害控制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</si>
  <si>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农产品质量安全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</si>
  <si>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执法监管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</si>
  <si>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统计监测与信息服务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</si>
  <si>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行业业务管理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</si>
  <si>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对外交流与合作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</si>
  <si>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防灾救灾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</si>
  <si>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稳定农民收入补贴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</si>
  <si>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农业结构调整补贴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</si>
  <si>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农业生产发展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</si>
  <si>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农村合作经济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</si>
  <si>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农产品加工与促销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</si>
  <si>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农村社会事业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</si>
  <si>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农业生态资源保护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</si>
  <si>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乡村道路建设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</si>
  <si>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渔业发展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</si>
  <si>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对高校毕业生到基层任职补助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</si>
  <si>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耕地建设与利用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</si>
  <si>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其他农业农村支出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</si>
  <si>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林业和草原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</si>
  <si>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事业机构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</si>
  <si>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森林资源培育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</si>
  <si>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技术推广与转化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</si>
  <si>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森林资源管理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</si>
  <si>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森林生态效益补偿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</si>
  <si>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动植物保护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</si>
  <si>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湿地保护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</si>
  <si>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执法与监督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</si>
  <si>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防沙治沙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</si>
  <si>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对外合作与交流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</si>
  <si>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产业化管理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</si>
  <si>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信息管理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</si>
  <si>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林区公共支出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</si>
  <si>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贷款贴息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</si>
  <si>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林业草原防灾减灾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</si>
  <si>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草原管理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</si>
  <si>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退耕还林还草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</si>
  <si>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其他林业和草原支出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</si>
  <si>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水利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</si>
  <si>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水利行业业务管理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</si>
  <si>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水利工程建设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</si>
  <si>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水利工程运行与维护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</si>
  <si>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长江黄河等流域管理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</si>
  <si>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水利前期工作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</si>
  <si>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水利执法监督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</si>
  <si>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水土保持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</si>
  <si>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水资源节约管理与保护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</si>
  <si>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水质监测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</si>
  <si>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水文测报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</si>
  <si>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防汛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</si>
  <si>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抗旱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</si>
  <si>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农村水利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</si>
  <si>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水利技术推广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</si>
  <si>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国际河流治理与管理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</si>
  <si>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江河湖库水系综合整治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</si>
  <si>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大中型水库移民后期扶持专项支出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</si>
  <si>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水利安全监督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</si>
  <si>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水利建设征地及移民支出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</si>
  <si>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农村供水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</si>
  <si>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南水北调工程建设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</si>
  <si>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南水北调工程管理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</si>
  <si>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其他水利支出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</si>
  <si>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巩固脱贫攻坚成果衔接乡村振兴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</si>
  <si>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农村基础设施建设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</si>
  <si>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生产发展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</si>
  <si>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社会发展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</si>
  <si>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贷款奖补和贴息</t>
    </r>
  </si>
  <si>
    <r>
      <rPr>
        <sz val="14"/>
        <rFont val="Times New Roman"/>
        <charset val="134"/>
      </rPr>
      <t xml:space="preserve">      “</t>
    </r>
    <r>
      <rPr>
        <sz val="14"/>
        <color rgb="FF000000"/>
        <rFont val="方正仿宋_GBK"/>
        <charset val="134"/>
      </rPr>
      <t>三西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农业建设专项补助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</si>
  <si>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其他巩固脱贫攻坚成果衔接乡村振兴支出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</si>
  <si>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农村综合改革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</si>
  <si>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对村级公益事业建设的补助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</si>
  <si>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对村民委员会和村党支部的补助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</si>
  <si>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对村集体经济组织的补助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</si>
  <si>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农村综合改革示范试点补助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</si>
  <si>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其他农村综合改革支出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</si>
  <si>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普惠金融发展支出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</si>
  <si>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支持农村金融机构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</si>
  <si>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农业保险保费补贴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</si>
  <si>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创业担保贷款贴息及奖补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</si>
  <si>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补充创业担保贷款基金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</si>
  <si>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其他普惠金融发展支出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</si>
  <si>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目标价格补贴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</si>
  <si>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棉花目标价格补贴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</si>
  <si>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其他目标价格补贴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</si>
  <si>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其他农林水支出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</si>
  <si>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化解其他公益性乡村债务支出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</si>
  <si>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其他农林水支出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</si>
  <si>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交通运输支出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</si>
  <si>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公路水路运输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</si>
  <si>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公路建设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</si>
  <si>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公路养护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</si>
  <si>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交通运输信息化建设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</si>
  <si>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公路和运输安全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</si>
  <si>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公路运输管理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</si>
  <si>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公路和运输技术标准化建设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</si>
  <si>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水运建设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</si>
  <si>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航道维护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</si>
  <si>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船舶检验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</si>
  <si>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救助打捞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</si>
  <si>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内河运输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</si>
  <si>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远洋运输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</si>
  <si>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海事管理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</si>
  <si>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航标事业发展支出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</si>
  <si>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水路运输管理支出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</si>
  <si>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口岸建设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</si>
  <si>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其他公路水路运输支出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</si>
  <si>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铁路运输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</si>
  <si>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铁路路网建设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</si>
  <si>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铁路还贷专项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</si>
  <si>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铁路安全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</si>
  <si>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铁路专项运输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</si>
  <si>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行业监管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</si>
  <si>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其他铁路运输支出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</si>
  <si>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民用航空运输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</si>
  <si>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机场建设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</si>
  <si>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空管系统建设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</si>
  <si>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民航还贷专项支出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</si>
  <si>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民用航空安全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</si>
  <si>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民航专项运输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</si>
  <si>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其他民用航空运输支出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</si>
  <si>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邮政业支出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</si>
  <si>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邮政普遍服务与特殊服务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</si>
  <si>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其他邮政业支出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</si>
  <si>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其他交通运输支出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</si>
  <si>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公共交通运营补助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</si>
  <si>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其他交通运输支出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</si>
  <si>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资源勘探工业信息等支出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</si>
  <si>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资源勘探开发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</si>
  <si>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煤炭勘探开采和洗选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</si>
  <si>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石油和天然气勘探开采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</si>
  <si>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黑色金属矿勘探和采选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</si>
  <si>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有色金属矿勘探和采选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</si>
  <si>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非金属矿勘探和采选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</si>
  <si>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其他资源勘探业支出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</si>
  <si>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制造业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</si>
  <si>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纺织业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</si>
  <si>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医药制造业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</si>
  <si>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非金属矿物制品业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</si>
  <si>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通信设备、计算机及其他电子设备制造业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</si>
  <si>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交通运输设备制造业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</si>
  <si>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电气机械及器材制造业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</si>
  <si>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工艺品及其他制造业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</si>
  <si>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石油加工、炼焦及核燃料加工业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</si>
  <si>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化学原料及化学制品制造业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</si>
  <si>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黑色金属冶炼及压延加工业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</si>
  <si>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有色金属冶炼及压延加工业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</si>
  <si>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其他制造业支出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</si>
  <si>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建筑业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</si>
  <si>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其他建筑业支出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</si>
  <si>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工业和信息产业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</si>
  <si>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战备应急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</si>
  <si>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专用通信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</si>
  <si>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无线电及信息通信监管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</si>
  <si>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工程建设及运行维护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</si>
  <si>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产业发展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</si>
  <si>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其他工业和信息产业支出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</si>
  <si>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国有资产监管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</si>
  <si>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国有企业监事会专项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</si>
  <si>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中央企业专项管理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</si>
  <si>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其他国有资产监管支出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</si>
  <si>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支持中小企业发展和管理支出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</si>
  <si>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科技型中小企业技术创新基金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</si>
  <si>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中小企业发展专项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</si>
  <si>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减免房租补贴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</si>
  <si>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其他支持中小企业发展和管理支出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</si>
  <si>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其他资源勘探工业信息等支出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</si>
  <si>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黄金事务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</si>
  <si>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技术改造支出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</si>
  <si>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中药材扶持资金支出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</si>
  <si>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重点产业振兴和技术改造项目贷款贴息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</si>
  <si>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其他资源勘探工业信息等支出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</si>
  <si>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商业服务业等支出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</si>
  <si>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商业流通事务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</si>
  <si>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食品流通安全补贴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</si>
  <si>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市场监测及信息管理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</si>
  <si>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民贸企业补贴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</si>
  <si>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民贸民品贷款贴息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</si>
  <si>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其他商业流通事务支出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</si>
  <si>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涉外发展服务支出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</si>
  <si>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外商投资环境建设补助资金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</si>
  <si>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其他涉外发展服务支出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</si>
  <si>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其他商业服务业等支出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</si>
  <si>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服务业基础设施建设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</si>
  <si>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其他商业服务业等支出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</si>
  <si>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金融支出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</si>
  <si>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金融部门行政支出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</si>
  <si>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安全防卫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</si>
  <si>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金融部门其他行政支出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</si>
  <si>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金融部门监管支出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</si>
  <si>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货币发行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</si>
  <si>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金融服务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</si>
  <si>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反假币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</si>
  <si>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重点金融机构监管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</si>
  <si>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金融稽查与案件处理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</si>
  <si>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金融行业电子化建设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</si>
  <si>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从业人员资格考试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</si>
  <si>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反洗钱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</si>
  <si>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金融部门其他监管支出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</si>
  <si>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金融发展支出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</si>
  <si>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政策性银行亏损补贴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</si>
  <si>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利息费用补贴支出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</si>
  <si>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补充资本金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</si>
  <si>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风险基金补助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</si>
  <si>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其他金融发展支出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</si>
  <si>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金融调控支出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</si>
  <si>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中央银行亏损补贴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</si>
  <si>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其他金融调控支出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</si>
  <si>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其他金融支出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</si>
  <si>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重点企业贷款贴息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</si>
  <si>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其他金融支出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</si>
  <si>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援助其他地区支出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</si>
  <si>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一般公共服务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</si>
  <si>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教育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</si>
  <si>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文化旅游体育与传媒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</si>
  <si>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卫生健康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</si>
  <si>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节能环保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</si>
  <si>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农业农村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</si>
  <si>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交通运输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</si>
  <si>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住房保障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</si>
  <si>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</si>
  <si>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自然资源海洋气象等支出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</si>
  <si>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自然资源事务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</si>
  <si>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自然资源规划及管理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</si>
  <si>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自然资源利用与保护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</si>
  <si>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自然资源社会公益服务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</si>
  <si>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自然资源行业业务管理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</si>
  <si>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自然资源调查与确权登记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</si>
  <si>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土地资源储备支出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</si>
  <si>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地质矿产资源与环境调查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</si>
  <si>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地质勘查与矿产资源管理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</si>
  <si>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地质转产项目财政贴息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</si>
  <si>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国外风险勘查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</si>
  <si>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地质勘查基金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周转金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方正仿宋_GBK"/>
        <charset val="134"/>
      </rPr>
      <t>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</si>
  <si>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海域与海岛管理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</si>
  <si>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自然资源国际合作与海洋权益维护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</si>
  <si>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自然资源卫星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</si>
  <si>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极地考察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</si>
  <si>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深海调查与资源开发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</si>
  <si>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海港航标维护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</si>
  <si>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海水淡化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</si>
  <si>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无居民海岛使用金支出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</si>
  <si>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海洋战略规划与预警监测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</si>
  <si>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基础测绘与地理信息监管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</si>
  <si>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其他自然资源事务支出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</si>
  <si>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气象事务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</si>
  <si>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气象事业机构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</si>
  <si>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气象探测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</si>
  <si>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气象信息传输及管理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</si>
  <si>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气象预报预测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</si>
  <si>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气象服务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</si>
  <si>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气象装备保障维护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</si>
  <si>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气象基础设施建设与维修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</si>
  <si>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气象卫星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</si>
  <si>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气象法规与标准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</si>
  <si>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气象资金审计稽查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</si>
  <si>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其他气象事务支出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</si>
  <si>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rFont val="方正仿宋_GBK"/>
        <charset val="134"/>
      </rPr>
      <t>其他自然资源海洋气象等支出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</si>
  <si>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其他自然资源海洋气象等支出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</si>
  <si>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住房保障支出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</si>
  <si>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保障性安居工程支出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</si>
  <si>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沉陷区治理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</si>
  <si>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棚户区改造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</si>
  <si>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少数民族地区游牧民定居工程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</si>
  <si>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农村危房改造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</si>
  <si>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公共租赁住房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</si>
  <si>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老旧小区改造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</si>
  <si>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配租型住房保障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</si>
  <si>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配售型保障性住房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</si>
  <si>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城中村改造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</si>
  <si>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其他保障性安居工程支出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</si>
  <si>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住房改革支出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</si>
  <si>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住房公积金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</si>
  <si>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提租补贴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</si>
  <si>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购房补贴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</si>
  <si>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城乡社区住宅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</si>
  <si>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公有住房建设和维修改造支出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</si>
  <si>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住房公积金管理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</si>
  <si>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其他城乡社区住宅支出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</si>
  <si>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粮油物资储备支出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</si>
  <si>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粮油物资事务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</si>
  <si>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财务和审计支出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</si>
  <si>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信息统计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</si>
  <si>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专项业务活动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</si>
  <si>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国家粮油差价补贴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</si>
  <si>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粮食财务挂账利息补贴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</si>
  <si>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粮食财务挂账消化款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</si>
  <si>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处理陈化粮补贴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</si>
  <si>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粮食风险基金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</si>
  <si>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粮油市场调控专项资金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</si>
  <si>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设施建设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</si>
  <si>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设施安全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</si>
  <si>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物资保管保养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</si>
  <si>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其他粮油物资事务支出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</si>
  <si>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能源储备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</si>
  <si>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石油储备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</si>
  <si>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天然铀储备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</si>
  <si>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煤炭储备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</si>
  <si>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成品油储备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</si>
  <si>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天然气储备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</si>
  <si>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其他能源储备支出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</si>
  <si>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粮油储备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</si>
  <si>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储备粮油补贴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</si>
  <si>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储备粮油差价补贴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</si>
  <si>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储备粮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油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方正仿宋_GBK"/>
        <charset val="134"/>
      </rPr>
      <t>库建设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</si>
  <si>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最低收购价政策支出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</si>
  <si>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其他粮油储备支出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</si>
  <si>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重要商品储备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</si>
  <si>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棉花储备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</si>
  <si>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食糖储备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</si>
  <si>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肉类储备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</si>
  <si>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化肥储备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</si>
  <si>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农药储备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</si>
  <si>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边销茶储备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</si>
  <si>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羊毛储备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</si>
  <si>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医药储备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</si>
  <si>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食盐储备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</si>
  <si>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战略物资储备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</si>
  <si>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应急物资储备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</si>
  <si>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其他重要商品储备支出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</si>
  <si>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灾害防治及应急管理支出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</si>
  <si>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应急管理事务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</si>
  <si>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灾害风险防治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</si>
  <si>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国务院安委会专项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</si>
  <si>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安全监管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</si>
  <si>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应急救援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</si>
  <si>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应急管理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</si>
  <si>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其他应急管理支出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</si>
  <si>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消防救援事务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</si>
  <si>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消防应急救援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</si>
  <si>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其他消防救援事务支出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</si>
  <si>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矿山安全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</si>
  <si>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矿山安全监察事务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</si>
  <si>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矿山应急救援事务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</si>
  <si>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其他矿山安全支出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</si>
  <si>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地震事务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</si>
  <si>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地震监测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</si>
  <si>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地震预测预报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</si>
  <si>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地震灾害预防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</si>
  <si>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地震应急救援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</si>
  <si>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地震环境探察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</si>
  <si>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防震减灾信息管理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</si>
  <si>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防震减灾基础管理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</si>
  <si>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地震事业机构</t>
    </r>
    <r>
      <rPr>
        <sz val="14"/>
        <color rgb="FF000000"/>
        <rFont val="Times New Roman"/>
        <charset val="134"/>
      </rPr>
      <t xml:space="preserve"> 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</si>
  <si>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其他地震事务支出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</si>
  <si>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自然灾害防治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</si>
  <si>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地质灾害防治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</si>
  <si>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森林草原防灾减灾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</si>
  <si>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其他自然灾害防治支出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</si>
  <si>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自然灾害救灾及恢复重建支出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</si>
  <si>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自然灾害救灾补助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</si>
  <si>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自然灾害灾后重建补助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</si>
  <si>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其他自然灾害救灾及恢复重建支出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</si>
  <si>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其他灾害防治及应急管理支出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</si>
  <si>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其他灾害防治及应急管理支出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</si>
  <si>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预备费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</si>
  <si>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其他支出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类</t>
    </r>
    <r>
      <rPr>
        <b/>
        <sz val="14"/>
        <color rgb="FF000000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</si>
  <si>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其他支出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</si>
  <si>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项</t>
    </r>
    <r>
      <rPr>
        <sz val="14"/>
        <color rgb="FF000000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</si>
  <si>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债务付息支出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</si>
  <si>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中央政府国内债务付息支出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</si>
  <si>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中央政府国内债务付息支出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</si>
  <si>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中央政府国外债务付息支出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</si>
  <si>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中央政府境外发行主权债券付息支出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</si>
  <si>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中央政府向外国政府借款付息支出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</si>
  <si>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中央政府向国际金融组织借款付息支出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</si>
  <si>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中央政府其他国外借款付息支出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</si>
  <si>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地方政府一般债务付息支出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</si>
  <si>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地方政府一般债券付息支出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</si>
  <si>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地方政府向外国政府借款付息支出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</si>
  <si>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地方政府向国际组织借款付息支出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</si>
  <si>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地方政府其他一般债务付息支出</t>
    </r>
  </si>
  <si>
    <r>
      <rPr>
        <b/>
        <sz val="14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债务发行费用支出</t>
    </r>
  </si>
  <si>
    <r>
      <rPr>
        <b/>
        <sz val="14"/>
        <rFont val="Times New Roman"/>
        <charset val="134"/>
      </rPr>
      <t xml:space="preserve">    </t>
    </r>
    <r>
      <rPr>
        <b/>
        <sz val="14"/>
        <color rgb="FF000000"/>
        <rFont val="方正仿宋_GBK"/>
        <charset val="134"/>
      </rPr>
      <t>中央政府国内债务发行费用支出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款</t>
    </r>
    <r>
      <rPr>
        <b/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</si>
  <si>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中央政府国内债务发行费用支出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</si>
  <si>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中央政府国外债务发行费用支出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</si>
  <si>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中央政府国外债务发行费用支出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</si>
  <si>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r>
      <rPr>
        <b/>
        <sz val="14"/>
        <rFont val="Times New Roman"/>
        <charset val="134"/>
      </rPr>
      <t xml:space="preserve">    </t>
    </r>
    <r>
      <rPr>
        <b/>
        <sz val="14"/>
        <rFont val="方正仿宋_GBK"/>
        <charset val="134"/>
      </rPr>
      <t>地方政府一般债务发行费用支出</t>
    </r>
    <r>
      <rPr>
        <b/>
        <sz val="14"/>
        <rFont val="Times New Roman"/>
        <charset val="134"/>
      </rPr>
      <t>(</t>
    </r>
    <r>
      <rPr>
        <b/>
        <sz val="14"/>
        <rFont val="方正仿宋_GBK"/>
        <charset val="134"/>
      </rPr>
      <t>款</t>
    </r>
    <r>
      <rPr>
        <b/>
        <sz val="14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</si>
  <si>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地方政府一般债务发行费用支出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项</t>
    </r>
    <r>
      <rPr>
        <sz val="14"/>
        <rFont val="Times New Roman"/>
        <charset val="134"/>
      </rPr>
      <t>)</t>
    </r>
  </si>
  <si>
    <t>一般公共预算支出合计</t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</si>
  <si>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3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</si>
  <si>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年攀枝花市西区一般公共预算收支决算平衡表</t>
    </r>
  </si>
  <si>
    <r>
      <rPr>
        <sz val="14"/>
        <color rgb="FF000000"/>
        <rFont val="方正黑体_GBK"/>
        <charset val="134"/>
      </rPr>
      <t>收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黑体_GBK"/>
        <charset val="134"/>
      </rPr>
      <t>入</t>
    </r>
  </si>
  <si>
    <r>
      <rPr>
        <sz val="14"/>
        <color rgb="FF000000"/>
        <rFont val="方正黑体_GBK"/>
        <charset val="134"/>
      </rPr>
      <t>决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算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数</t>
    </r>
  </si>
  <si>
    <r>
      <rPr>
        <sz val="14"/>
        <color rgb="FF000000"/>
        <rFont val="方正黑体_GBK"/>
        <charset val="134"/>
      </rPr>
      <t>支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黑体_GBK"/>
        <charset val="134"/>
      </rPr>
      <t>出</t>
    </r>
  </si>
  <si>
    <r>
      <rPr>
        <b/>
        <sz val="14"/>
        <rFont val="方正仿宋_GBK"/>
        <charset val="134"/>
      </rPr>
      <t>一般公共预算收入</t>
    </r>
  </si>
  <si>
    <r>
      <rPr>
        <b/>
        <sz val="14"/>
        <rFont val="方正仿宋_GBK"/>
        <charset val="134"/>
      </rPr>
      <t>一般公共预算支出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</si>
  <si>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上级补助收入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</si>
  <si>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补助下级支出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</si>
  <si>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返还性收入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</si>
  <si>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返还性支出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</si>
  <si>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一般性转移支付收入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</si>
  <si>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一般性转移支付支出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</si>
  <si>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专项转移支付收入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</si>
  <si>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专项转移支付支出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</si>
  <si>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下级上解收入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</si>
  <si>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上解上级支出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</si>
  <si>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体制上解收入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</si>
  <si>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体制上解支出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</si>
  <si>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出口退税专项上解收入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</si>
  <si>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出口退税专项上解支出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</si>
  <si>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专项上解收入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</si>
  <si>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专项上解支出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</si>
  <si>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接受其他地区援助收入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</si>
  <si>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援助其他地区支出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</si>
  <si>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地方政府债务转贷收入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</si>
  <si>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债务转贷支出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</si>
  <si>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国债转贷收入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</si>
  <si>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地方政府一般债务还本支出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</si>
  <si>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国债转贷资金上年结余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</si>
  <si>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增设预算周转金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</si>
  <si>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上年结转收入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</si>
  <si>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拨付转贷资金数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</si>
  <si>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调入预算稳定调节基金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</si>
  <si>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国债转贷资金结余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</si>
  <si>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调入资金</t>
    </r>
    <r>
      <rPr>
        <b/>
        <sz val="14"/>
        <color rgb="FF000000"/>
        <rFont val="Times New Roman"/>
        <charset val="134"/>
      </rPr>
      <t xml:space="preserve">   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</si>
  <si>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补充预算稳定调节基金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</si>
  <si>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调出资金</t>
    </r>
  </si>
  <si>
    <r>
      <rPr>
        <b/>
        <sz val="14"/>
        <color rgb="FF000000"/>
        <rFont val="方正仿宋_GBK"/>
        <charset val="134"/>
      </rPr>
      <t>收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入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总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计</t>
    </r>
  </si>
  <si>
    <r>
      <rPr>
        <b/>
        <sz val="14"/>
        <color rgb="FF000000"/>
        <rFont val="方正仿宋_GBK"/>
        <charset val="134"/>
      </rPr>
      <t>支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出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总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计</t>
    </r>
  </si>
  <si>
    <r>
      <rPr>
        <b/>
        <sz val="14"/>
        <rFont val="宋体"/>
        <charset val="134"/>
      </rPr>
      <t>年终结余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</si>
  <si>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其中：结转下年支出</t>
    </r>
  </si>
  <si>
    <r>
      <rPr>
        <b/>
        <sz val="14"/>
        <rFont val="宋体"/>
        <charset val="134"/>
      </rPr>
      <t>净结余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</si>
  <si>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4</t>
    </r>
  </si>
  <si>
    <r>
      <rPr>
        <sz val="18"/>
        <rFont val="Times New Roman"/>
        <charset val="134"/>
      </rPr>
      <t>202</t>
    </r>
    <r>
      <rPr>
        <sz val="18"/>
        <color rgb="FF000000"/>
        <rFont val="Times New Roman"/>
        <charset val="134"/>
      </rPr>
      <t>5</t>
    </r>
    <r>
      <rPr>
        <sz val="18"/>
        <color rgb="FF000000"/>
        <rFont val="方正小标宋_GBK"/>
        <charset val="134"/>
      </rPr>
      <t>年上级对攀枝花市西区税收返还和转移支付补助决算表（分科目）</t>
    </r>
  </si>
  <si>
    <r>
      <rPr>
        <sz val="14"/>
        <rFont val="方正黑体_GBK"/>
        <charset val="134"/>
      </rPr>
      <t>预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算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科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目</t>
    </r>
  </si>
  <si>
    <r>
      <rPr>
        <sz val="14"/>
        <rFont val="方正黑体_GBK"/>
        <charset val="134"/>
      </rPr>
      <t>决算数</t>
    </r>
  </si>
  <si>
    <r>
      <rPr>
        <b/>
        <sz val="14"/>
        <rFont val="方正仿宋_GBK"/>
        <charset val="134"/>
      </rPr>
      <t>上级补助收入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</si>
  <si>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返还性收入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</si>
  <si>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所得税基数返还收入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</si>
  <si>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成品油税费改革税收返还收入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</si>
  <si>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增值税和消费税税收返还收入</t>
    </r>
  </si>
  <si>
    <r>
      <rPr>
        <sz val="10"/>
        <rFont val="Times New Roman"/>
        <charset val="134"/>
      </rPr>
      <t xml:space="preserve">   </t>
    </r>
    <r>
      <rPr>
        <sz val="14"/>
        <rFont val="方正仿宋_GBK"/>
        <charset val="134"/>
      </rPr>
      <t>消费税税收返还收入</t>
    </r>
  </si>
  <si>
    <r>
      <rPr>
        <sz val="10"/>
        <rFont val="Times New Roman"/>
        <charset val="134"/>
      </rPr>
      <t xml:space="preserve">   </t>
    </r>
    <r>
      <rPr>
        <sz val="14"/>
        <rFont val="方正仿宋_GBK"/>
        <charset val="134"/>
      </rPr>
      <t>增值税“五五分享”税收返还收入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</si>
  <si>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其他返还性收入</t>
    </r>
  </si>
  <si>
    <r>
      <rPr>
        <sz val="10"/>
        <rFont val="Times New Roman"/>
        <charset val="134"/>
      </rPr>
      <t xml:space="preserve"> </t>
    </r>
    <r>
      <rPr>
        <b/>
        <sz val="14"/>
        <color rgb="FF000000"/>
        <rFont val="方正仿宋_GBK"/>
        <charset val="134"/>
      </rPr>
      <t>一般性转移支付收入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</si>
  <si>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均衡性转移支付收入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</si>
  <si>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县级基本财力保障机制奖补资金收入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</si>
  <si>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结算补助收入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</si>
  <si>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资源枯竭型城市转移支付补助收入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</si>
  <si>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企业事业单位划转补助收入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</si>
  <si>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公共安全共同财政事权转移支付收入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</si>
  <si>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教育共同财政事权转移支付收入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</si>
  <si>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科学技术共同财政事权转移支付收入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</si>
  <si>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文化旅游体育与传媒共同财政事权转移支付收入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</si>
  <si>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社会保障和就业共同财政事权转移支付收入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</si>
  <si>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医疗卫生共同财政事权转移支付收入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</si>
  <si>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4"/>
        <rFont val="Times New Roman"/>
        <charset val="134"/>
      </rPr>
      <t xml:space="preserve">   </t>
    </r>
    <r>
      <rPr>
        <sz val="14"/>
        <color rgb="FF000000"/>
        <rFont val="方正仿宋_GBK"/>
        <charset val="134"/>
      </rPr>
      <t>节能环保共同财政事权转移支付收入</t>
    </r>
    <r>
      <rPr>
        <sz val="14"/>
        <color rgb="FF000000"/>
        <rFont val="Times New Roman"/>
        <charset val="134"/>
      </rPr>
      <t xml:space="preserve">   </t>
    </r>
  </si>
  <si>
    <r>
      <rPr>
        <sz val="14"/>
        <rFont val="Times New Roman"/>
        <charset val="134"/>
      </rPr>
      <t xml:space="preserve">   </t>
    </r>
    <r>
      <rPr>
        <sz val="14"/>
        <color rgb="FF000000"/>
        <rFont val="方正仿宋_GBK"/>
        <charset val="134"/>
      </rPr>
      <t>城乡社区共同财政事权转移支付收入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</si>
  <si>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农林水共同财政事权转移支付收入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</si>
  <si>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交通运输共同财政事权转移支付收入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</si>
  <si>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住房保障共同财政事权转移支付收入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</si>
  <si>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灾害防治及应急管理共同财政事权转移支付收入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</si>
  <si>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重点生态功能区转移支付收入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</si>
  <si>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固定数额补助收入</t>
    </r>
  </si>
  <si>
    <r>
      <rPr>
        <sz val="10"/>
        <rFont val="宋体"/>
        <charset val="134"/>
      </rPr>
      <t xml:space="preserve">  </t>
    </r>
    <r>
      <rPr>
        <sz val="14"/>
        <rFont val="方正仿宋_GBK"/>
        <charset val="134"/>
      </rPr>
      <t>巩固脱贫攻坚成果衔接乡村振兴转移支付收入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</si>
  <si>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增值税留抵退税转移支付收入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</si>
  <si>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其他退税减税降费转移支付收入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</si>
  <si>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补充县区财力转移支付收入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</si>
  <si>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其他一般性转移支付收入</t>
    </r>
  </si>
  <si>
    <r>
      <rPr>
        <sz val="1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专项转移支付收入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</si>
  <si>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一般公共服务</t>
    </r>
  </si>
  <si>
    <r>
      <rPr>
        <sz val="10"/>
        <rFont val="Times New Roman"/>
        <charset val="134"/>
      </rPr>
      <t xml:space="preserve">    </t>
    </r>
    <r>
      <rPr>
        <sz val="14"/>
        <rFont val="方正仿宋_GBK"/>
        <charset val="134"/>
      </rPr>
      <t>国防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</si>
  <si>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公共安全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</si>
  <si>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教育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</si>
  <si>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科学技术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</si>
  <si>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文化旅游体育与传媒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</si>
  <si>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社会保障和就业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</si>
  <si>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卫生健康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</si>
  <si>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节能环保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</si>
  <si>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城乡社区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</si>
  <si>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农林水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</si>
  <si>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交通运输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</si>
  <si>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资源勘探信息等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</si>
  <si>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商业服务业等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</si>
  <si>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金融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</si>
  <si>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自然资源海洋气象等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</si>
  <si>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住房保障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</si>
  <si>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粮油物资储备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</si>
  <si>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灾害防治及应急管理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</si>
  <si>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5</t>
    </r>
  </si>
  <si>
    <r>
      <rPr>
        <sz val="18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年上级对攀枝花市西区税收返还和转移支付补助决算表（分地区）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</si>
  <si>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托育补贴券</t>
    </r>
  </si>
  <si>
    <r>
      <rPr>
        <sz val="10"/>
        <rFont val="Times New Roman"/>
        <charset val="134"/>
      </rPr>
      <t xml:space="preserve">    </t>
    </r>
    <r>
      <rPr>
        <sz val="14"/>
        <rFont val="方正仿宋_GBK"/>
        <charset val="134"/>
      </rPr>
      <t>铁路护路联防专项资金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</si>
  <si>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创文专项经费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</si>
  <si>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生态环保资金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</si>
  <si>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安全生产预防和应急救援能力建设项目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</si>
  <si>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财政金融互动项目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</si>
  <si>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残疾人两项补贴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</si>
  <si>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残疾人事业发展补助资金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</si>
  <si>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创建共同富裕试验区专项资金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</si>
  <si>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共同富裕重点课题资金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</si>
  <si>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大规模设备更新和消费品以旧换新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</si>
  <si>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低收入群体托底改革行动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</si>
  <si>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干部异地体检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</si>
  <si>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高龄津贴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</si>
  <si>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购房补贴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</si>
  <si>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会展、促消费、稳外贸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</si>
  <si>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基本公共卫生服务市级补助资金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</si>
  <si>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基层医疗卫生机构实施国家基本药物制度补助资金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</si>
  <si>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计划生育专项市级补助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</si>
  <si>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教育专项支出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</si>
  <si>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困难群众城乡居民养老保险代缴资金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</si>
  <si>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困难群众救助补助资金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</si>
  <si>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农村妇女和城市低收入妇女“两癌”筛查市级补助资金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</si>
  <si>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农村及社区公共文化服务站点运行维护费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</si>
  <si>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农村综合改革转移支付资金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</si>
  <si>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攀枝花市公务员（集体）记二等功表彰奖励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</si>
  <si>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攀枝花市金沙江干热河谷（川西）生态保护与修复项目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</si>
  <si>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人大代表“家、站”工作经费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</si>
  <si>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人大政协基层联络站专项经费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</si>
  <si>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民族事业发展专项资金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</si>
  <si>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文化和旅游发展专项资金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</si>
  <si>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消费品以旧换新补贴资金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</si>
  <si>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烟草发展专项资金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</si>
  <si>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城乡建设发展专项资金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</si>
  <si>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服务业发展专项资金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</si>
  <si>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工业发展资金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</si>
  <si>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交通专项资金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</si>
  <si>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环保专项资金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</si>
  <si>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市场监管专项经费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</si>
  <si>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知识产权专项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</si>
  <si>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中省预算内基本建设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</si>
  <si>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食品药品监管补助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</si>
  <si>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兑付企业资金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</si>
  <si>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非物质文化遗产代表性传承人传承经费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</si>
  <si>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市人大代表履职活动经费及基层立法联系点补助经费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</si>
  <si>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统计调查工作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</si>
  <si>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乡村医生养老保障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</si>
  <si>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优抚对象抚恤补助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</si>
  <si>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育儿补贴财政补助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</si>
  <si>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孕产妇住院分娩免费服务市级财政补助资金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</si>
  <si>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支持服务业发展资金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</si>
  <si>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外经贸发展专项资金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</si>
  <si>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中医药发展专项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</si>
  <si>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重大公共卫生服务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</si>
  <si>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重度残疾儿童特别关爱帮扶资金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</si>
  <si>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转企升规激励资金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</si>
  <si>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自愿免费婚前医学检查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</si>
  <si>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自主就业退役士兵一次性地方经济补助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</si>
  <si>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宗教场所维修改造</t>
    </r>
  </si>
  <si>
    <r>
      <rPr>
        <sz val="14"/>
        <rFont val="方正黑体_GBK"/>
        <charset val="134"/>
      </rPr>
      <t>表</t>
    </r>
    <r>
      <rPr>
        <sz val="14"/>
        <rFont val="Times New Roman"/>
        <charset val="134"/>
      </rPr>
      <t>6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</si>
  <si>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年攀枝花市西区一般公共预算经济分类科目支出决算表</t>
    </r>
  </si>
  <si>
    <r>
      <rPr>
        <sz val="10"/>
        <rFont val="宋体"/>
        <charset val="134"/>
      </rPr>
      <t>单位</t>
    </r>
    <r>
      <rPr>
        <sz val="14"/>
        <color rgb="FF000000"/>
        <rFont val="Times New Roman"/>
        <charset val="134"/>
      </rPr>
      <t>:</t>
    </r>
    <r>
      <rPr>
        <sz val="14"/>
        <color rgb="FF000000"/>
        <rFont val="方正仿宋_GBK"/>
        <charset val="134"/>
      </rPr>
      <t>万元</t>
    </r>
  </si>
  <si>
    <r>
      <rPr>
        <sz val="14"/>
        <color rgb="FF000000"/>
        <rFont val="方正黑体_GBK"/>
        <charset val="134"/>
      </rPr>
      <t>科目编码</t>
    </r>
  </si>
  <si>
    <r>
      <rPr>
        <sz val="14"/>
        <color rgb="FF000000"/>
        <rFont val="方正黑体_GBK"/>
        <charset val="134"/>
      </rPr>
      <t>科目名称</t>
    </r>
  </si>
  <si>
    <r>
      <rPr>
        <b/>
        <sz val="14"/>
        <color rgb="FF000000"/>
        <rFont val="方正仿宋_GBK"/>
        <charset val="134"/>
      </rPr>
      <t>一般公共预算支出</t>
    </r>
  </si>
  <si>
    <r>
      <rPr>
        <b/>
        <sz val="14"/>
        <color rgb="FF000000"/>
        <rFont val="方正仿宋_GBK"/>
        <charset val="134"/>
      </rPr>
      <t>机关工资福利支出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</si>
  <si>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工资奖金津补贴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</si>
  <si>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社会保障缴费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</si>
  <si>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住房公积金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</si>
  <si>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其他工资福利支出</t>
    </r>
  </si>
  <si>
    <r>
      <rPr>
        <b/>
        <sz val="14"/>
        <color rgb="FF000000"/>
        <rFont val="方正仿宋_GBK"/>
        <charset val="134"/>
      </rPr>
      <t>机关商品和服务支出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</si>
  <si>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办公经费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</si>
  <si>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会议费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</si>
  <si>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培训费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</si>
  <si>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专用材料购置费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</si>
  <si>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委托业务费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</si>
  <si>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公务接待费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</si>
  <si>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因公出国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境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方正仿宋_GBK"/>
        <charset val="134"/>
      </rPr>
      <t>费用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</si>
  <si>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公务用车运行维护费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</si>
  <si>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维修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护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方正仿宋_GBK"/>
        <charset val="134"/>
      </rPr>
      <t>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</si>
  <si>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其他商品和服务支出</t>
    </r>
  </si>
  <si>
    <t>机关资本性支出</t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</si>
  <si>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房屋建筑物购建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</si>
  <si>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基础设施建设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</si>
  <si>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公务用车购置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</si>
  <si>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土地征迁补偿和安置支出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</si>
  <si>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设备购置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</si>
  <si>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大型修缮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</si>
  <si>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其他资本性支出</t>
    </r>
  </si>
  <si>
    <r>
      <rPr>
        <b/>
        <sz val="14"/>
        <rFont val="方正仿宋_GBK"/>
        <charset val="134"/>
      </rPr>
      <t>机关资本性支出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基本建设</t>
    </r>
    <r>
      <rPr>
        <b/>
        <sz val="14"/>
        <color rgb="FF000000"/>
        <rFont val="Times New Roman"/>
        <charset val="134"/>
      </rPr>
      <t>)</t>
    </r>
  </si>
  <si>
    <r>
      <rPr>
        <b/>
        <sz val="14"/>
        <color rgb="FF000000"/>
        <rFont val="方正仿宋_GBK"/>
        <charset val="134"/>
      </rPr>
      <t>对事业单位经常性补助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</si>
  <si>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工资福利支出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</si>
  <si>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商品和服务支出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</si>
  <si>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其他对事业单位补助</t>
    </r>
  </si>
  <si>
    <r>
      <rPr>
        <b/>
        <sz val="14"/>
        <color rgb="FF000000"/>
        <rFont val="方正仿宋_GBK"/>
        <charset val="134"/>
      </rPr>
      <t>对事业单位资本性补助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</si>
  <si>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资本性支出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</si>
  <si>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资本性支出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基本建设</t>
    </r>
    <r>
      <rPr>
        <sz val="14"/>
        <color rgb="FF000000"/>
        <rFont val="Times New Roman"/>
        <charset val="134"/>
      </rPr>
      <t>)</t>
    </r>
  </si>
  <si>
    <r>
      <rPr>
        <b/>
        <sz val="14"/>
        <color rgb="FF000000"/>
        <rFont val="方正仿宋_GBK"/>
        <charset val="134"/>
      </rPr>
      <t>对企业补助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</si>
  <si>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费用补贴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</si>
  <si>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利息补贴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</si>
  <si>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其他对企业补助</t>
    </r>
  </si>
  <si>
    <r>
      <rPr>
        <b/>
        <sz val="14"/>
        <color rgb="FF000000"/>
        <rFont val="方正仿宋_GBK"/>
        <charset val="134"/>
      </rPr>
      <t>对企业资本性支出</t>
    </r>
  </si>
  <si>
    <r>
      <rPr>
        <sz val="14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资本金注入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</si>
  <si>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资本金注入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基本建设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</si>
  <si>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政府投资基金股权投资</t>
    </r>
  </si>
  <si>
    <r>
      <rPr>
        <sz val="14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其他对企业资本性支出</t>
    </r>
  </si>
  <si>
    <r>
      <rPr>
        <b/>
        <sz val="14"/>
        <color rgb="FF000000"/>
        <rFont val="方正仿宋_GBK"/>
        <charset val="134"/>
      </rPr>
      <t>对个人和家庭的补助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</si>
  <si>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社会福利和救助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</si>
  <si>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助学金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</si>
  <si>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个人农业生产补贴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</si>
  <si>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离退休费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</si>
  <si>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其他对个人和家庭补助</t>
    </r>
  </si>
  <si>
    <r>
      <rPr>
        <b/>
        <sz val="14"/>
        <color rgb="FF000000"/>
        <rFont val="方正仿宋_GBK"/>
        <charset val="134"/>
      </rPr>
      <t>对社会保障基金补助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</si>
  <si>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对社会保险基金补助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</si>
  <si>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补充全国社会保障基金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</si>
  <si>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对机关事业单位职业年金的补助</t>
    </r>
  </si>
  <si>
    <r>
      <rPr>
        <b/>
        <sz val="14"/>
        <color rgb="FF000000"/>
        <rFont val="方正仿宋_GBK"/>
        <charset val="134"/>
      </rPr>
      <t>债务利息及费用支出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</si>
  <si>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国内债务付息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</si>
  <si>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国外债务付息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</si>
  <si>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国内债务发行费用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</si>
  <si>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国外债务发行费用</t>
    </r>
  </si>
  <si>
    <r>
      <rPr>
        <b/>
        <sz val="14"/>
        <color rgb="FF000000"/>
        <rFont val="方正仿宋_GBK"/>
        <charset val="134"/>
      </rPr>
      <t>其他支出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</si>
  <si>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国家赔偿费用支出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</si>
  <si>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对民间非营利组织和群众性自治组织补贴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</si>
  <si>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经常性赠与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</si>
  <si>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资本性赠与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</si>
  <si>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其他支出</t>
    </r>
  </si>
  <si>
    <t>表7</t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</si>
  <si>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年攀枝花市西区一般公共预算经济分类科目基本支出决算表</t>
    </r>
  </si>
  <si>
    <r>
      <rPr>
        <sz val="14"/>
        <color rgb="FF000000"/>
        <rFont val="方正仿宋_GBK"/>
        <charset val="134"/>
      </rPr>
      <t>单位</t>
    </r>
    <r>
      <rPr>
        <sz val="14"/>
        <color rgb="FF000000"/>
        <rFont val="Times New Roman"/>
        <charset val="134"/>
      </rPr>
      <t>:</t>
    </r>
    <r>
      <rPr>
        <sz val="14"/>
        <color rgb="FF000000"/>
        <rFont val="方正仿宋_GBK"/>
        <charset val="134"/>
      </rPr>
      <t>万元</t>
    </r>
  </si>
  <si>
    <r>
      <rPr>
        <b/>
        <sz val="14"/>
        <color rgb="FF000000"/>
        <rFont val="方正仿宋_GBK"/>
        <charset val="134"/>
      </rPr>
      <t>机关资本性支出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基本建设</t>
    </r>
    <r>
      <rPr>
        <b/>
        <sz val="14"/>
        <color rgb="FF000000"/>
        <rFont val="Times New Roman"/>
        <charset val="134"/>
      </rPr>
      <t>)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</si>
  <si>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资本金注入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</si>
  <si>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政府投资基金股权投资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</si>
  <si>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其他对企业资本性支出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</si>
  <si>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8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</si>
  <si>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年攀枝花市西区区级一般公共预算收入决算表</t>
    </r>
  </si>
  <si>
    <t>累计占调整预算</t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</si>
  <si>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9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</si>
  <si>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年攀枝花市西区区级一般公共预算支出决算表</t>
    </r>
  </si>
  <si>
    <t>表10</t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</si>
  <si>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年攀枝花市西区区级一般公共预算收支决算平衡表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</si>
  <si>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11</t>
    </r>
  </si>
  <si>
    <r>
      <rPr>
        <sz val="20"/>
        <rFont val="Times New Roman"/>
        <charset val="0"/>
      </rPr>
      <t>2025</t>
    </r>
    <r>
      <rPr>
        <sz val="20"/>
        <rFont val="方正小标宋_GBK"/>
        <charset val="0"/>
      </rPr>
      <t>年攀枝花市西区对下税收返还和转移支付补助决算表</t>
    </r>
  </si>
  <si>
    <t>单位：万元</t>
  </si>
  <si>
    <r>
      <rPr>
        <sz val="14"/>
        <rFont val="方正黑体_GBK"/>
        <charset val="134"/>
      </rPr>
      <t>预</t>
    </r>
    <r>
      <rPr>
        <sz val="14"/>
        <rFont val="Times New Roman"/>
        <charset val="0"/>
      </rPr>
      <t xml:space="preserve"> </t>
    </r>
    <r>
      <rPr>
        <sz val="14"/>
        <rFont val="方正黑体_GBK"/>
        <charset val="134"/>
      </rPr>
      <t>算</t>
    </r>
    <r>
      <rPr>
        <sz val="14"/>
        <rFont val="Times New Roman"/>
        <charset val="0"/>
      </rPr>
      <t xml:space="preserve"> </t>
    </r>
    <r>
      <rPr>
        <sz val="14"/>
        <rFont val="方正黑体_GBK"/>
        <charset val="134"/>
      </rPr>
      <t>科</t>
    </r>
    <r>
      <rPr>
        <sz val="14"/>
        <rFont val="Times New Roman"/>
        <charset val="0"/>
      </rPr>
      <t xml:space="preserve"> </t>
    </r>
    <r>
      <rPr>
        <sz val="14"/>
        <rFont val="方正黑体_GBK"/>
        <charset val="134"/>
      </rPr>
      <t>目</t>
    </r>
  </si>
  <si>
    <t>补助下级支出</t>
  </si>
  <si>
    <r>
      <rPr>
        <b/>
        <sz val="14"/>
        <rFont val="Times New Roman"/>
        <charset val="0"/>
      </rPr>
      <t xml:space="preserve">  </t>
    </r>
    <r>
      <rPr>
        <b/>
        <sz val="14"/>
        <rFont val="方正仿宋_GBK"/>
        <charset val="134"/>
      </rPr>
      <t>返还性支出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</si>
  <si>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所得税基数返还支出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</si>
  <si>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成品油税费改革税收返还支出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</si>
  <si>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增值税和消费税税收返还支出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</si>
  <si>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其他返还性支出</t>
    </r>
  </si>
  <si>
    <r>
      <rPr>
        <b/>
        <sz val="14"/>
        <rFont val="Times New Roman"/>
        <charset val="0"/>
      </rPr>
      <t xml:space="preserve"> </t>
    </r>
    <r>
      <rPr>
        <b/>
        <sz val="14"/>
        <rFont val="方正仿宋_GBK"/>
        <charset val="134"/>
      </rPr>
      <t>一般性转移支付支出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</si>
  <si>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均衡性转移支付支出</t>
    </r>
  </si>
  <si>
    <r>
      <rPr>
        <sz val="14"/>
        <rFont val="Times New Roman"/>
        <charset val="0"/>
      </rPr>
      <t xml:space="preserve"> </t>
    </r>
    <r>
      <rPr>
        <sz val="14"/>
        <color rgb="FF000000"/>
        <rFont val="Times New Roman"/>
        <charset val="0"/>
      </rPr>
      <t xml:space="preserve">   </t>
    </r>
    <r>
      <rPr>
        <sz val="14"/>
        <color indexed="8"/>
        <rFont val="方正仿宋_GBK"/>
        <charset val="134"/>
      </rPr>
      <t>县级基本财力保障机制奖补资金支出</t>
    </r>
  </si>
  <si>
    <r>
      <rPr>
        <sz val="14"/>
        <rFont val="Times New Roman"/>
        <charset val="0"/>
      </rPr>
      <t xml:space="preserve"> </t>
    </r>
    <r>
      <rPr>
        <sz val="14"/>
        <color rgb="FF000000"/>
        <rFont val="Times New Roman"/>
        <charset val="0"/>
      </rPr>
      <t xml:space="preserve">   </t>
    </r>
    <r>
      <rPr>
        <sz val="14"/>
        <color indexed="8"/>
        <rFont val="方正仿宋_GBK"/>
        <charset val="134"/>
      </rPr>
      <t>结算补助支出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</si>
  <si>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资源枯竭型城市转移支付补助支出</t>
    </r>
  </si>
  <si>
    <r>
      <rPr>
        <sz val="14"/>
        <rFont val="Times New Roman"/>
        <charset val="0"/>
      </rPr>
      <t xml:space="preserve"> </t>
    </r>
    <r>
      <rPr>
        <sz val="14"/>
        <color rgb="FF000000"/>
        <rFont val="Times New Roman"/>
        <charset val="0"/>
      </rPr>
      <t xml:space="preserve">   </t>
    </r>
    <r>
      <rPr>
        <sz val="14"/>
        <rFont val="方正仿宋_GBK"/>
        <charset val="134"/>
      </rPr>
      <t>企业事业单位划转补助支出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</si>
  <si>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公共安全共同财政事权转移支付支出</t>
    </r>
    <r>
      <rPr>
        <sz val="14"/>
        <rFont val="Times New Roman"/>
        <charset val="0"/>
      </rPr>
      <t xml:space="preserve"> 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</si>
  <si>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教育共同财政事权转移支付支出</t>
    </r>
    <r>
      <rPr>
        <sz val="14"/>
        <rFont val="Times New Roman"/>
        <charset val="0"/>
      </rPr>
      <t xml:space="preserve"> 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</si>
  <si>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科学技术共同财政事权转移支付支出</t>
    </r>
    <r>
      <rPr>
        <sz val="14"/>
        <rFont val="Times New Roman"/>
        <charset val="0"/>
      </rPr>
      <t xml:space="preserve">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</si>
  <si>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文化旅游体育与传媒共同财政事权转移支付支出</t>
    </r>
    <r>
      <rPr>
        <sz val="14"/>
        <rFont val="Times New Roman"/>
        <charset val="0"/>
      </rPr>
      <t xml:space="preserve">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</si>
  <si>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社会保障和就业共同财政事权转移支付支出</t>
    </r>
    <r>
      <rPr>
        <sz val="14"/>
        <rFont val="Times New Roman"/>
        <charset val="0"/>
      </rPr>
      <t xml:space="preserve"> 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</si>
  <si>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医疗卫生共同财政事权转移支付支出</t>
    </r>
    <r>
      <rPr>
        <sz val="14"/>
        <rFont val="Times New Roman"/>
        <charset val="0"/>
      </rPr>
      <t xml:space="preserve"> 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</si>
  <si>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农林水共同财政事权转移支付支出</t>
    </r>
    <r>
      <rPr>
        <sz val="14"/>
        <rFont val="Times New Roman"/>
        <charset val="0"/>
      </rPr>
      <t xml:space="preserve"> 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</si>
  <si>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交通运输共同财政事权转移支付支出</t>
    </r>
    <r>
      <rPr>
        <sz val="14"/>
        <rFont val="Times New Roman"/>
        <charset val="0"/>
      </rPr>
      <t xml:space="preserve"> 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</si>
  <si>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住房保障共同财政事权转移支付支出</t>
    </r>
    <r>
      <rPr>
        <sz val="14"/>
        <rFont val="Times New Roman"/>
        <charset val="0"/>
      </rPr>
      <t xml:space="preserve"> 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</si>
  <si>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灾害防治及应急管理共同财政事权转移支付支出</t>
    </r>
    <r>
      <rPr>
        <sz val="14"/>
        <rFont val="Times New Roman"/>
        <charset val="0"/>
      </rPr>
      <t xml:space="preserve"> 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</si>
  <si>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重点生态功能区转移支付支出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</si>
  <si>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固定数额补助支出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</si>
  <si>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贫困地区转移支付支出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</si>
  <si>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其他一般性转移支付支出</t>
    </r>
  </si>
  <si>
    <r>
      <rPr>
        <b/>
        <sz val="14"/>
        <rFont val="Times New Roman"/>
        <charset val="0"/>
      </rPr>
      <t xml:space="preserve">  </t>
    </r>
    <r>
      <rPr>
        <b/>
        <sz val="14"/>
        <rFont val="方正仿宋_GBK"/>
        <charset val="134"/>
      </rPr>
      <t>专项转移支付支出</t>
    </r>
  </si>
  <si>
    <r>
      <rPr>
        <sz val="14"/>
        <rFont val="Times New Roman"/>
        <charset val="0"/>
      </rPr>
      <t xml:space="preserve"> </t>
    </r>
    <r>
      <rPr>
        <sz val="14"/>
        <color indexed="8"/>
        <rFont val="Times New Roman"/>
        <charset val="0"/>
      </rPr>
      <t xml:space="preserve">   </t>
    </r>
    <r>
      <rPr>
        <sz val="14"/>
        <rFont val="方正仿宋_GBK"/>
        <charset val="134"/>
      </rPr>
      <t>一般公共服务</t>
    </r>
  </si>
  <si>
    <r>
      <rPr>
        <sz val="14"/>
        <rFont val="Times New Roman"/>
        <charset val="0"/>
      </rPr>
      <t xml:space="preserve"> </t>
    </r>
    <r>
      <rPr>
        <sz val="14"/>
        <color indexed="8"/>
        <rFont val="Times New Roman"/>
        <charset val="0"/>
      </rPr>
      <t xml:space="preserve">   </t>
    </r>
    <r>
      <rPr>
        <sz val="14"/>
        <rFont val="方正仿宋_GBK"/>
        <charset val="134"/>
      </rPr>
      <t>公共安全</t>
    </r>
  </si>
  <si>
    <r>
      <rPr>
        <sz val="14"/>
        <rFont val="Times New Roman"/>
        <charset val="0"/>
      </rPr>
      <t xml:space="preserve"> </t>
    </r>
    <r>
      <rPr>
        <sz val="14"/>
        <color indexed="8"/>
        <rFont val="Times New Roman"/>
        <charset val="0"/>
      </rPr>
      <t xml:space="preserve">   </t>
    </r>
    <r>
      <rPr>
        <sz val="14"/>
        <rFont val="方正仿宋_GBK"/>
        <charset val="134"/>
      </rPr>
      <t>教育</t>
    </r>
  </si>
  <si>
    <r>
      <rPr>
        <sz val="14"/>
        <rFont val="Times New Roman"/>
        <charset val="0"/>
      </rPr>
      <t xml:space="preserve"> </t>
    </r>
    <r>
      <rPr>
        <sz val="14"/>
        <color indexed="8"/>
        <rFont val="Times New Roman"/>
        <charset val="0"/>
      </rPr>
      <t xml:space="preserve">   </t>
    </r>
    <r>
      <rPr>
        <sz val="14"/>
        <rFont val="方正仿宋_GBK"/>
        <charset val="134"/>
      </rPr>
      <t>科学技术</t>
    </r>
  </si>
  <si>
    <r>
      <rPr>
        <sz val="14"/>
        <rFont val="Times New Roman"/>
        <charset val="0"/>
      </rPr>
      <t xml:space="preserve"> </t>
    </r>
    <r>
      <rPr>
        <sz val="14"/>
        <color indexed="8"/>
        <rFont val="Times New Roman"/>
        <charset val="0"/>
      </rPr>
      <t xml:space="preserve">   </t>
    </r>
    <r>
      <rPr>
        <sz val="14"/>
        <rFont val="方正仿宋_GBK"/>
        <charset val="134"/>
      </rPr>
      <t>文化旅游体育与传媒</t>
    </r>
  </si>
  <si>
    <r>
      <rPr>
        <sz val="14"/>
        <rFont val="Times New Roman"/>
        <charset val="0"/>
      </rPr>
      <t xml:space="preserve"> </t>
    </r>
    <r>
      <rPr>
        <sz val="14"/>
        <color indexed="8"/>
        <rFont val="Times New Roman"/>
        <charset val="0"/>
      </rPr>
      <t xml:space="preserve">   </t>
    </r>
    <r>
      <rPr>
        <sz val="14"/>
        <rFont val="方正仿宋_GBK"/>
        <charset val="134"/>
      </rPr>
      <t>社会保障和就业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</si>
  <si>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卫生健康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</si>
  <si>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节能环保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</si>
  <si>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城乡社区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</si>
  <si>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农林水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</si>
  <si>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交通运输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</si>
  <si>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资源勘探信息等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</si>
  <si>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商业服务业等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</si>
  <si>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金融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</si>
  <si>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自然资源海洋气象等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</si>
  <si>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住房保障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</si>
  <si>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粮油物资储备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</si>
  <si>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灾害防治及应急管理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</si>
  <si>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其他支出</t>
    </r>
  </si>
  <si>
    <t>注：此表无数据。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</si>
  <si>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12</t>
    </r>
  </si>
  <si>
    <r>
      <rPr>
        <sz val="20"/>
        <rFont val="Times New Roman"/>
        <charset val="0"/>
      </rPr>
      <t>2025</t>
    </r>
    <r>
      <rPr>
        <sz val="20"/>
        <rFont val="方正小标宋_GBK"/>
        <charset val="0"/>
      </rPr>
      <t>年攀枝花市西区对下税收返还和转移支付补助决算表</t>
    </r>
    <r>
      <rPr>
        <sz val="20"/>
        <rFont val="Times New Roman"/>
        <charset val="0"/>
      </rPr>
      <t xml:space="preserve">
</t>
    </r>
    <r>
      <rPr>
        <sz val="20"/>
        <rFont val="方正小标宋_GBK"/>
        <charset val="0"/>
      </rPr>
      <t>（分项目、分地区）</t>
    </r>
  </si>
  <si>
    <t>项目名称</t>
  </si>
  <si>
    <t>西区</t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</si>
  <si>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均衡性转移支付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</si>
  <si>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重点生态功能区转移支付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</si>
  <si>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县级基本财力保障机制奖补资金</t>
    </r>
    <r>
      <rPr>
        <sz val="14"/>
        <rFont val="Arial"/>
        <charset val="134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</si>
  <si>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资源枯竭城市转移支付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</si>
  <si>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产粮（油）大县奖励资金</t>
    </r>
    <r>
      <rPr>
        <sz val="14"/>
        <rFont val="Arial"/>
        <charset val="134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</si>
  <si>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革命老区转移支付</t>
    </r>
    <r>
      <rPr>
        <sz val="14"/>
        <rFont val="Arial"/>
        <charset val="134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</si>
  <si>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民族地区转移支付</t>
    </r>
    <r>
      <rPr>
        <sz val="14"/>
        <rFont val="Arial"/>
        <charset val="134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</si>
  <si>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贫困地区转移支付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</si>
  <si>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成品油税费改革转移支付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</si>
  <si>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义务教育补助经费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</si>
  <si>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学生资助专项资金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</si>
  <si>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支持学前教育发展资金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</si>
  <si>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义务教育均衡发展专项资金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</si>
  <si>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支持民办教育发展资金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</si>
  <si>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普通高中教育补助资金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</si>
  <si>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支持中等职业教育发展资金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</si>
  <si>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高校共建与发展专项资金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</si>
  <si>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中央财政城市公交车成品油补助资金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</si>
  <si>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中央财政稻谷目标价格补贴资金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</si>
  <si>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省级冻猪肉储备费用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</si>
  <si>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企业事业单位划转补助收入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</si>
  <si>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农村税费改革补助收入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</si>
  <si>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调整工资转移支付补助收入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</si>
  <si>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结算补助收入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</si>
  <si>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退役安置补助资金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</si>
  <si>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中央价格临时补贴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</si>
  <si>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政法转移支付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</si>
  <si>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省级车辆购置税收入补助地方资金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</si>
  <si>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省级政策性关闭矿山剩余采矿权价支出预算资金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</si>
  <si>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省级财政人社公共服务能力建设资金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</si>
  <si>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公办幼儿园建设地方政府债券省级贴息补助资金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</si>
  <si>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解决特殊疑难信访问题补助资金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</si>
  <si>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社保公共服务能力建设资金</t>
    </r>
  </si>
  <si>
    <r>
      <rPr>
        <sz val="14"/>
        <color theme="1"/>
        <rFont val="Times New Roman"/>
        <charset val="0"/>
      </rPr>
      <t xml:space="preserve">    </t>
    </r>
    <r>
      <rPr>
        <sz val="14"/>
        <color indexed="8"/>
        <rFont val="方正仿宋_GBK"/>
        <charset val="134"/>
      </rPr>
      <t>退役士兵养老保险缴费补助资金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</si>
  <si>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三支一扶补助资金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</si>
  <si>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到村任职高校毕业生补助资金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</si>
  <si>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文化人才专项经费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</si>
  <si>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暖心行动走访慰问活动经费</t>
    </r>
  </si>
  <si>
    <r>
      <rPr>
        <b/>
        <sz val="14"/>
        <rFont val="Times New Roman"/>
        <charset val="0"/>
      </rPr>
      <t xml:space="preserve"> </t>
    </r>
    <r>
      <rPr>
        <b/>
        <sz val="14"/>
        <rFont val="方正仿宋_GBK"/>
        <charset val="134"/>
      </rPr>
      <t>专项转移支付支出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</si>
  <si>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民族事业发展专项资金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</si>
  <si>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脱贫攻坚一线干部风险保障基金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</si>
  <si>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药品监管补助资金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</si>
  <si>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市场监督管理专项资金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</si>
  <si>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省级知识产权专项资金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</si>
  <si>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铁路护路专项经费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</si>
  <si>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科技计划项目专项资金</t>
    </r>
    <r>
      <rPr>
        <sz val="14"/>
        <rFont val="Arial"/>
        <charset val="0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</si>
  <si>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国家现代农业产业技术体系四川创新团队建设资金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</si>
  <si>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服务业引导资金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</si>
  <si>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体育发展专项资金</t>
    </r>
    <r>
      <rPr>
        <sz val="14"/>
        <rFont val="Arial"/>
        <charset val="134"/>
      </rPr>
      <t xml:space="preserve">	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</si>
  <si>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宣传文化事业发展专项资金</t>
    </r>
    <r>
      <rPr>
        <sz val="14"/>
        <rFont val="Arial"/>
        <charset val="134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</si>
  <si>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音乐产业发展专项资金</t>
    </r>
    <r>
      <rPr>
        <sz val="14"/>
        <rFont val="Arial"/>
        <charset val="134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</si>
  <si>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省级文化和旅游发展专项资金</t>
    </r>
    <r>
      <rPr>
        <sz val="14"/>
        <rFont val="Arial"/>
        <charset val="134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</si>
  <si>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中医药发展补助资金</t>
    </r>
    <r>
      <rPr>
        <sz val="14"/>
        <rFont val="Arial"/>
        <charset val="134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</si>
  <si>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重大传染病防控补助资金</t>
    </r>
    <r>
      <rPr>
        <sz val="14"/>
        <rFont val="Arial"/>
        <charset val="134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</si>
  <si>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生态环境保护资金</t>
    </r>
    <r>
      <rPr>
        <sz val="14"/>
        <rFont val="Arial"/>
        <charset val="0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</si>
  <si>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中央财政水污染防治专项资金</t>
    </r>
    <r>
      <rPr>
        <sz val="14"/>
        <rFont val="Arial"/>
        <charset val="134"/>
      </rPr>
      <t xml:space="preserve">	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</si>
  <si>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中央财政土壤污染防治专项资金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</si>
  <si>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中央财政清洁能源发展专项资金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</si>
  <si>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省级城乡建设发展专项资金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</si>
  <si>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中央财政城市管网及污水处理补助资金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</si>
  <si>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财政金融互动奖补资金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</si>
  <si>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农村综合改革转移支付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</si>
  <si>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农业改革创新科技示范奖补资金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</si>
  <si>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省级水利建设资金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</si>
  <si>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省级农村饮水安全补助资金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</si>
  <si>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省级交通专项资金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</si>
  <si>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工业发展资金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</si>
  <si>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中小企业发展专项资金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</si>
  <si>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攀西国家级战略资源创新开发试验区补助资金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</si>
  <si>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内贸流通服务业发展资金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</si>
  <si>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外经贸发展资金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</si>
  <si>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省级促进现代物流业发展专项资金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</si>
  <si>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省级土地整治项目资金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</si>
  <si>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重点生态功能区转移支付</t>
    </r>
    <r>
      <rPr>
        <sz val="14"/>
        <rFont val="Times New Roman"/>
        <charset val="0"/>
      </rPr>
      <t xml:space="preserve">  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</si>
  <si>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中央财政大气污染防治专项资金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</si>
  <si>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供销综合改革及发展资金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</si>
  <si>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促进粮油产业高质量发展资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</si>
  <si>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安全生产专项资金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</si>
  <si>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地质灾害防治专项资金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</si>
  <si>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政府与社会资本合作（</t>
    </r>
    <r>
      <rPr>
        <sz val="14"/>
        <rFont val="Times New Roman"/>
        <charset val="0"/>
      </rPr>
      <t>PPP</t>
    </r>
    <r>
      <rPr>
        <sz val="14"/>
        <rFont val="方正仿宋_GBK"/>
        <charset val="134"/>
      </rPr>
      <t>）综合补助资金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</si>
  <si>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预算内基本建设资金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</si>
  <si>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四川省省级财政重大项目招商引资激励奖补资金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</si>
  <si>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消防装备建设补助资金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</si>
  <si>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省级财政防震减灾资金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</si>
  <si>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厕所革命资金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</si>
  <si>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中央财政农村环境整治资金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</si>
  <si>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中央财政自然灾害防治体系建设补助资金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</si>
  <si>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中央财政统借统还外债项目资金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</si>
  <si>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儿童之家建设市级补助经费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</si>
  <si>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全市农贸市场疫情防控相关经费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</si>
  <si>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居家和社区养老服务改革试点中央和省级补助资金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</si>
  <si>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财政教育资金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</si>
  <si>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教育资助类政策性补助资金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</si>
  <si>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政法转移支付资金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</si>
  <si>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财政监督检查经费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</si>
  <si>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残疾人两项补贴市级补助资金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</si>
  <si>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残疾人工作专项资金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</si>
  <si>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城乡居民医保参保扩面专项工作市级补助资金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</si>
  <si>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攀枝花市第七次全国人口普查</t>
    </r>
    <r>
      <rPr>
        <sz val="14"/>
        <rFont val="Times New Roman"/>
        <charset val="0"/>
      </rPr>
      <t>“</t>
    </r>
    <r>
      <rPr>
        <sz val="14"/>
        <rFont val="方正仿宋_GBK"/>
        <charset val="134"/>
      </rPr>
      <t>两员</t>
    </r>
    <r>
      <rPr>
        <sz val="14"/>
        <rFont val="Times New Roman"/>
        <charset val="0"/>
      </rPr>
      <t>”</t>
    </r>
    <r>
      <rPr>
        <sz val="14"/>
        <rFont val="方正仿宋_GBK"/>
        <charset val="134"/>
      </rPr>
      <t>劳动报酬市级财政补助经费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</si>
  <si>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平安建设经费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</si>
  <si>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人大代表活动经费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</si>
  <si>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代表工作平台建设补助经费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</si>
  <si>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基层立法联系点工作经费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</si>
  <si>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食品监管补助资金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</si>
  <si>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重度残疾儿童帮扶市级补助资金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</si>
  <si>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基金监管专项经费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</si>
  <si>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党员支持新冠肺炎疫情防控自愿捐款资金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</si>
  <si>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卫生健康专项资金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</si>
  <si>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城乡住户一体化记账补贴经费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</si>
  <si>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基层医疗卫生机构实施基本药物制度补助资金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</si>
  <si>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计划生育专项补助资金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</si>
  <si>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困难群众救助补助资金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</si>
  <si>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基本公共卫生服务补助资金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</si>
  <si>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促县乡发展专项资金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</si>
  <si>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公共文化服务体系建设专项资金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</si>
  <si>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平江天主教堂维修补助资金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</si>
  <si>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13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</si>
  <si>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年攀枝花市西区区级一般公共预算经济分类科目支出决算表</t>
    </r>
  </si>
  <si>
    <r>
      <rPr>
        <b/>
        <sz val="14"/>
        <rFont val="方正仿宋_GBK"/>
        <charset val="134"/>
      </rPr>
      <t>机关资本性支出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一</t>
    </r>
    <r>
      <rPr>
        <b/>
        <sz val="14"/>
        <color rgb="FF000000"/>
        <rFont val="Times New Roman"/>
        <charset val="134"/>
      </rPr>
      <t>)</t>
    </r>
  </si>
  <si>
    <r>
      <rPr>
        <b/>
        <sz val="14"/>
        <rFont val="方正仿宋_GBK"/>
        <charset val="134"/>
      </rPr>
      <t>机关资本性支出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二</t>
    </r>
    <r>
      <rPr>
        <b/>
        <sz val="14"/>
        <color rgb="FF000000"/>
        <rFont val="Times New Roman"/>
        <charset val="134"/>
      </rPr>
      <t>)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</si>
  <si>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资本性支出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一</t>
    </r>
    <r>
      <rPr>
        <sz val="14"/>
        <color rgb="FF000000"/>
        <rFont val="Times New Roman"/>
        <charset val="134"/>
      </rPr>
      <t>)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</si>
  <si>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资本性支出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二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</si>
  <si>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资本金注入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一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</si>
  <si>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资本金注入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二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</si>
  <si>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14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</si>
  <si>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年攀枝花市西区区级一般公共预算经济分类科目基本支出决算表</t>
    </r>
  </si>
  <si>
    <r>
      <rPr>
        <b/>
        <sz val="14"/>
        <color rgb="FF000000"/>
        <rFont val="方正仿宋_GBK"/>
        <charset val="134"/>
      </rPr>
      <t>机关资本性支出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一</t>
    </r>
    <r>
      <rPr>
        <b/>
        <sz val="14"/>
        <color rgb="FF000000"/>
        <rFont val="Times New Roman"/>
        <charset val="134"/>
      </rPr>
      <t>)</t>
    </r>
  </si>
  <si>
    <r>
      <rPr>
        <b/>
        <sz val="14"/>
        <color rgb="FF000000"/>
        <rFont val="方正仿宋_GBK"/>
        <charset val="134"/>
      </rPr>
      <t>机关资本性支出</t>
    </r>
    <r>
      <rPr>
        <b/>
        <sz val="14"/>
        <color rgb="FF000000"/>
        <rFont val="Times New Roman"/>
        <charset val="134"/>
      </rPr>
      <t>(</t>
    </r>
    <r>
      <rPr>
        <b/>
        <sz val="14"/>
        <color rgb="FF000000"/>
        <rFont val="方正仿宋_GBK"/>
        <charset val="134"/>
      </rPr>
      <t>二</t>
    </r>
    <r>
      <rPr>
        <b/>
        <sz val="14"/>
        <color rgb="FF000000"/>
        <rFont val="Times New Roman"/>
        <charset val="134"/>
      </rPr>
      <t>)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</si>
  <si>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资本金注入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一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</si>
  <si>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15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</si>
  <si>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年攀枝花市西区区级预算内基本建设决算表</t>
    </r>
    <r>
      <rPr>
        <sz val="20"/>
        <color rgb="FF000000"/>
        <rFont val="Times New Roman"/>
        <charset val="134"/>
      </rPr>
      <t xml:space="preserve"> </t>
    </r>
  </si>
  <si>
    <r>
      <rPr>
        <sz val="14"/>
        <color rgb="FF000000"/>
        <rFont val="方正黑体_GBK"/>
        <charset val="134"/>
      </rPr>
      <t>预算科目（项目）</t>
    </r>
  </si>
  <si>
    <r>
      <rPr>
        <sz val="14"/>
        <color rgb="FF000000"/>
        <rFont val="方正黑体_GBK"/>
        <charset val="134"/>
      </rPr>
      <t>为预算</t>
    </r>
  </si>
  <si>
    <r>
      <rPr>
        <b/>
        <sz val="14"/>
        <color rgb="FF000000"/>
        <rFont val="宋体"/>
        <charset val="134"/>
      </rPr>
      <t>一、城乡社区支出</t>
    </r>
  </si>
  <si>
    <t>（一）区本级支出</t>
  </si>
  <si>
    <t>（二）对地方转移支付</t>
  </si>
  <si>
    <r>
      <rPr>
        <b/>
        <sz val="14"/>
        <color rgb="FF000000"/>
        <rFont val="宋体"/>
        <charset val="134"/>
      </rPr>
      <t>二、住房保障支出</t>
    </r>
  </si>
  <si>
    <r>
      <rPr>
        <b/>
        <sz val="14"/>
        <color rgb="FF000000"/>
        <rFont val="宋体"/>
        <charset val="134"/>
      </rPr>
      <t>三、灾害防治及应急管理支出</t>
    </r>
  </si>
  <si>
    <r>
      <rPr>
        <b/>
        <sz val="14"/>
        <color rgb="FF000000"/>
        <rFont val="宋体"/>
        <charset val="134"/>
      </rPr>
      <t>预算内基本建设支出合计</t>
    </r>
  </si>
  <si>
    <r>
      <rPr>
        <b/>
        <sz val="14"/>
        <color rgb="FF000000"/>
        <rFont val="宋体"/>
        <charset val="134"/>
      </rPr>
      <t>本级支出合计</t>
    </r>
  </si>
  <si>
    <r>
      <rPr>
        <b/>
        <sz val="14"/>
        <color rgb="FF000000"/>
        <rFont val="宋体"/>
        <charset val="134"/>
      </rPr>
      <t>对地方转移支付合计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</si>
  <si>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16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</si>
  <si>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年攀枝花市西区区本级重大投资项目情况表</t>
    </r>
  </si>
  <si>
    <r>
      <rPr>
        <sz val="14"/>
        <color rgb="FF000000"/>
        <rFont val="宋体"/>
        <charset val="134"/>
      </rPr>
      <t>单位：万元</t>
    </r>
  </si>
  <si>
    <r>
      <rPr>
        <sz val="14"/>
        <color rgb="FF000000"/>
        <rFont val="方正黑体_GBK"/>
        <charset val="134"/>
      </rPr>
      <t>项目（计划）</t>
    </r>
  </si>
  <si>
    <t>合计</t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</si>
  <si>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17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</si>
  <si>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年攀枝花市西区政府性基金预算收入决算表</t>
    </r>
  </si>
  <si>
    <r>
      <rPr>
        <sz val="14"/>
        <color rgb="FF000000"/>
        <rFont val="方正黑体_GBK"/>
        <charset val="134"/>
      </rPr>
      <t>年初</t>
    </r>
    <r>
      <rPr>
        <sz val="14"/>
        <color rgb="FF000000"/>
        <rFont val="Times New Roman"/>
        <charset val="134"/>
      </rPr>
      <t xml:space="preserve">   
</t>
    </r>
    <r>
      <rPr>
        <sz val="14"/>
        <color rgb="FF000000"/>
        <rFont val="方正黑体_GBK"/>
        <charset val="134"/>
      </rPr>
      <t>预算数</t>
    </r>
  </si>
  <si>
    <r>
      <rPr>
        <sz val="14"/>
        <color rgb="FF000000"/>
        <rFont val="方正黑体_GBK"/>
        <charset val="134"/>
      </rPr>
      <t>调整</t>
    </r>
    <r>
      <rPr>
        <sz val="14"/>
        <color rgb="FF000000"/>
        <rFont val="Times New Roman"/>
        <charset val="134"/>
      </rPr>
      <t xml:space="preserve">    
</t>
    </r>
    <r>
      <rPr>
        <sz val="14"/>
        <color rgb="FF000000"/>
        <rFont val="方正黑体_GBK"/>
        <charset val="134"/>
      </rPr>
      <t>预算数</t>
    </r>
  </si>
  <si>
    <r>
      <rPr>
        <sz val="14"/>
        <rFont val="方正黑体_GBK"/>
        <charset val="134"/>
      </rPr>
      <t>累计</t>
    </r>
    <r>
      <rPr>
        <sz val="14"/>
        <color rgb="FF000000"/>
        <rFont val="Times New Roman"/>
        <charset val="134"/>
      </rPr>
      <t xml:space="preserve">       
</t>
    </r>
    <r>
      <rPr>
        <sz val="14"/>
        <color rgb="FF000000"/>
        <rFont val="方正黑体_GBK"/>
        <charset val="134"/>
      </rPr>
      <t>占调整预算</t>
    </r>
  </si>
  <si>
    <r>
      <rPr>
        <sz val="14"/>
        <color rgb="FF000000"/>
        <rFont val="方正黑体_GBK"/>
        <charset val="134"/>
      </rPr>
      <t>上年决算数</t>
    </r>
  </si>
  <si>
    <r>
      <rPr>
        <b/>
        <sz val="14"/>
        <color rgb="FF000000"/>
        <rFont val="宋体"/>
        <charset val="134"/>
      </rPr>
      <t>一、农网还贷资金收入</t>
    </r>
  </si>
  <si>
    <r>
      <rPr>
        <b/>
        <sz val="14"/>
        <color rgb="FF000000"/>
        <rFont val="宋体"/>
        <charset val="134"/>
      </rPr>
      <t>二、海南省高等级公路车辆通行附加费收入</t>
    </r>
  </si>
  <si>
    <r>
      <rPr>
        <b/>
        <sz val="14"/>
        <color rgb="FF000000"/>
        <rFont val="宋体"/>
        <charset val="134"/>
      </rPr>
      <t>三、港口建设费收入</t>
    </r>
  </si>
  <si>
    <r>
      <rPr>
        <b/>
        <sz val="14"/>
        <color rgb="FF000000"/>
        <rFont val="宋体"/>
        <charset val="134"/>
      </rPr>
      <t>四、旅游发展基金收入</t>
    </r>
  </si>
  <si>
    <r>
      <rPr>
        <b/>
        <sz val="14"/>
        <color rgb="FF000000"/>
        <rFont val="宋体"/>
        <charset val="134"/>
      </rPr>
      <t>五、国家电影事业发展专项资金收入</t>
    </r>
  </si>
  <si>
    <r>
      <rPr>
        <b/>
        <sz val="14"/>
        <color rgb="FF000000"/>
        <rFont val="宋体"/>
        <charset val="134"/>
      </rPr>
      <t>六、城市公用事业附加收入</t>
    </r>
  </si>
  <si>
    <r>
      <rPr>
        <b/>
        <sz val="14"/>
        <color rgb="FF000000"/>
        <rFont val="宋体"/>
        <charset val="134"/>
      </rPr>
      <t>七、国有土地收益基金收入</t>
    </r>
  </si>
  <si>
    <r>
      <rPr>
        <b/>
        <sz val="14"/>
        <color rgb="FF000000"/>
        <rFont val="宋体"/>
        <charset val="134"/>
      </rPr>
      <t>八、农业土地开发资金收入</t>
    </r>
  </si>
  <si>
    <r>
      <rPr>
        <b/>
        <sz val="14"/>
        <color rgb="FF000000"/>
        <rFont val="宋体"/>
        <charset val="134"/>
      </rPr>
      <t>九、国有土地使用权出让收入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</si>
  <si>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土地出让价款收入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</si>
  <si>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补缴的土地价款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</si>
  <si>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划拨土地收入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</si>
  <si>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缴纳新增建设用地土地有偿使用费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</si>
  <si>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其他土地出让收入</t>
    </r>
  </si>
  <si>
    <r>
      <rPr>
        <b/>
        <sz val="14"/>
        <color rgb="FF000000"/>
        <rFont val="宋体"/>
        <charset val="134"/>
      </rPr>
      <t>十、大中型水库库区基金收入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</si>
  <si>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</si>
  <si>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4"/>
        <color rgb="FF000000"/>
        <rFont val="宋体"/>
        <charset val="134"/>
      </rPr>
      <t>十一、彩票公益金收入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</si>
  <si>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福利彩票公益金收入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</si>
  <si>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体育彩票公益金收入</t>
    </r>
  </si>
  <si>
    <r>
      <rPr>
        <b/>
        <sz val="14"/>
        <color rgb="FF000000"/>
        <rFont val="宋体"/>
        <charset val="134"/>
      </rPr>
      <t>十二、城市基础设施配套费收入</t>
    </r>
  </si>
  <si>
    <r>
      <rPr>
        <b/>
        <sz val="14"/>
        <color rgb="FF000000"/>
        <rFont val="宋体"/>
        <charset val="134"/>
      </rPr>
      <t>十三、小型水库移民扶助基金收入</t>
    </r>
  </si>
  <si>
    <r>
      <rPr>
        <b/>
        <sz val="14"/>
        <color rgb="FF000000"/>
        <rFont val="宋体"/>
        <charset val="134"/>
      </rPr>
      <t>十四、其他政府性基金专项债务对应项目专项收入</t>
    </r>
  </si>
  <si>
    <t xml:space="preserve"> 其他地方自行试点项目收益专项债券对应项目专项收入</t>
  </si>
  <si>
    <t xml:space="preserve"> 其他政府性基金专项债务对应项目专项收入</t>
  </si>
  <si>
    <r>
      <rPr>
        <b/>
        <sz val="14"/>
        <color rgb="FF000000"/>
        <rFont val="宋体"/>
        <charset val="134"/>
      </rPr>
      <t>政府性基金预算收入合计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</si>
  <si>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18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</si>
  <si>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年攀枝花市西区政府性基金预算支出决算表</t>
    </r>
  </si>
  <si>
    <t>预算科目</t>
  </si>
  <si>
    <r>
      <rPr>
        <sz val="14"/>
        <rFont val="方正黑体_GBK"/>
        <charset val="134"/>
      </rPr>
      <t>年初</t>
    </r>
    <r>
      <rPr>
        <sz val="14"/>
        <color rgb="FF000000"/>
        <rFont val="方正黑体_GBK"/>
        <charset val="134"/>
      </rPr>
      <t xml:space="preserve">
</t>
    </r>
    <r>
      <rPr>
        <sz val="14"/>
        <color rgb="FF000000"/>
        <rFont val="方正黑体_GBK"/>
        <charset val="134"/>
      </rPr>
      <t>预算数</t>
    </r>
  </si>
  <si>
    <t>调整预算数</t>
  </si>
  <si>
    <r>
      <rPr>
        <sz val="14"/>
        <rFont val="方正黑体_GBK"/>
        <charset val="134"/>
      </rPr>
      <t>累计</t>
    </r>
    <r>
      <rPr>
        <sz val="14"/>
        <color rgb="FF000000"/>
        <rFont val="方正黑体_GBK"/>
        <charset val="134"/>
      </rPr>
      <t xml:space="preserve">       
</t>
    </r>
    <r>
      <rPr>
        <sz val="14"/>
        <color rgb="FF000000"/>
        <rFont val="方正黑体_GBK"/>
        <charset val="134"/>
      </rPr>
      <t>占调整预算</t>
    </r>
  </si>
  <si>
    <t>上年决算数</t>
  </si>
  <si>
    <t>同比增减</t>
  </si>
  <si>
    <r>
      <rPr>
        <b/>
        <sz val="14"/>
        <color rgb="FF000000"/>
        <rFont val="宋体"/>
        <charset val="134"/>
      </rPr>
      <t>文化旅游体育与传媒支出</t>
    </r>
  </si>
  <si>
    <r>
      <rPr>
        <sz val="10"/>
        <rFont val="Times New Roman"/>
        <charset val="134"/>
      </rPr>
      <t xml:space="preserve">      </t>
    </r>
    <r>
      <rPr>
        <b/>
        <sz val="14"/>
        <color rgb="FF000000"/>
        <rFont val="方正仿宋_GBK"/>
        <charset val="134"/>
      </rPr>
      <t>国家电影事业发展专项资金安排的支出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</si>
  <si>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其他国家电影事业发展专项资金支出</t>
    </r>
  </si>
  <si>
    <r>
      <rPr>
        <b/>
        <sz val="14"/>
        <color rgb="FF000000"/>
        <rFont val="宋体"/>
        <charset val="134"/>
      </rPr>
      <t>社会保障和就业支出</t>
    </r>
  </si>
  <si>
    <r>
      <rPr>
        <sz val="10"/>
        <rFont val="Times New Roman"/>
        <charset val="134"/>
      </rPr>
      <t xml:space="preserve">      </t>
    </r>
    <r>
      <rPr>
        <b/>
        <sz val="14"/>
        <color rgb="FF000000"/>
        <rFont val="方正仿宋_GBK"/>
        <charset val="134"/>
      </rPr>
      <t>大中型水库移民后期扶持基金支出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</si>
  <si>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移民补助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</si>
  <si>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基础设施建设和经济发展</t>
    </r>
  </si>
  <si>
    <t>节能环保支出</t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</si>
  <si>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超长期特别国债安排的支出</t>
    </r>
  </si>
  <si>
    <r>
      <rPr>
        <b/>
        <sz val="14"/>
        <color rgb="FF000000"/>
        <rFont val="宋体"/>
        <charset val="134"/>
      </rPr>
      <t>城乡社区支出</t>
    </r>
  </si>
  <si>
    <r>
      <rPr>
        <sz val="10"/>
        <rFont val="Times New Roman"/>
        <charset val="134"/>
      </rPr>
      <t xml:space="preserve">      </t>
    </r>
    <r>
      <rPr>
        <b/>
        <sz val="14"/>
        <color rgb="FF000000"/>
        <rFont val="方正仿宋_GBK"/>
        <charset val="134"/>
      </rPr>
      <t>国有土地使用权出让收入安排的支出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</si>
  <si>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征地和拆迁补偿支出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</si>
  <si>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土地开发支出</t>
    </r>
  </si>
  <si>
    <r>
      <rPr>
        <sz val="14"/>
        <color rgb="FF000000"/>
        <rFont val="Times New Roman"/>
        <charset val="134"/>
      </rPr>
      <t xml:space="preserve">     </t>
    </r>
    <r>
      <rPr>
        <sz val="14"/>
        <rFont val="Times New Roman"/>
        <charset val="134"/>
      </rPr>
      <t xml:space="preserve"> </t>
    </r>
    <r>
      <rPr>
        <sz val="14"/>
        <color rgb="FF000000"/>
        <rFont val="方正仿宋_GBK"/>
        <charset val="134"/>
      </rPr>
      <t>农村基础设施建设支出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</si>
  <si>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农业生产发展支出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</si>
  <si>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农业农村生态环境支出</t>
    </r>
  </si>
  <si>
    <t xml:space="preserve">   农村社会事业支出</t>
  </si>
  <si>
    <t xml:space="preserve">   其他国有土地使用权出让收入安排的支出</t>
  </si>
  <si>
    <r>
      <rPr>
        <sz val="10"/>
        <rFont val="Times New Roman"/>
        <charset val="134"/>
      </rPr>
      <t xml:space="preserve">      </t>
    </r>
    <r>
      <rPr>
        <b/>
        <sz val="14"/>
        <color rgb="FF000000"/>
        <rFont val="方正仿宋_GBK"/>
        <charset val="134"/>
      </rPr>
      <t>城市基础设施配套费安排的支出</t>
    </r>
  </si>
  <si>
    <t xml:space="preserve">    城市环境卫生</t>
  </si>
  <si>
    <r>
      <rPr>
        <b/>
        <sz val="10"/>
        <rFont val="宋体"/>
        <charset val="134"/>
      </rPr>
      <t xml:space="preserve">  </t>
    </r>
    <r>
      <rPr>
        <b/>
        <sz val="14"/>
        <rFont val="方正仿宋_GBK"/>
        <charset val="134"/>
      </rPr>
      <t>超长期特别国债安排的支出</t>
    </r>
  </si>
  <si>
    <r>
      <rPr>
        <sz val="10"/>
        <rFont val="宋体"/>
        <charset val="134"/>
      </rPr>
      <t xml:space="preserve">    </t>
    </r>
    <r>
      <rPr>
        <sz val="14"/>
        <rFont val="方正仿宋_GBK"/>
        <charset val="134"/>
      </rPr>
      <t>城乡社区公共设施</t>
    </r>
  </si>
  <si>
    <r>
      <rPr>
        <sz val="14"/>
        <rFont val="Times New Roman"/>
        <charset val="134"/>
      </rPr>
      <t xml:space="preserve">     </t>
    </r>
    <r>
      <rPr>
        <sz val="14"/>
        <rFont val="方正仿宋_GBK"/>
        <charset val="134"/>
      </rPr>
      <t>其他城乡社区支出</t>
    </r>
  </si>
  <si>
    <t>农林水支出</t>
  </si>
  <si>
    <r>
      <rPr>
        <sz val="10"/>
        <rFont val="Times New Roman"/>
        <charset val="134"/>
      </rPr>
      <t xml:space="preserve">      </t>
    </r>
    <r>
      <rPr>
        <b/>
        <sz val="14"/>
        <color rgb="FF000000"/>
        <rFont val="方正仿宋_GBK"/>
        <charset val="134"/>
      </rPr>
      <t>大中型水库库区基金安排的支出</t>
    </r>
  </si>
  <si>
    <r>
      <rPr>
        <sz val="14"/>
        <color rgb="FF000000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基础设施建设和经济发展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</si>
  <si>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其他大中型水库库区基金安排的支出</t>
    </r>
  </si>
  <si>
    <r>
      <rPr>
        <b/>
        <sz val="10"/>
        <rFont val="宋体"/>
        <charset val="134"/>
      </rPr>
      <t xml:space="preserve">  </t>
    </r>
    <r>
      <rPr>
        <b/>
        <sz val="14"/>
        <rFont val="方正仿宋_GBK"/>
        <charset val="134"/>
      </rPr>
      <t>大中型水库移民后期扶持基金支出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</si>
  <si>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移民补助</t>
    </r>
  </si>
  <si>
    <r>
      <rPr>
        <sz val="10"/>
        <rFont val="宋体"/>
        <charset val="134"/>
      </rPr>
      <t xml:space="preserve">    </t>
    </r>
    <r>
      <rPr>
        <sz val="14"/>
        <rFont val="方正仿宋_GBK"/>
        <charset val="134"/>
      </rPr>
      <t>基础设施建设和经济发展</t>
    </r>
  </si>
  <si>
    <t>资源勘探工业信息等支出</t>
  </si>
  <si>
    <r>
      <rPr>
        <sz val="10"/>
        <rFont val="宋体"/>
        <charset val="134"/>
      </rPr>
      <t xml:space="preserve">    </t>
    </r>
    <r>
      <rPr>
        <sz val="14"/>
        <rFont val="方正仿宋_GBK"/>
        <charset val="134"/>
      </rPr>
      <t>制造业</t>
    </r>
  </si>
  <si>
    <t>住房保障支出</t>
  </si>
  <si>
    <t xml:space="preserve">  超长期特别国债安排的支出</t>
  </si>
  <si>
    <t xml:space="preserve">    其他住房保障支出</t>
  </si>
  <si>
    <t>其他支出</t>
  </si>
  <si>
    <r>
      <rPr>
        <sz val="10"/>
        <rFont val="Times New Roman"/>
        <charset val="134"/>
      </rPr>
      <t xml:space="preserve">      </t>
    </r>
    <r>
      <rPr>
        <b/>
        <sz val="14"/>
        <color rgb="FF000000"/>
        <rFont val="方正仿宋_GBK"/>
        <charset val="134"/>
      </rPr>
      <t>其他政府性基金及对应专项债务收入安排的支出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</si>
  <si>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其他地方自行试点项目收益专项债券收入安排的支出</t>
    </r>
    <r>
      <rPr>
        <sz val="14"/>
        <color rgb="FF000000"/>
        <rFont val="Times New Roman"/>
        <charset val="134"/>
      </rPr>
      <t xml:space="preserve">  </t>
    </r>
  </si>
  <si>
    <r>
      <rPr>
        <sz val="10"/>
        <rFont val="宋体"/>
        <charset val="134"/>
      </rPr>
      <t xml:space="preserve">    </t>
    </r>
    <r>
      <rPr>
        <sz val="14"/>
        <rFont val="方正仿宋_GBK"/>
        <charset val="134"/>
      </rPr>
      <t>其他政府性基金债务收入安排的支出</t>
    </r>
    <r>
      <rPr>
        <sz val="10"/>
        <rFont val="宋体"/>
        <charset val="134"/>
      </rPr>
      <t xml:space="preserve">  </t>
    </r>
  </si>
  <si>
    <r>
      <rPr>
        <sz val="10"/>
        <rFont val="Times New Roman"/>
        <charset val="134"/>
      </rPr>
      <t xml:space="preserve">     </t>
    </r>
    <r>
      <rPr>
        <b/>
        <sz val="14"/>
        <color rgb="FF000000"/>
        <rFont val="方正仿宋_GBK"/>
        <charset val="134"/>
      </rPr>
      <t>彩票公益金安排的支出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</si>
  <si>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用于补充全国社会保障基金的彩票公益金支出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</si>
  <si>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用于社会福利的彩票公益金支出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</si>
  <si>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用于体育事业的彩票公益金支出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</si>
  <si>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用于教育事业的彩票公益金支出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</si>
  <si>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用于红十字事业的彩票公益金支出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</si>
  <si>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用于残疾人事业的彩票公益金支出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</si>
  <si>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用于文化事业的彩票公益金支出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</si>
  <si>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用于扶贫的彩票公益金支出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</si>
  <si>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用于法律援助的彩票公益金支出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</si>
  <si>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用于城乡医疗救助的彩票公益金支出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</si>
  <si>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用于其他社会公益事业的彩票公益金支出</t>
    </r>
  </si>
  <si>
    <r>
      <rPr>
        <b/>
        <sz val="14"/>
        <rFont val="Times New Roman"/>
        <charset val="134"/>
      </rPr>
      <t xml:space="preserve">   </t>
    </r>
    <r>
      <rPr>
        <b/>
        <sz val="14"/>
        <rFont val="方正仿宋_GBK"/>
        <charset val="134"/>
      </rPr>
      <t>超长期特别国债安排的其他支出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</si>
  <si>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其他支出</t>
    </r>
  </si>
  <si>
    <r>
      <rPr>
        <b/>
        <sz val="14"/>
        <color rgb="FF000000"/>
        <rFont val="宋体"/>
        <charset val="134"/>
      </rPr>
      <t>债务付息支出</t>
    </r>
  </si>
  <si>
    <r>
      <rPr>
        <sz val="10"/>
        <rFont val="Times New Roman"/>
        <charset val="134"/>
      </rPr>
      <t xml:space="preserve">      </t>
    </r>
    <r>
      <rPr>
        <b/>
        <sz val="14"/>
        <color rgb="FF000000"/>
        <rFont val="方正仿宋_GBK"/>
        <charset val="134"/>
      </rPr>
      <t>地方政府专项债务付息支出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</si>
  <si>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国家电影事业发展专项资金债务付息支出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</si>
  <si>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国有土地使用权出让金债务付息支出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</si>
  <si>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其他地方自行试点项目收益专项债券付息支出</t>
    </r>
  </si>
  <si>
    <r>
      <rPr>
        <sz val="14"/>
        <rFont val="Times New Roman"/>
        <charset val="134"/>
      </rPr>
      <t xml:space="preserve">       </t>
    </r>
    <r>
      <rPr>
        <sz val="14"/>
        <rFont val="方正仿宋_GBK"/>
        <charset val="134"/>
      </rPr>
      <t>其他政府性基金债务付息支出</t>
    </r>
  </si>
  <si>
    <r>
      <rPr>
        <b/>
        <sz val="14"/>
        <color rgb="FF000000"/>
        <rFont val="宋体"/>
        <charset val="134"/>
      </rPr>
      <t>债务发行费用支出</t>
    </r>
  </si>
  <si>
    <r>
      <rPr>
        <sz val="10"/>
        <rFont val="Times New Roman"/>
        <charset val="134"/>
      </rPr>
      <t xml:space="preserve">      </t>
    </r>
    <r>
      <rPr>
        <b/>
        <sz val="14"/>
        <color rgb="FF000000"/>
        <rFont val="方正仿宋_GBK"/>
        <charset val="134"/>
      </rPr>
      <t>地方政府专项债务发行费用支出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</si>
  <si>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国家电影事业发展专项资金债务发行费用支出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</si>
  <si>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国有土地使用权出让金债务发行费用支出</t>
    </r>
  </si>
  <si>
    <r>
      <rPr>
        <sz val="14"/>
        <rFont val="Times New Roman"/>
        <charset val="134"/>
      </rPr>
      <t xml:space="preserve">      </t>
    </r>
    <r>
      <rPr>
        <sz val="14"/>
        <color rgb="FF000000"/>
        <rFont val="方正仿宋_GBK"/>
        <charset val="134"/>
      </rPr>
      <t>其他地方自行试点项目收益专项债券发行费用支出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</si>
  <si>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其他政府性基金债务发行费用支出</t>
    </r>
  </si>
  <si>
    <r>
      <rPr>
        <b/>
        <sz val="14"/>
        <color rgb="FF000000"/>
        <rFont val="宋体"/>
        <charset val="134"/>
      </rPr>
      <t>政府性基金预算支出合计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</si>
  <si>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19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</si>
  <si>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年攀枝花市西区政府性基金收支决算平衡表</t>
    </r>
  </si>
  <si>
    <r>
      <rPr>
        <sz val="14"/>
        <rFont val="方正黑体_GBK"/>
        <charset val="134"/>
      </rPr>
      <t>收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入</t>
    </r>
  </si>
  <si>
    <r>
      <rPr>
        <sz val="14"/>
        <rFont val="方正黑体_GBK"/>
        <charset val="134"/>
      </rPr>
      <t>支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出</t>
    </r>
  </si>
  <si>
    <r>
      <rPr>
        <b/>
        <sz val="14"/>
        <rFont val="方正仿宋_GBK"/>
        <charset val="134"/>
      </rPr>
      <t>政府性基金收入</t>
    </r>
  </si>
  <si>
    <r>
      <rPr>
        <b/>
        <sz val="14"/>
        <rFont val="方正仿宋_GBK"/>
        <charset val="134"/>
      </rPr>
      <t>政府性基金支出</t>
    </r>
  </si>
  <si>
    <r>
      <rPr>
        <b/>
        <sz val="14"/>
        <color rgb="FF000000"/>
        <rFont val="方正仿宋_GBK"/>
        <charset val="134"/>
      </rPr>
      <t>补助下级支出</t>
    </r>
  </si>
  <si>
    <r>
      <rPr>
        <b/>
        <sz val="14"/>
        <rFont val="方正仿宋_GBK"/>
        <charset val="134"/>
      </rPr>
      <t>下级上解收入</t>
    </r>
  </si>
  <si>
    <r>
      <rPr>
        <b/>
        <sz val="14"/>
        <color rgb="FF000000"/>
        <rFont val="方正仿宋_GBK"/>
        <charset val="134"/>
      </rPr>
      <t>上解上级支出</t>
    </r>
  </si>
  <si>
    <r>
      <rPr>
        <b/>
        <sz val="14"/>
        <rFont val="方正仿宋_GBK"/>
        <charset val="134"/>
      </rPr>
      <t>调入资金</t>
    </r>
  </si>
  <si>
    <r>
      <rPr>
        <b/>
        <sz val="14"/>
        <color rgb="FF000000"/>
        <rFont val="方正仿宋_GBK"/>
        <charset val="134"/>
      </rPr>
      <t>调出资金</t>
    </r>
  </si>
  <si>
    <r>
      <rPr>
        <b/>
        <sz val="14"/>
        <color rgb="FF000000"/>
        <rFont val="方正仿宋_GBK"/>
        <charset val="134"/>
      </rPr>
      <t>地方政府债务转贷收入</t>
    </r>
  </si>
  <si>
    <r>
      <rPr>
        <b/>
        <sz val="14"/>
        <color rgb="FF000000"/>
        <rFont val="方正仿宋_GBK"/>
        <charset val="134"/>
      </rPr>
      <t>债务还本支出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</si>
  <si>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地方政府专项债务转贷收入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</si>
  <si>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地方政府专项债务还本支出</t>
    </r>
  </si>
  <si>
    <r>
      <rPr>
        <b/>
        <sz val="14"/>
        <color rgb="FF000000"/>
        <rFont val="方正仿宋_GBK"/>
        <charset val="134"/>
      </rPr>
      <t>上年结转收入</t>
    </r>
  </si>
  <si>
    <r>
      <rPr>
        <b/>
        <sz val="14"/>
        <color rgb="FF000000"/>
        <rFont val="方正仿宋_GBK"/>
        <charset val="134"/>
      </rPr>
      <t>政府性基金年终结余</t>
    </r>
  </si>
  <si>
    <r>
      <rPr>
        <b/>
        <sz val="14"/>
        <rFont val="方正仿宋_GBK"/>
        <charset val="134"/>
      </rPr>
      <t>收入总计</t>
    </r>
  </si>
  <si>
    <r>
      <rPr>
        <b/>
        <sz val="14"/>
        <rFont val="方正仿宋_GBK"/>
        <charset val="134"/>
      </rPr>
      <t>支出总计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</si>
  <si>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20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</si>
  <si>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年上级对攀枝花市西区政府性基金转移支付补助决算表（分科目）</t>
    </r>
  </si>
  <si>
    <r>
      <rPr>
        <sz val="14"/>
        <rFont val="宋体"/>
        <charset val="134"/>
      </rPr>
      <t>单位：万元</t>
    </r>
  </si>
  <si>
    <r>
      <rPr>
        <sz val="14"/>
        <color rgb="FF000000"/>
        <rFont val="方正黑体_GBK"/>
        <charset val="134"/>
      </rPr>
      <t>预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算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科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目</t>
    </r>
  </si>
  <si>
    <r>
      <rPr>
        <b/>
        <sz val="14"/>
        <rFont val="宋体"/>
        <charset val="134"/>
      </rPr>
      <t>上级补助收入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</si>
  <si>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科学技术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</si>
  <si>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文化旅游体育与传媒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</si>
  <si>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社会保障和就业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</si>
  <si>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节能环保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</si>
  <si>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城乡社区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</si>
  <si>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农林水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</si>
  <si>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交通运输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</si>
  <si>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资源勘探工业信息等</t>
    </r>
  </si>
  <si>
    <r>
      <rPr>
        <sz val="10"/>
        <rFont val="宋体"/>
        <charset val="134"/>
      </rPr>
      <t xml:space="preserve">   </t>
    </r>
    <r>
      <rPr>
        <sz val="14"/>
        <rFont val="方正仿宋_GBK"/>
        <charset val="134"/>
      </rPr>
      <t>超长期特别国债转移支付收入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</si>
  <si>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其他收入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</si>
  <si>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21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</si>
  <si>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年上级对攀枝花市西区政府性基金转移支付补助决算表（分地区）</t>
    </r>
  </si>
  <si>
    <r>
      <rPr>
        <sz val="14"/>
        <rFont val="方正黑体_GBK"/>
        <charset val="134"/>
      </rPr>
      <t>项目名称</t>
    </r>
  </si>
  <si>
    <r>
      <rPr>
        <sz val="14"/>
        <rFont val="方正黑体_GBK"/>
        <charset val="134"/>
      </rPr>
      <t>西区</t>
    </r>
  </si>
  <si>
    <r>
      <rPr>
        <sz val="11"/>
        <color theme="1"/>
        <rFont val="宋体"/>
        <charset val="134"/>
        <scheme val="minor"/>
      </rPr>
      <t xml:space="preserve"> </t>
    </r>
    <r>
      <rPr>
        <sz val="14"/>
        <color theme="1"/>
        <rFont val="方正仿宋_GBK"/>
        <charset val="134"/>
      </rPr>
      <t>市级农村公路养护资金</t>
    </r>
  </si>
  <si>
    <t xml:space="preserve"> 水管体制改革和山洪灾害防治市级补助资金</t>
  </si>
  <si>
    <t xml:space="preserve"> 水利体制改革补助资金</t>
  </si>
  <si>
    <r>
      <rPr>
        <sz val="14"/>
        <rFont val="方正仿宋_GBK"/>
        <charset val="134"/>
      </rPr>
      <t xml:space="preserve"> </t>
    </r>
    <r>
      <rPr>
        <sz val="14"/>
        <color theme="1"/>
        <rFont val="方正仿宋_GBK"/>
        <charset val="134"/>
      </rPr>
      <t>兽医体制改革市级补助资金</t>
    </r>
  </si>
  <si>
    <t xml:space="preserve"> 大中型水库移民后期扶持资金</t>
  </si>
  <si>
    <t xml:space="preserve"> 大规模设备更新和消费品以旧换新</t>
  </si>
  <si>
    <t xml:space="preserve"> 超长期特别国债</t>
  </si>
  <si>
    <r>
      <rPr>
        <sz val="14"/>
        <rFont val="方正仿宋_GBK"/>
        <charset val="134"/>
      </rPr>
      <t xml:space="preserve"> </t>
    </r>
    <r>
      <rPr>
        <sz val="14"/>
        <color rgb="FF000000"/>
        <rFont val="方正仿宋_GBK"/>
        <charset val="134"/>
      </rPr>
      <t>福利彩票公益金</t>
    </r>
  </si>
  <si>
    <t xml:space="preserve"> 中央集中彩票公益金</t>
  </si>
  <si>
    <t xml:space="preserve"> 政策性关闭矿山剩余采矿权价款</t>
  </si>
  <si>
    <t xml:space="preserve"> 残疾人事业发展补助资金</t>
  </si>
  <si>
    <t xml:space="preserve"> 高龄津贴</t>
  </si>
  <si>
    <t xml:space="preserve"> 广播电视村村通户户通市级补助</t>
  </si>
  <si>
    <t xml:space="preserve"> 惠民殡葬</t>
  </si>
  <si>
    <t xml:space="preserve"> 民政事业补助</t>
  </si>
  <si>
    <t xml:space="preserve"> 社会救助救济补助资金</t>
  </si>
  <si>
    <t xml:space="preserve"> 财政体育发展专项资金</t>
  </si>
  <si>
    <t xml:space="preserve"> 村级公共服务经费补助资金</t>
  </si>
  <si>
    <t xml:space="preserve"> 养老服务业发展补助资金</t>
  </si>
  <si>
    <t>表22</t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</si>
  <si>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年攀枝花市西区区级政府性基金预算收入决算表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</si>
  <si>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23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</si>
  <si>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年攀枝花市西区区级政府性基金预算支出决算表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</si>
  <si>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24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</si>
  <si>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年攀枝花市西区区级政府性基金收支决算平衡表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</si>
  <si>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25</t>
    </r>
  </si>
  <si>
    <r>
      <rPr>
        <sz val="20"/>
        <rFont val="Times New Roman"/>
        <charset val="0"/>
      </rPr>
      <t>2025</t>
    </r>
    <r>
      <rPr>
        <sz val="20"/>
        <rFont val="方正小标宋_GBK"/>
        <charset val="0"/>
      </rPr>
      <t>年攀枝花市西区对下政府性基金转移支付补助决算表</t>
    </r>
  </si>
  <si>
    <r>
      <rPr>
        <sz val="11"/>
        <rFont val="方正仿宋_GBK"/>
        <charset val="134"/>
      </rPr>
      <t>单位：万元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</si>
  <si>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科学技术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</si>
  <si>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0"/>
      </rPr>
      <t>文化旅游体育与传媒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</si>
  <si>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社会保障和就业</t>
    </r>
  </si>
  <si>
    <r>
      <rPr>
        <sz val="14"/>
        <rFont val="Times New Roman"/>
        <charset val="0"/>
      </rPr>
      <t xml:space="preserve">    </t>
    </r>
    <r>
      <rPr>
        <sz val="14"/>
        <rFont val="方正仿宋_GBK"/>
        <charset val="134"/>
      </rPr>
      <t>资源勘探工业信息等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</si>
  <si>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26</t>
    </r>
  </si>
  <si>
    <r>
      <rPr>
        <sz val="20"/>
        <rFont val="Times New Roman"/>
        <charset val="0"/>
      </rPr>
      <t>2025</t>
    </r>
    <r>
      <rPr>
        <sz val="20"/>
        <rFont val="方正小标宋_GBK"/>
        <charset val="0"/>
      </rPr>
      <t>年攀枝花市西区对下政府性基金转移支付补助</t>
    </r>
    <r>
      <rPr>
        <sz val="20"/>
        <rFont val="Times New Roman"/>
        <charset val="0"/>
      </rPr>
      <t xml:space="preserve">
</t>
    </r>
    <r>
      <rPr>
        <sz val="20"/>
        <rFont val="方正小标宋_GBK"/>
        <charset val="0"/>
      </rPr>
      <t>决算表（分项目、分地区）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</si>
  <si>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城乡社区专项补助资金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</si>
  <si>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基层组织活动和公共服务运行经费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</si>
  <si>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少数民族发展资金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</si>
  <si>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矿区困难群体社会救助联动机制专项经费补助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</si>
  <si>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优抚对象价格临时补贴补助资金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</si>
  <si>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基本公共卫生服务项目补助资金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</si>
  <si>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医疗救助补助资金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</si>
  <si>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村卫生室政补助资金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</si>
  <si>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基本药物制度补助资金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</si>
  <si>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大中型水库移民后期扶持资金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</si>
  <si>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养老服务业发展补助资金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</si>
  <si>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困难群众价格临时补贴补助资金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</si>
  <si>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财政残疾人事业发展补助资金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</si>
  <si>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国家登山健身步道维护补助经费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</si>
  <si>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退役安置补助资金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</si>
  <si>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福彩圆梦</t>
    </r>
    <r>
      <rPr>
        <sz val="14"/>
        <rFont val="Times New Roman"/>
        <charset val="0"/>
      </rPr>
      <t>.</t>
    </r>
    <r>
      <rPr>
        <sz val="14"/>
        <rFont val="方正仿宋_GBK"/>
        <charset val="134"/>
      </rPr>
      <t>孤儿助学工程资金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</si>
  <si>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体育彩票助学金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</si>
  <si>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乡村学校少年宫项目资金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</si>
  <si>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民政慈善助学活动资金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</si>
  <si>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文化广播电视和旅游发展专项资金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</si>
  <si>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兽医管理体制改革补助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</si>
  <si>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水管体制改革及山洪灾害防治补助资金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</si>
  <si>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村级公益事业建设一事一议奖补资金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</si>
  <si>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新冠肺炎防疫期间缓解中小企业生产经营困难补助资金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</si>
  <si>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农贸市场升级改造补助资金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</si>
  <si>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农村妇女和城市低收入妇女</t>
    </r>
    <r>
      <rPr>
        <sz val="14"/>
        <rFont val="Times New Roman"/>
        <charset val="0"/>
      </rPr>
      <t>“</t>
    </r>
    <r>
      <rPr>
        <sz val="14"/>
        <rFont val="方正仿宋_GBK"/>
        <charset val="134"/>
      </rPr>
      <t>两癌</t>
    </r>
    <r>
      <rPr>
        <sz val="14"/>
        <rFont val="Times New Roman"/>
        <charset val="0"/>
      </rPr>
      <t>”</t>
    </r>
    <r>
      <rPr>
        <sz val="14"/>
        <rFont val="方正仿宋_GBK"/>
        <charset val="134"/>
      </rPr>
      <t>筛查补助资金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</si>
  <si>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计划生育专项补助资金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</si>
  <si>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民政事业补助资金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</si>
  <si>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国家电影事业发展专项资金和文化产业发展专项资金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</si>
  <si>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自然灾害救助经费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</si>
  <si>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艾滋病防治补助资金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</si>
  <si>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卫生健康专项资金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</si>
  <si>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民办养老机构运营补贴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</si>
  <si>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高龄津贴补助资金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</si>
  <si>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惠民殡葬补助资金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</si>
  <si>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科技专项资金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</si>
  <si>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困难群众社会保险个人缴费代缴资金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</si>
  <si>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孤儿基本生活保障补助资金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</si>
  <si>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企业升规补助资金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</si>
  <si>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基层财政考核绩效预算管理奖励资金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</si>
  <si>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促县乡发展专项资金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</si>
  <si>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退役士兵社保接续医疗保险补助经费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</si>
  <si>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困难退役军人帮扶资金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</si>
  <si>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动物疫病防治补助资金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</si>
  <si>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农业水价综合改革补助资金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</si>
  <si>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生猪屠宰环节无害化处理补助资金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</si>
  <si>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财政金融互动奖补资金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</si>
  <si>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村级建制调整改革一次性奖补资金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</si>
  <si>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困难补助资金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</si>
  <si>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格里坪飞歌巷老旧小区改造配套设施建设项目资金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</si>
  <si>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格里坪污水处理厂建设项目资金</t>
    </r>
  </si>
  <si>
    <r>
      <rPr>
        <sz val="14"/>
        <rFont val="Times New Roman"/>
        <charset val="0"/>
      </rPr>
      <t xml:space="preserve">  </t>
    </r>
    <r>
      <rPr>
        <sz val="14"/>
        <rFont val="方正仿宋_GBK"/>
        <charset val="134"/>
      </rPr>
      <t>疾病预防控制中心能力提升改造项目资金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</si>
  <si>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体育发展专项资金</t>
    </r>
  </si>
  <si>
    <r>
      <rPr>
        <sz val="14"/>
        <rFont val="Times New Roman"/>
        <charset val="0"/>
      </rPr>
      <t xml:space="preserve">   </t>
    </r>
    <r>
      <rPr>
        <sz val="14"/>
        <rFont val="方正仿宋_GBK"/>
        <charset val="134"/>
      </rPr>
      <t>足球青训中心建设经费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</si>
  <si>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27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</si>
  <si>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年攀枝花市西区国有资本经营预算收入决算表</t>
    </r>
  </si>
  <si>
    <r>
      <rPr>
        <sz val="14"/>
        <color rgb="FF000000"/>
        <rFont val="方正黑体_GBK"/>
        <charset val="134"/>
      </rPr>
      <t>预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黑体_GBK"/>
        <charset val="134"/>
      </rPr>
      <t>算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黑体_GBK"/>
        <charset val="134"/>
      </rPr>
      <t>科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黑体_GBK"/>
        <charset val="134"/>
      </rPr>
      <t>目</t>
    </r>
  </si>
  <si>
    <r>
      <rPr>
        <sz val="14"/>
        <color rgb="FF000000"/>
        <rFont val="方正黑体_GBK"/>
        <charset val="134"/>
      </rPr>
      <t>年初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_GBK"/>
        <charset val="134"/>
      </rPr>
      <t>预算数</t>
    </r>
  </si>
  <si>
    <r>
      <rPr>
        <sz val="14"/>
        <color rgb="FF000000"/>
        <rFont val="方正黑体_GBK"/>
        <charset val="134"/>
      </rPr>
      <t>调整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_GBK"/>
        <charset val="134"/>
      </rPr>
      <t>预算数</t>
    </r>
  </si>
  <si>
    <r>
      <rPr>
        <sz val="14"/>
        <color rgb="FF000000"/>
        <rFont val="方正黑体_GBK"/>
        <charset val="134"/>
      </rPr>
      <t>累计占预算</t>
    </r>
  </si>
  <si>
    <r>
      <rPr>
        <b/>
        <sz val="14"/>
        <rFont val="宋体"/>
        <charset val="134"/>
      </rPr>
      <t>一、利润收入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</si>
  <si>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石油石化企业利润收入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</si>
  <si>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电力企业利润收入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</si>
  <si>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运输企业利润收入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</si>
  <si>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电子企业利润收入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</si>
  <si>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机械企业利润收入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</si>
  <si>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投资服务企业利润收入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</si>
  <si>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贸易企业利润收入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</si>
  <si>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建筑施工企业利润收入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</si>
  <si>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房地产企业利润收入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</si>
  <si>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建材企业利润收入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</si>
  <si>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农林牧渔企业利润收入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</si>
  <si>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转制科研院所利润收入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</si>
  <si>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地质勘查企业利润收入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</si>
  <si>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教育文化广播企业利润收入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</si>
  <si>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机关社团所属企业利润收入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</si>
  <si>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金融企业利润收入（国资预算）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</si>
  <si>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其他国有资本经营预算企业利润收入</t>
    </r>
  </si>
  <si>
    <r>
      <rPr>
        <b/>
        <sz val="14"/>
        <rFont val="宋体"/>
        <charset val="134"/>
      </rPr>
      <t>二、股利、股息收入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</si>
  <si>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国有控股公司股利、股息收入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</si>
  <si>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国有参股公司股利、股息收入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</si>
  <si>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金融企业股利、股息收入（国资预算）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</si>
  <si>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其他国有资本经营预算企业股利、股息收入</t>
    </r>
  </si>
  <si>
    <r>
      <rPr>
        <b/>
        <sz val="14"/>
        <rFont val="宋体"/>
        <charset val="134"/>
      </rPr>
      <t>三、产权转让收入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</si>
  <si>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国有股权、股份转让收入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</si>
  <si>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国有独资企业产权转让收入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</si>
  <si>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其他国有资本经营预算企业产权转让收入</t>
    </r>
  </si>
  <si>
    <r>
      <rPr>
        <b/>
        <sz val="14"/>
        <rFont val="宋体"/>
        <charset val="134"/>
      </rPr>
      <t>四、清算收入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</si>
  <si>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国有股权、股份清算收入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</si>
  <si>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国有独资企业清算收入</t>
    </r>
  </si>
  <si>
    <r>
      <rPr>
        <b/>
        <sz val="14"/>
        <rFont val="宋体"/>
        <charset val="134"/>
      </rPr>
      <t>五、其他收入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</si>
  <si>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其他国有资本经营预算收入</t>
    </r>
  </si>
  <si>
    <r>
      <rPr>
        <b/>
        <sz val="14"/>
        <rFont val="宋体"/>
        <charset val="134"/>
      </rPr>
      <t>国有资本经营收入合计</t>
    </r>
  </si>
  <si>
    <r>
      <rPr>
        <b/>
        <sz val="14"/>
        <rFont val="宋体"/>
        <charset val="134"/>
      </rPr>
      <t>国有资本经营预算转移性收入</t>
    </r>
  </si>
  <si>
    <r>
      <rPr>
        <b/>
        <sz val="14"/>
        <rFont val="宋体"/>
        <charset val="134"/>
      </rPr>
      <t>上年结转收入</t>
    </r>
  </si>
  <si>
    <r>
      <rPr>
        <b/>
        <sz val="14"/>
        <rFont val="宋体"/>
        <charset val="134"/>
      </rPr>
      <t>国有资本经营收入总计</t>
    </r>
  </si>
  <si>
    <r>
      <rPr>
        <sz val="14"/>
        <rFont val="方正仿宋_GBK"/>
        <charset val="134"/>
      </rPr>
      <t>注：此表无数据。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</si>
  <si>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28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</si>
  <si>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年攀枝花市西区国有资本经营预算支出决算表</t>
    </r>
  </si>
  <si>
    <r>
      <rPr>
        <b/>
        <sz val="14"/>
        <rFont val="宋体"/>
        <charset val="134"/>
      </rPr>
      <t>一、国有资本经营预算支出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</si>
  <si>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（一）解决历史遗留问题及改革成本支出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</si>
  <si>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其中：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三供一业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移交补助支出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</si>
  <si>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               </t>
    </r>
    <r>
      <rPr>
        <sz val="14"/>
        <color rgb="FF000000"/>
        <rFont val="方正仿宋_GBK"/>
        <charset val="134"/>
      </rPr>
      <t>国有企业办职教幼教补助支出</t>
    </r>
  </si>
  <si>
    <r>
      <rPr>
        <sz val="10"/>
        <rFont val="Times New Roman"/>
        <charset val="134"/>
      </rPr>
      <t xml:space="preserve">                          </t>
    </r>
    <r>
      <rPr>
        <sz val="14"/>
        <color rgb="FF000000"/>
        <rFont val="方正仿宋_GBK"/>
        <charset val="134"/>
      </rPr>
      <t>国有企业办公共服务机构移交补助支出</t>
    </r>
  </si>
  <si>
    <r>
      <rPr>
        <sz val="10"/>
        <rFont val="Times New Roman"/>
        <charset val="134"/>
      </rPr>
      <t xml:space="preserve">                          </t>
    </r>
    <r>
      <rPr>
        <sz val="14"/>
        <color rgb="FF000000"/>
        <rFont val="方正仿宋_GBK"/>
        <charset val="134"/>
      </rPr>
      <t>国有企业退休人员社会化管理补助支出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</si>
  <si>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               </t>
    </r>
    <r>
      <rPr>
        <sz val="14"/>
        <color rgb="FF000000"/>
        <rFont val="方正仿宋_GBK"/>
        <charset val="134"/>
      </rPr>
      <t>国有企业改革成本支出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</si>
  <si>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               </t>
    </r>
    <r>
      <rPr>
        <sz val="14"/>
        <color rgb="FF000000"/>
        <rFont val="方正仿宋_GBK"/>
        <charset val="134"/>
      </rPr>
      <t>其他解决历史遗留问题及改革成本支出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</si>
  <si>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（二）国有企业资本金注入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</si>
  <si>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       </t>
    </r>
    <r>
      <rPr>
        <sz val="14"/>
        <color rgb="FF000000"/>
        <rFont val="方正仿宋_GBK"/>
        <charset val="134"/>
      </rPr>
      <t>其中：国有经济结构调整支出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</si>
  <si>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                   </t>
    </r>
    <r>
      <rPr>
        <sz val="14"/>
        <color rgb="FF000000"/>
        <rFont val="方正仿宋_GBK"/>
        <charset val="134"/>
      </rPr>
      <t>公益性设施投资支出</t>
    </r>
  </si>
  <si>
    <r>
      <rPr>
        <sz val="10"/>
        <rFont val="Times New Roman"/>
        <charset val="134"/>
      </rPr>
      <t xml:space="preserve">                                </t>
    </r>
    <r>
      <rPr>
        <sz val="14"/>
        <color rgb="FF000000"/>
        <rFont val="方正仿宋_GBK"/>
        <charset val="134"/>
      </rPr>
      <t>生态环境保护支出</t>
    </r>
  </si>
  <si>
    <r>
      <rPr>
        <sz val="10"/>
        <rFont val="Times New Roman"/>
        <charset val="134"/>
      </rPr>
      <t xml:space="preserve">                                </t>
    </r>
    <r>
      <rPr>
        <sz val="14"/>
        <color rgb="FF000000"/>
        <rFont val="方正仿宋_GBK"/>
        <charset val="134"/>
      </rPr>
      <t>支持科技进步支出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</si>
  <si>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                   </t>
    </r>
    <r>
      <rPr>
        <sz val="14"/>
        <color rgb="FF000000"/>
        <rFont val="方正仿宋_GBK"/>
        <charset val="134"/>
      </rPr>
      <t>其他国有企业资本金注入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</si>
  <si>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（三）国有企业政策性补贴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</si>
  <si>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       </t>
    </r>
    <r>
      <rPr>
        <sz val="14"/>
        <color rgb="FF000000"/>
        <rFont val="方正仿宋_GBK"/>
        <charset val="134"/>
      </rPr>
      <t>其中：国有企业政策性补贴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</si>
  <si>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（四）金融国有资本经营预算支出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</si>
  <si>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       </t>
    </r>
    <r>
      <rPr>
        <sz val="14"/>
        <color rgb="FF000000"/>
        <rFont val="方正仿宋_GBK"/>
        <charset val="134"/>
      </rPr>
      <t>其中：其他金融国有资本经营预算支出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</si>
  <si>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（五）其他国有资本经营预算支出</t>
    </r>
  </si>
  <si>
    <r>
      <rPr>
        <sz val="1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 xml:space="preserve">         </t>
    </r>
    <r>
      <rPr>
        <sz val="14"/>
        <color rgb="FF000000"/>
        <rFont val="方正仿宋_GBK"/>
        <charset val="134"/>
      </rPr>
      <t>其中：其他国有资本经营预算支出</t>
    </r>
  </si>
  <si>
    <r>
      <rPr>
        <b/>
        <sz val="14"/>
        <rFont val="宋体"/>
        <charset val="134"/>
      </rPr>
      <t>二、转移性支出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</si>
  <si>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（一）调出资金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</si>
  <si>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其中：国有资本经营预算调出资金</t>
    </r>
  </si>
  <si>
    <r>
      <rPr>
        <b/>
        <sz val="14"/>
        <rFont val="宋体"/>
        <charset val="134"/>
      </rPr>
      <t>国有资本经营预算支出总计</t>
    </r>
  </si>
  <si>
    <r>
      <rPr>
        <b/>
        <sz val="14"/>
        <rFont val="宋体"/>
        <charset val="134"/>
      </rPr>
      <t>结转下年支出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</si>
  <si>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29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</si>
  <si>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年攀枝花市西区国有资本经营预算收支决算平衡表</t>
    </r>
  </si>
  <si>
    <r>
      <rPr>
        <sz val="14"/>
        <color rgb="FF000000"/>
        <rFont val="方正黑体_GBK"/>
        <charset val="134"/>
      </rPr>
      <t>收</t>
    </r>
    <r>
      <rPr>
        <sz val="14"/>
        <color rgb="FF000000"/>
        <rFont val="Times New Roman"/>
        <charset val="134"/>
      </rPr>
      <t xml:space="preserve">   </t>
    </r>
    <r>
      <rPr>
        <sz val="14"/>
        <color rgb="FF000000"/>
        <rFont val="方正黑体_GBK"/>
        <charset val="134"/>
      </rPr>
      <t>入</t>
    </r>
  </si>
  <si>
    <r>
      <rPr>
        <sz val="14"/>
        <color rgb="FF000000"/>
        <rFont val="方正黑体_GBK"/>
        <charset val="134"/>
      </rPr>
      <t>支</t>
    </r>
    <r>
      <rPr>
        <sz val="14"/>
        <color rgb="FF000000"/>
        <rFont val="Times New Roman"/>
        <charset val="134"/>
      </rPr>
      <t xml:space="preserve">   </t>
    </r>
    <r>
      <rPr>
        <sz val="14"/>
        <color rgb="FF000000"/>
        <rFont val="方正黑体_GBK"/>
        <charset val="134"/>
      </rPr>
      <t>出</t>
    </r>
  </si>
  <si>
    <r>
      <rPr>
        <b/>
        <sz val="14"/>
        <rFont val="宋体"/>
        <charset val="134"/>
      </rPr>
      <t>国有资本经营预算收入</t>
    </r>
  </si>
  <si>
    <r>
      <rPr>
        <b/>
        <sz val="14"/>
        <rFont val="宋体"/>
        <charset val="134"/>
      </rPr>
      <t>国有资本经营预算支出</t>
    </r>
  </si>
  <si>
    <r>
      <rPr>
        <b/>
        <sz val="14"/>
        <rFont val="宋体"/>
        <charset val="134"/>
      </rPr>
      <t>转移性收入</t>
    </r>
  </si>
  <si>
    <r>
      <rPr>
        <b/>
        <sz val="14"/>
        <rFont val="宋体"/>
        <charset val="134"/>
      </rPr>
      <t>转移性支出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</si>
  <si>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上级补助收入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</si>
  <si>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调出资金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</si>
  <si>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上年结余收入</t>
    </r>
  </si>
  <si>
    <t>表30</t>
  </si>
  <si>
    <r>
      <rPr>
        <sz val="20"/>
        <rFont val="Times New Roman"/>
        <charset val="0"/>
      </rPr>
      <t>2025</t>
    </r>
    <r>
      <rPr>
        <sz val="20"/>
        <rFont val="方正小标宋_GBK"/>
        <charset val="0"/>
      </rPr>
      <t>年上级对攀枝花市西区国有资本经营预算转移支付决算表</t>
    </r>
  </si>
  <si>
    <r>
      <rPr>
        <sz val="12"/>
        <rFont val="方正仿宋_GBK"/>
        <charset val="134"/>
      </rPr>
      <t>单位：万元</t>
    </r>
  </si>
  <si>
    <t>上级补助收入</t>
  </si>
  <si>
    <r>
      <rPr>
        <sz val="12"/>
        <rFont val="Times New Roman"/>
        <charset val="0"/>
      </rPr>
      <t xml:space="preserve">       “</t>
    </r>
    <r>
      <rPr>
        <sz val="12"/>
        <rFont val="方正仿宋_GBK"/>
        <charset val="134"/>
      </rPr>
      <t>三供一业</t>
    </r>
    <r>
      <rPr>
        <sz val="12"/>
        <rFont val="Times New Roman"/>
        <charset val="0"/>
      </rPr>
      <t>”</t>
    </r>
    <r>
      <rPr>
        <sz val="12"/>
        <rFont val="方正仿宋_GBK"/>
        <charset val="134"/>
      </rPr>
      <t>移交补助收入</t>
    </r>
  </si>
  <si>
    <r>
      <rPr>
        <sz val="12"/>
        <rFont val="Times New Roman"/>
        <charset val="0"/>
      </rPr>
      <t xml:space="preserve">       </t>
    </r>
    <r>
      <rPr>
        <sz val="12"/>
        <rFont val="方正仿宋_GBK"/>
        <charset val="0"/>
      </rPr>
      <t>国有企业办职教幼教补助收入</t>
    </r>
  </si>
  <si>
    <r>
      <rPr>
        <sz val="12"/>
        <rFont val="Times New Roman"/>
        <charset val="0"/>
      </rPr>
      <t xml:space="preserve">       </t>
    </r>
    <r>
      <rPr>
        <sz val="12"/>
        <rFont val="方正仿宋_GBK"/>
        <charset val="0"/>
      </rPr>
      <t>国有企业办公共服务机构移交补助收入</t>
    </r>
  </si>
  <si>
    <r>
      <rPr>
        <sz val="12"/>
        <rFont val="Times New Roman"/>
        <charset val="0"/>
      </rPr>
      <t xml:space="preserve">       </t>
    </r>
    <r>
      <rPr>
        <sz val="12"/>
        <rFont val="方正仿宋_GBK"/>
        <charset val="0"/>
      </rPr>
      <t>国有企业退休人员社会化管理补助收入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</si>
  <si>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31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</si>
  <si>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年攀枝花市西区区级国有资本经营预算收入决算表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</si>
  <si>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32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</si>
  <si>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年攀枝花市西区区级国有资本经营预算支出决算表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</si>
  <si>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33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</si>
  <si>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年攀枝花市西区区级国有资本经营预算收支决算平衡表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</si>
  <si>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34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</si>
  <si>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年攀枝花市西区对下国有资本经营预算转移支付决算表</t>
    </r>
  </si>
  <si>
    <r>
      <rPr>
        <sz val="14"/>
        <rFont val="方正黑体_GBK"/>
        <charset val="134"/>
      </rPr>
      <t>预算数</t>
    </r>
  </si>
  <si>
    <r>
      <rPr>
        <sz val="14"/>
        <rFont val="方正黑体_GBK"/>
        <charset val="134"/>
      </rPr>
      <t>为预算</t>
    </r>
  </si>
  <si>
    <r>
      <rPr>
        <b/>
        <sz val="14"/>
        <rFont val="方正仿宋_GBK"/>
        <charset val="134"/>
      </rPr>
      <t>一、解决历史遗留问题及改革成本支出</t>
    </r>
  </si>
  <si>
    <r>
      <rPr>
        <sz val="10"/>
        <rFont val="Times New Roman"/>
        <charset val="134"/>
      </rPr>
      <t xml:space="preserve">        </t>
    </r>
    <r>
      <rPr>
        <sz val="14"/>
        <color rgb="FF000000"/>
        <rFont val="方正仿宋_GBK"/>
        <charset val="134"/>
      </rPr>
      <t>厂办大集体改革支出</t>
    </r>
    <r>
      <rPr>
        <sz val="14"/>
        <color rgb="FF000000"/>
        <rFont val="Times New Roman"/>
        <charset val="134"/>
      </rPr>
      <t xml:space="preserve"> </t>
    </r>
  </si>
  <si>
    <r>
      <rPr>
        <sz val="10"/>
        <rFont val="Times New Roman"/>
        <charset val="134"/>
      </rPr>
      <t xml:space="preserve">       “</t>
    </r>
    <r>
      <rPr>
        <sz val="14"/>
        <color rgb="FF000000"/>
        <rFont val="方正仿宋_GBK"/>
        <charset val="134"/>
      </rPr>
      <t>三供一业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移交补助支出</t>
    </r>
  </si>
  <si>
    <r>
      <rPr>
        <sz val="10"/>
        <rFont val="Times New Roman"/>
        <charset val="134"/>
      </rPr>
      <t xml:space="preserve">       </t>
    </r>
    <r>
      <rPr>
        <sz val="14"/>
        <color rgb="FF000000"/>
        <rFont val="方正仿宋_GBK"/>
        <charset val="134"/>
      </rPr>
      <t>国有企业办职教幼教补助支出</t>
    </r>
  </si>
  <si>
    <r>
      <rPr>
        <sz val="10"/>
        <rFont val="Times New Roman"/>
        <charset val="134"/>
      </rPr>
      <t xml:space="preserve">       </t>
    </r>
    <r>
      <rPr>
        <sz val="14"/>
        <color rgb="FF000000"/>
        <rFont val="方正仿宋_GBK"/>
        <charset val="134"/>
      </rPr>
      <t>国有企业退休人员社会化管理支出</t>
    </r>
  </si>
  <si>
    <r>
      <rPr>
        <sz val="10"/>
        <rFont val="Times New Roman"/>
        <charset val="134"/>
      </rPr>
      <t xml:space="preserve">       </t>
    </r>
    <r>
      <rPr>
        <sz val="14"/>
        <color rgb="FF000000"/>
        <rFont val="方正仿宋_GBK"/>
        <charset val="134"/>
      </rPr>
      <t>其他解决历史遗留问题及改革成本支出</t>
    </r>
  </si>
  <si>
    <r>
      <rPr>
        <b/>
        <sz val="14"/>
        <rFont val="方正仿宋_GBK"/>
        <charset val="134"/>
      </rPr>
      <t>合计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</si>
  <si>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35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</si>
  <si>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年攀枝花市西区社会保险基金收入决算表</t>
    </r>
  </si>
  <si>
    <r>
      <rPr>
        <sz val="14"/>
        <color rgb="FF000000"/>
        <rFont val="方正黑体_GBK"/>
        <charset val="134"/>
      </rPr>
      <t>预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方正黑体_GBK"/>
        <charset val="134"/>
      </rPr>
      <t>算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方正黑体_GBK"/>
        <charset val="134"/>
      </rPr>
      <t>科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方正黑体_GBK"/>
        <charset val="134"/>
      </rPr>
      <t>目</t>
    </r>
  </si>
  <si>
    <r>
      <rPr>
        <sz val="14"/>
        <rFont val="方正黑体_GBK"/>
        <charset val="134"/>
      </rPr>
      <t>累计占预算</t>
    </r>
  </si>
  <si>
    <r>
      <rPr>
        <b/>
        <sz val="14"/>
        <rFont val="宋体"/>
        <charset val="134"/>
      </rPr>
      <t>一、企业职工基本养老保险基金收入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</si>
  <si>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其中：基本养老保险费收入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</si>
  <si>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基本养老保险基金财政补贴收入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</si>
  <si>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其他基本养老保险基金收入</t>
    </r>
  </si>
  <si>
    <r>
      <rPr>
        <b/>
        <sz val="14"/>
        <rFont val="宋体"/>
        <charset val="134"/>
      </rPr>
      <t>二、机关事业单位基本养老保险基金收入</t>
    </r>
  </si>
  <si>
    <r>
      <rPr>
        <b/>
        <sz val="14"/>
        <rFont val="宋体"/>
        <charset val="134"/>
      </rPr>
      <t>三、失业保险基金收入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</si>
  <si>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其中：失业保险费收入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</si>
  <si>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失业保险基金财政补贴收入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</si>
  <si>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其他失业保险基金收入</t>
    </r>
  </si>
  <si>
    <r>
      <rPr>
        <b/>
        <sz val="14"/>
        <rFont val="宋体"/>
        <charset val="134"/>
      </rPr>
      <t>四、城镇职工基本医疗保险基金收入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</si>
  <si>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其中：基本医疗保险费收入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</si>
  <si>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基本医疗保险基金财政补贴收入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</si>
  <si>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其他基本医疗保险基金收入</t>
    </r>
  </si>
  <si>
    <r>
      <rPr>
        <b/>
        <sz val="14"/>
        <rFont val="宋体"/>
        <charset val="134"/>
      </rPr>
      <t>五、工伤保险基金收入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</si>
  <si>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其中：工伤保险费收入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</si>
  <si>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工伤保险基金财政补贴收入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</si>
  <si>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其他工伤保险基金收入</t>
    </r>
  </si>
  <si>
    <r>
      <rPr>
        <b/>
        <sz val="14"/>
        <rFont val="宋体"/>
        <charset val="134"/>
      </rPr>
      <t>六、生育保险基金收入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</si>
  <si>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其中：生育保险费收入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</si>
  <si>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生育保险基金财政补贴收入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</si>
  <si>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其他生育保险基金收入</t>
    </r>
  </si>
  <si>
    <r>
      <rPr>
        <b/>
        <sz val="14"/>
        <rFont val="宋体"/>
        <charset val="134"/>
      </rPr>
      <t>七、城乡居民基本医疗保险基金收入</t>
    </r>
  </si>
  <si>
    <r>
      <rPr>
        <b/>
        <sz val="14"/>
        <rFont val="宋体"/>
        <charset val="134"/>
      </rPr>
      <t>八、城乡居民基本养老保险基金收入</t>
    </r>
  </si>
  <si>
    <r>
      <rPr>
        <b/>
        <sz val="14"/>
        <rFont val="宋体"/>
        <charset val="134"/>
      </rPr>
      <t>社会保险基金收入合计</t>
    </r>
  </si>
  <si>
    <r>
      <rPr>
        <sz val="14"/>
        <rFont val="方正仿宋_GBK"/>
        <charset val="134"/>
      </rPr>
      <t>注：社保基金预算由市级统一编制，此表无数据。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</si>
  <si>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36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</si>
  <si>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年攀枝花市西区社会保险基金支出决算表</t>
    </r>
  </si>
  <si>
    <r>
      <rPr>
        <b/>
        <sz val="12"/>
        <rFont val="宋体"/>
        <charset val="134"/>
      </rPr>
      <t>简要说明</t>
    </r>
  </si>
  <si>
    <r>
      <rPr>
        <b/>
        <sz val="14"/>
        <rFont val="宋体"/>
        <charset val="134"/>
      </rPr>
      <t>一、企业职工基本养老保险基金支出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</si>
  <si>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其中：基本养老金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</si>
  <si>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医疗补助金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</si>
  <si>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丧葬抚恤补助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</si>
  <si>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其他基本养老保险基金支出</t>
    </r>
  </si>
  <si>
    <r>
      <rPr>
        <b/>
        <sz val="14"/>
        <rFont val="宋体"/>
        <charset val="134"/>
      </rPr>
      <t>二、机关事业单位基本养老保险基金支出</t>
    </r>
  </si>
  <si>
    <r>
      <rPr>
        <b/>
        <sz val="14"/>
        <rFont val="宋体"/>
        <charset val="134"/>
      </rPr>
      <t>三、失业保险基金支出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</si>
  <si>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其中：失业保险金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</si>
  <si>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医疗保险费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</si>
  <si>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职业培训和职业介绍补贴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</si>
  <si>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其他失业保险基金支出</t>
    </r>
  </si>
  <si>
    <r>
      <rPr>
        <b/>
        <sz val="14"/>
        <rFont val="宋体"/>
        <charset val="134"/>
      </rPr>
      <t>四、城镇职工基本医疗保险基金支出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</si>
  <si>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其中：基本医疗保险统筹基金待遇支出</t>
    </r>
  </si>
  <si>
    <r>
      <rPr>
        <sz val="10"/>
        <rFont val="Times New Roman"/>
        <charset val="134"/>
      </rPr>
      <t xml:space="preserve">          </t>
    </r>
    <r>
      <rPr>
        <sz val="14"/>
        <color rgb="FF000000"/>
        <rFont val="方正仿宋_GBK"/>
        <charset val="134"/>
      </rPr>
      <t>医疗保险个人账户基金待遇支出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</si>
  <si>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其他基本医疗保险基金支出</t>
    </r>
  </si>
  <si>
    <r>
      <rPr>
        <b/>
        <sz val="14"/>
        <rFont val="宋体"/>
        <charset val="134"/>
      </rPr>
      <t>五、工伤保险基金支出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</si>
  <si>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其中：工伤保险待遇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</si>
  <si>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其他工伤保险基金支出</t>
    </r>
  </si>
  <si>
    <r>
      <rPr>
        <b/>
        <sz val="14"/>
        <rFont val="宋体"/>
        <charset val="134"/>
      </rPr>
      <t>六、生育保险基金支出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</si>
  <si>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其中：生育保险金</t>
    </r>
  </si>
  <si>
    <r>
      <rPr>
        <sz val="10"/>
        <rFont val="Times New Roman"/>
        <charset val="134"/>
      </rPr>
      <t xml:space="preserve">            </t>
    </r>
    <r>
      <rPr>
        <sz val="14"/>
        <color rgb="FF000000"/>
        <rFont val="方正仿宋_GBK"/>
        <charset val="134"/>
      </rPr>
      <t>其他生育保险基金支出</t>
    </r>
  </si>
  <si>
    <r>
      <rPr>
        <b/>
        <sz val="14"/>
        <rFont val="宋体"/>
        <charset val="134"/>
      </rPr>
      <t>七、城乡居民基本医疗保险基金支出</t>
    </r>
  </si>
  <si>
    <r>
      <rPr>
        <b/>
        <sz val="14"/>
        <rFont val="宋体"/>
        <charset val="134"/>
      </rPr>
      <t>八、城乡居民基本养老保险基金支出</t>
    </r>
  </si>
  <si>
    <r>
      <rPr>
        <b/>
        <sz val="14"/>
        <rFont val="宋体"/>
        <charset val="134"/>
      </rPr>
      <t>社会保险基金支出合计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</si>
  <si>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37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</si>
  <si>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年攀枝花市西区社会保险基金预算收支决算平衡表</t>
    </r>
  </si>
  <si>
    <r>
      <rPr>
        <sz val="14"/>
        <rFont val="方正黑体_GBK"/>
        <charset val="134"/>
      </rPr>
      <t>收</t>
    </r>
    <r>
      <rPr>
        <sz val="14"/>
        <color rgb="FF000000"/>
        <rFont val="Times New Roman"/>
        <charset val="134"/>
      </rPr>
      <t xml:space="preserve">   </t>
    </r>
    <r>
      <rPr>
        <sz val="14"/>
        <color rgb="FF000000"/>
        <rFont val="方正黑体_GBK"/>
        <charset val="134"/>
      </rPr>
      <t>入</t>
    </r>
  </si>
  <si>
    <r>
      <rPr>
        <sz val="14"/>
        <rFont val="方正黑体_GBK"/>
        <charset val="134"/>
      </rPr>
      <t>支</t>
    </r>
    <r>
      <rPr>
        <sz val="14"/>
        <color rgb="FF000000"/>
        <rFont val="Times New Roman"/>
        <charset val="134"/>
      </rPr>
      <t xml:space="preserve">   </t>
    </r>
    <r>
      <rPr>
        <sz val="14"/>
        <color rgb="FF000000"/>
        <rFont val="方正黑体_GBK"/>
        <charset val="134"/>
      </rPr>
      <t>出</t>
    </r>
  </si>
  <si>
    <r>
      <rPr>
        <b/>
        <sz val="14"/>
        <color rgb="FF000000"/>
        <rFont val="方正仿宋_GBK"/>
        <charset val="134"/>
      </rPr>
      <t>社会保险基金决算收入</t>
    </r>
  </si>
  <si>
    <r>
      <rPr>
        <b/>
        <sz val="14"/>
        <color rgb="FF000000"/>
        <rFont val="方正仿宋_GBK"/>
        <charset val="134"/>
      </rPr>
      <t>社会保险基金决算支出</t>
    </r>
  </si>
  <si>
    <r>
      <rPr>
        <b/>
        <sz val="14"/>
        <color rgb="FF000000"/>
        <rFont val="方正仿宋_GBK"/>
        <charset val="134"/>
      </rPr>
      <t>转移性收入</t>
    </r>
  </si>
  <si>
    <r>
      <rPr>
        <b/>
        <sz val="14"/>
        <color rgb="FF000000"/>
        <rFont val="方正仿宋_GBK"/>
        <charset val="134"/>
      </rPr>
      <t>转移性支出</t>
    </r>
  </si>
  <si>
    <r>
      <rPr>
        <sz val="14"/>
        <color rgb="FF000000"/>
        <rFont val="方正仿宋_GBK"/>
        <charset val="134"/>
      </rPr>
      <t>上年结余收入</t>
    </r>
  </si>
  <si>
    <r>
      <rPr>
        <sz val="14"/>
        <color rgb="FF000000"/>
        <rFont val="方正仿宋_GBK"/>
        <charset val="134"/>
      </rPr>
      <t>社会保险基金转移支出</t>
    </r>
  </si>
  <si>
    <r>
      <rPr>
        <sz val="14"/>
        <color rgb="FF000000"/>
        <rFont val="方正仿宋_GBK"/>
        <charset val="134"/>
      </rPr>
      <t>企业职工基本养老保险基金</t>
    </r>
  </si>
  <si>
    <r>
      <rPr>
        <sz val="14"/>
        <color rgb="FF000000"/>
        <rFont val="方正仿宋_GBK"/>
        <charset val="134"/>
      </rPr>
      <t>失业保险基金</t>
    </r>
  </si>
  <si>
    <r>
      <rPr>
        <sz val="14"/>
        <color rgb="FF000000"/>
        <rFont val="方正仿宋_GBK"/>
        <charset val="134"/>
      </rPr>
      <t>职工基本医疗保险基金</t>
    </r>
  </si>
  <si>
    <r>
      <rPr>
        <sz val="14"/>
        <color rgb="FF000000"/>
        <rFont val="方正仿宋_GBK"/>
        <charset val="134"/>
      </rPr>
      <t>工伤保险基金</t>
    </r>
  </si>
  <si>
    <r>
      <rPr>
        <sz val="14"/>
        <color rgb="FF000000"/>
        <rFont val="方正仿宋_GBK"/>
        <charset val="134"/>
      </rPr>
      <t>城乡居民基本养老保险基金</t>
    </r>
  </si>
  <si>
    <r>
      <rPr>
        <sz val="14"/>
        <color rgb="FF000000"/>
        <rFont val="方正仿宋_GBK"/>
        <charset val="134"/>
      </rPr>
      <t>机关事业单位基本养老保险基金</t>
    </r>
  </si>
  <si>
    <r>
      <rPr>
        <sz val="14"/>
        <color rgb="FF000000"/>
        <rFont val="方正仿宋_GBK"/>
        <charset val="134"/>
      </rPr>
      <t>社会保险基金补助下级支出</t>
    </r>
  </si>
  <si>
    <r>
      <rPr>
        <sz val="14"/>
        <color rgb="FF000000"/>
        <rFont val="方正仿宋_GBK"/>
        <charset val="134"/>
      </rPr>
      <t>城乡居民基本医疗保险基金</t>
    </r>
  </si>
  <si>
    <r>
      <rPr>
        <sz val="14"/>
        <color rgb="FF000000"/>
        <rFont val="方正仿宋_GBK"/>
        <charset val="134"/>
      </rPr>
      <t>社会保险基金转移收入</t>
    </r>
  </si>
  <si>
    <r>
      <rPr>
        <sz val="14"/>
        <color rgb="FF000000"/>
        <rFont val="方正仿宋_GBK"/>
        <charset val="134"/>
      </rPr>
      <t>社会保险基金上级补助收入</t>
    </r>
  </si>
  <si>
    <r>
      <rPr>
        <sz val="14"/>
        <color rgb="FF000000"/>
        <rFont val="方正仿宋_GBK"/>
        <charset val="134"/>
      </rPr>
      <t>社会保险基金上解上级支出</t>
    </r>
  </si>
  <si>
    <r>
      <rPr>
        <sz val="1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社会保险基金下级上解收入</t>
    </r>
  </si>
  <si>
    <r>
      <rPr>
        <b/>
        <sz val="14"/>
        <rFont val="方正仿宋_GBK"/>
        <charset val="134"/>
      </rPr>
      <t>收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入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总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计</t>
    </r>
  </si>
  <si>
    <r>
      <rPr>
        <b/>
        <sz val="14"/>
        <rFont val="方正仿宋_GBK"/>
        <charset val="134"/>
      </rPr>
      <t>支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出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总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方正仿宋_GBK"/>
        <charset val="134"/>
      </rPr>
      <t>计</t>
    </r>
  </si>
  <si>
    <r>
      <rPr>
        <b/>
        <sz val="14"/>
        <color rgb="FF000000"/>
        <rFont val="方正仿宋_GBK"/>
        <charset val="134"/>
      </rPr>
      <t>年终结余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</si>
  <si>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38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</si>
  <si>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年攀枝花市西区区级社会保险基金收入决算表</t>
    </r>
  </si>
  <si>
    <r>
      <rPr>
        <sz val="14"/>
        <rFont val="方正黑体_GBK"/>
        <charset val="134"/>
      </rPr>
      <t>预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方正黑体_GBK"/>
        <charset val="134"/>
      </rPr>
      <t>算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方正黑体_GBK"/>
        <charset val="134"/>
      </rPr>
      <t>科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方正黑体_GBK"/>
        <charset val="134"/>
      </rPr>
      <t>目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</si>
  <si>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39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</si>
  <si>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年攀枝花市西区区级社会保险基金支出决算表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</si>
  <si>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40</t>
    </r>
  </si>
  <si>
    <r>
      <rPr>
        <sz val="20"/>
        <rFont val="Times New Roman"/>
        <charset val="134"/>
      </rPr>
      <t>202</t>
    </r>
    <r>
      <rPr>
        <sz val="20"/>
        <color rgb="FF000000"/>
        <rFont val="Times New Roman"/>
        <charset val="134"/>
      </rPr>
      <t>5</t>
    </r>
    <r>
      <rPr>
        <sz val="20"/>
        <color rgb="FF000000"/>
        <rFont val="方正小标宋_GBK"/>
        <charset val="134"/>
      </rPr>
      <t>年攀枝花市西区区级社会保险基金预算收支决算平衡表</t>
    </r>
  </si>
  <si>
    <r>
      <rPr>
        <sz val="14"/>
        <color rgb="FF000000"/>
        <rFont val="方正仿宋_GBK"/>
        <charset val="134"/>
      </rPr>
      <t>社会保险基金下级上解收入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</si>
  <si>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41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</si>
  <si>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年攀枝花市西区地方政府一般债务限额及余额决算情况表</t>
    </r>
  </si>
  <si>
    <r>
      <rPr>
        <sz val="14"/>
        <color rgb="FF000000"/>
        <rFont val="方正黑体_GBK"/>
        <charset val="134"/>
      </rPr>
      <t>地</t>
    </r>
    <r>
      <rPr>
        <sz val="14"/>
        <color rgb="FF000000"/>
        <rFont val="Times New Roman"/>
        <charset val="134"/>
      </rPr>
      <t xml:space="preserve">   </t>
    </r>
    <r>
      <rPr>
        <sz val="14"/>
        <color rgb="FF000000"/>
        <rFont val="方正黑体_GBK"/>
        <charset val="134"/>
      </rPr>
      <t>区</t>
    </r>
  </si>
  <si>
    <r>
      <rPr>
        <sz val="14"/>
        <rFont val="Times New Roman"/>
        <charset val="134"/>
      </rPr>
      <t>2025</t>
    </r>
    <r>
      <rPr>
        <sz val="14"/>
        <color rgb="FF000000"/>
        <rFont val="方正黑体_GBK"/>
        <charset val="134"/>
      </rPr>
      <t>年一般债务限额</t>
    </r>
  </si>
  <si>
    <r>
      <rPr>
        <sz val="14"/>
        <rFont val="Times New Roman"/>
        <charset val="134"/>
      </rPr>
      <t>2025</t>
    </r>
    <r>
      <rPr>
        <sz val="14"/>
        <color rgb="FF000000"/>
        <rFont val="方正黑体_GBK"/>
        <charset val="134"/>
      </rPr>
      <t>年一般债务余额</t>
    </r>
  </si>
  <si>
    <r>
      <rPr>
        <sz val="14"/>
        <color rgb="FF000000"/>
        <rFont val="宋体"/>
        <charset val="134"/>
      </rPr>
      <t>西区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</si>
  <si>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42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</si>
  <si>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年攀枝花市西区地方政府专项债务限额及余额决算情况表</t>
    </r>
  </si>
  <si>
    <r>
      <rPr>
        <sz val="14"/>
        <rFont val="Times New Roman"/>
        <charset val="134"/>
      </rPr>
      <t>2025</t>
    </r>
    <r>
      <rPr>
        <sz val="14"/>
        <color rgb="FF000000"/>
        <rFont val="方正黑体_GBK"/>
        <charset val="134"/>
      </rPr>
      <t>年专项债务限额</t>
    </r>
  </si>
  <si>
    <r>
      <rPr>
        <sz val="14"/>
        <rFont val="Times New Roman"/>
        <charset val="134"/>
      </rPr>
      <t>2025</t>
    </r>
    <r>
      <rPr>
        <sz val="14"/>
        <color rgb="FF000000"/>
        <rFont val="方正黑体_GBK"/>
        <charset val="134"/>
      </rPr>
      <t>年专项债务余额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</si>
  <si>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43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</si>
  <si>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年攀枝花市西区地方政府债务限额及余额决算情况表</t>
    </r>
  </si>
  <si>
    <r>
      <rPr>
        <sz val="14"/>
        <rFont val="Times New Roman"/>
        <charset val="134"/>
      </rPr>
      <t>2025</t>
    </r>
    <r>
      <rPr>
        <sz val="14"/>
        <color rgb="FF000000"/>
        <rFont val="方正黑体_GBK"/>
        <charset val="134"/>
      </rPr>
      <t>年债务限额</t>
    </r>
  </si>
  <si>
    <r>
      <rPr>
        <sz val="14"/>
        <rFont val="Times New Roman"/>
        <charset val="134"/>
      </rPr>
      <t>2025</t>
    </r>
    <r>
      <rPr>
        <sz val="14"/>
        <color rgb="FF000000"/>
        <rFont val="方正黑体_GBK"/>
        <charset val="134"/>
      </rPr>
      <t>年债务余额决算数</t>
    </r>
  </si>
  <si>
    <r>
      <rPr>
        <sz val="14"/>
        <color rgb="FF000000"/>
        <rFont val="方正黑体_GBK"/>
        <charset val="134"/>
      </rPr>
      <t>合计</t>
    </r>
  </si>
  <si>
    <r>
      <rPr>
        <sz val="14"/>
        <color rgb="FF000000"/>
        <rFont val="方正黑体_GBK"/>
        <charset val="134"/>
      </rPr>
      <t>一般债务</t>
    </r>
  </si>
  <si>
    <r>
      <rPr>
        <sz val="14"/>
        <color rgb="FF000000"/>
        <rFont val="方正黑体_GBK"/>
        <charset val="134"/>
      </rPr>
      <t>专项债务</t>
    </r>
  </si>
  <si>
    <r>
      <rPr>
        <sz val="14"/>
        <color rgb="FF000000"/>
        <rFont val="方正仿宋_GBK"/>
        <charset val="134"/>
      </rPr>
      <t>注：因上级财政暂未批复</t>
    </r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方正仿宋_GBK"/>
        <charset val="134"/>
      </rPr>
      <t>年债务限额，此处为省、市决算会审数据。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</si>
  <si>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44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</si>
  <si>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年攀枝花市西区地方政府债务余额情况汇总表</t>
    </r>
  </si>
  <si>
    <r>
      <rPr>
        <sz val="14"/>
        <color rgb="FF000000"/>
        <rFont val="方正黑体_GBK"/>
        <charset val="134"/>
      </rPr>
      <t>项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方正黑体_GBK"/>
        <charset val="134"/>
      </rPr>
      <t>目</t>
    </r>
  </si>
  <si>
    <r>
      <rPr>
        <sz val="14"/>
        <color rgb="FF000000"/>
        <rFont val="方正黑体_GBK"/>
        <charset val="134"/>
      </rPr>
      <t>政府债务</t>
    </r>
  </si>
  <si>
    <r>
      <rPr>
        <sz val="14"/>
        <color rgb="FF000000"/>
        <rFont val="方正黑体_GBK"/>
        <charset val="134"/>
      </rPr>
      <t>或有债务</t>
    </r>
  </si>
  <si>
    <r>
      <rPr>
        <sz val="14"/>
        <color rgb="FF000000"/>
        <rFont val="方正黑体_GBK"/>
        <charset val="134"/>
      </rPr>
      <t>一般债券</t>
    </r>
  </si>
  <si>
    <r>
      <rPr>
        <sz val="14"/>
        <color rgb="FF000000"/>
        <rFont val="方正黑体_GBK"/>
        <charset val="134"/>
      </rPr>
      <t>专项债券</t>
    </r>
  </si>
  <si>
    <r>
      <rPr>
        <sz val="14"/>
        <color rgb="FF000000"/>
        <rFont val="方正黑体_GBK"/>
        <charset val="134"/>
      </rPr>
      <t>非债券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_GBK"/>
        <charset val="134"/>
      </rPr>
      <t>形式债务</t>
    </r>
  </si>
  <si>
    <r>
      <rPr>
        <sz val="14"/>
        <color rgb="FF000000"/>
        <rFont val="方正仿宋_GBK"/>
        <charset val="134"/>
      </rPr>
      <t>一、</t>
    </r>
    <r>
      <rPr>
        <sz val="14"/>
        <color rgb="FF000000"/>
        <rFont val="Times New Roman"/>
        <charset val="134"/>
      </rPr>
      <t>2024</t>
    </r>
    <r>
      <rPr>
        <sz val="14"/>
        <color rgb="FF000000"/>
        <rFont val="方正仿宋_GBK"/>
        <charset val="134"/>
      </rPr>
      <t>年末余额</t>
    </r>
  </si>
  <si>
    <r>
      <rPr>
        <sz val="14"/>
        <color rgb="FF000000"/>
        <rFont val="方正仿宋_GBK"/>
        <charset val="134"/>
      </rPr>
      <t>二、</t>
    </r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方正仿宋_GBK"/>
        <charset val="134"/>
      </rPr>
      <t>年新增额</t>
    </r>
  </si>
  <si>
    <r>
      <rPr>
        <sz val="14"/>
        <color rgb="FF000000"/>
        <rFont val="方正仿宋_GBK"/>
        <charset val="134"/>
      </rPr>
      <t>三、</t>
    </r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方正仿宋_GBK"/>
        <charset val="134"/>
      </rPr>
      <t>年或有债务转化额</t>
    </r>
  </si>
  <si>
    <r>
      <rPr>
        <sz val="14"/>
        <color rgb="FF000000"/>
        <rFont val="方正仿宋_GBK"/>
        <charset val="134"/>
      </rPr>
      <t>四、</t>
    </r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方正仿宋_GBK"/>
        <charset val="134"/>
      </rPr>
      <t>年偿还额</t>
    </r>
  </si>
  <si>
    <r>
      <rPr>
        <sz val="14"/>
        <color rgb="FF000000"/>
        <rFont val="方正仿宋_GBK"/>
        <charset val="134"/>
      </rPr>
      <t>五、</t>
    </r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方正仿宋_GBK"/>
        <charset val="134"/>
      </rPr>
      <t>年末余额</t>
    </r>
  </si>
  <si>
    <r>
      <rPr>
        <sz val="14"/>
        <color rgb="FF000000"/>
        <rFont val="方正仿宋_GBK"/>
        <charset val="134"/>
      </rPr>
      <t>注：本表反映的举借额和偿还额均包含再融资债券。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</si>
  <si>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45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</si>
  <si>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年攀枝花市西区地方政府债务相关情况表</t>
    </r>
  </si>
  <si>
    <r>
      <rPr>
        <sz val="14"/>
        <rFont val="方正黑体_GBK"/>
        <charset val="134"/>
      </rPr>
      <t>项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方正黑体_GBK"/>
        <charset val="134"/>
      </rPr>
      <t>目</t>
    </r>
  </si>
  <si>
    <r>
      <rPr>
        <sz val="14"/>
        <color rgb="FF000000"/>
        <rFont val="方正黑体_GBK"/>
        <charset val="134"/>
      </rPr>
      <t>本地区</t>
    </r>
  </si>
  <si>
    <r>
      <rPr>
        <sz val="14"/>
        <color rgb="FF000000"/>
        <rFont val="方正黑体_GBK"/>
        <charset val="134"/>
      </rPr>
      <t>本级</t>
    </r>
  </si>
  <si>
    <r>
      <rPr>
        <b/>
        <sz val="14"/>
        <rFont val="方正仿宋_GBK"/>
        <charset val="134"/>
      </rPr>
      <t>一、</t>
    </r>
    <r>
      <rPr>
        <b/>
        <sz val="14"/>
        <color rgb="FF000000"/>
        <rFont val="Times New Roman"/>
        <charset val="134"/>
      </rPr>
      <t>2024</t>
    </r>
    <r>
      <rPr>
        <b/>
        <sz val="14"/>
        <color rgb="FF000000"/>
        <rFont val="方正仿宋_GBK"/>
        <charset val="134"/>
      </rPr>
      <t>年末地方政府债务余额</t>
    </r>
  </si>
  <si>
    <r>
      <rPr>
        <sz val="14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仿宋_GBK"/>
        <charset val="134"/>
      </rPr>
      <t>一般债务</t>
    </r>
  </si>
  <si>
    <r>
      <rPr>
        <sz val="14"/>
        <rFont val="Times New Roman"/>
        <charset val="134"/>
      </rPr>
      <t xml:space="preserve">                </t>
    </r>
    <r>
      <rPr>
        <sz val="14"/>
        <color rgb="FF000000"/>
        <rFont val="方正仿宋_GBK"/>
        <charset val="134"/>
      </rPr>
      <t>专项债务</t>
    </r>
  </si>
  <si>
    <r>
      <rPr>
        <b/>
        <sz val="14"/>
        <rFont val="方正仿宋_GBK"/>
        <charset val="134"/>
      </rPr>
      <t>二、</t>
    </r>
    <r>
      <rPr>
        <b/>
        <sz val="14"/>
        <color rgb="FF000000"/>
        <rFont val="Times New Roman"/>
        <charset val="134"/>
      </rPr>
      <t>2024</t>
    </r>
    <r>
      <rPr>
        <b/>
        <sz val="14"/>
        <color rgb="FF000000"/>
        <rFont val="方正仿宋_GBK"/>
        <charset val="134"/>
      </rPr>
      <t>年地方政府债务限额</t>
    </r>
  </si>
  <si>
    <r>
      <rPr>
        <b/>
        <sz val="14"/>
        <rFont val="方正仿宋_GBK"/>
        <charset val="134"/>
      </rPr>
      <t>三、</t>
    </r>
    <r>
      <rPr>
        <b/>
        <sz val="14"/>
        <color rgb="FF000000"/>
        <rFont val="Times New Roman"/>
        <charset val="134"/>
      </rPr>
      <t>2025</t>
    </r>
    <r>
      <rPr>
        <b/>
        <sz val="14"/>
        <color rgb="FF000000"/>
        <rFont val="方正仿宋_GBK"/>
        <charset val="134"/>
      </rPr>
      <t>年地方政府债券发行决算数</t>
    </r>
  </si>
  <si>
    <r>
      <rPr>
        <sz val="14"/>
        <rFont val="Times New Roman"/>
        <charset val="134"/>
      </rPr>
      <t xml:space="preserve">     </t>
    </r>
    <r>
      <rPr>
        <sz val="14"/>
        <color rgb="FF000000"/>
        <rFont val="方正仿宋_GBK"/>
        <charset val="134"/>
      </rPr>
      <t>新增一般债券发行额</t>
    </r>
  </si>
  <si>
    <r>
      <rPr>
        <sz val="14"/>
        <rFont val="Times New Roman"/>
        <charset val="134"/>
      </rPr>
      <t xml:space="preserve">     </t>
    </r>
    <r>
      <rPr>
        <sz val="14"/>
        <color rgb="FF000000"/>
        <rFont val="方正仿宋_GBK"/>
        <charset val="134"/>
      </rPr>
      <t>再融资一般债券发行额</t>
    </r>
  </si>
  <si>
    <r>
      <rPr>
        <sz val="14"/>
        <rFont val="Times New Roman"/>
        <charset val="134"/>
      </rPr>
      <t xml:space="preserve">     </t>
    </r>
    <r>
      <rPr>
        <sz val="14"/>
        <color rgb="FF000000"/>
        <rFont val="方正仿宋_GBK"/>
        <charset val="134"/>
      </rPr>
      <t>新增专项债券发行额</t>
    </r>
  </si>
  <si>
    <r>
      <rPr>
        <sz val="14"/>
        <rFont val="Times New Roman"/>
        <charset val="134"/>
      </rPr>
      <t xml:space="preserve">     </t>
    </r>
    <r>
      <rPr>
        <sz val="14"/>
        <color rgb="FF000000"/>
        <rFont val="方正仿宋_GBK"/>
        <charset val="134"/>
      </rPr>
      <t>再融资专项债券发行额</t>
    </r>
  </si>
  <si>
    <r>
      <rPr>
        <b/>
        <sz val="14"/>
        <rFont val="方正仿宋_GBK"/>
        <charset val="134"/>
      </rPr>
      <t>四、</t>
    </r>
    <r>
      <rPr>
        <b/>
        <sz val="14"/>
        <color rgb="FF000000"/>
        <rFont val="Times New Roman"/>
        <charset val="134"/>
      </rPr>
      <t>2025</t>
    </r>
    <r>
      <rPr>
        <b/>
        <sz val="14"/>
        <color rgb="FF000000"/>
        <rFont val="方正仿宋_GBK"/>
        <charset val="134"/>
      </rPr>
      <t>年地方政府债务还本支出决算数</t>
    </r>
  </si>
  <si>
    <r>
      <rPr>
        <sz val="14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仿宋_GBK"/>
        <charset val="134"/>
      </rPr>
      <t>一般债务还本支出</t>
    </r>
  </si>
  <si>
    <r>
      <rPr>
        <sz val="14"/>
        <rFont val="Times New Roman"/>
        <charset val="134"/>
      </rPr>
      <t xml:space="preserve">                </t>
    </r>
    <r>
      <rPr>
        <sz val="14"/>
        <color rgb="FF000000"/>
        <rFont val="方正仿宋_GBK"/>
        <charset val="134"/>
      </rPr>
      <t>专项债务还本支出</t>
    </r>
  </si>
  <si>
    <r>
      <rPr>
        <b/>
        <sz val="14"/>
        <rFont val="方正仿宋_GBK"/>
        <charset val="134"/>
      </rPr>
      <t>五、</t>
    </r>
    <r>
      <rPr>
        <b/>
        <sz val="14"/>
        <color rgb="FF000000"/>
        <rFont val="Times New Roman"/>
        <charset val="134"/>
      </rPr>
      <t>2025</t>
    </r>
    <r>
      <rPr>
        <b/>
        <sz val="14"/>
        <color rgb="FF000000"/>
        <rFont val="方正仿宋_GBK"/>
        <charset val="134"/>
      </rPr>
      <t>年地方政府债务付息支出决算数</t>
    </r>
  </si>
  <si>
    <r>
      <rPr>
        <sz val="14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仿宋_GBK"/>
        <charset val="134"/>
      </rPr>
      <t>一般债务付息支出</t>
    </r>
  </si>
  <si>
    <r>
      <rPr>
        <sz val="14"/>
        <rFont val="Times New Roman"/>
        <charset val="134"/>
      </rPr>
      <t xml:space="preserve">                </t>
    </r>
    <r>
      <rPr>
        <sz val="14"/>
        <color rgb="FF000000"/>
        <rFont val="方正仿宋_GBK"/>
        <charset val="134"/>
      </rPr>
      <t>专项债务付息支出</t>
    </r>
  </si>
  <si>
    <r>
      <rPr>
        <b/>
        <sz val="14"/>
        <rFont val="方正仿宋_GBK"/>
        <charset val="134"/>
      </rPr>
      <t>六、</t>
    </r>
    <r>
      <rPr>
        <b/>
        <sz val="14"/>
        <color rgb="FF000000"/>
        <rFont val="Times New Roman"/>
        <charset val="134"/>
      </rPr>
      <t>2025</t>
    </r>
    <r>
      <rPr>
        <b/>
        <sz val="14"/>
        <color rgb="FF000000"/>
        <rFont val="方正仿宋_GBK"/>
        <charset val="134"/>
      </rPr>
      <t>年末地方政府债务余额决算数</t>
    </r>
  </si>
  <si>
    <r>
      <rPr>
        <b/>
        <sz val="14"/>
        <rFont val="方正仿宋_GBK"/>
        <charset val="134"/>
      </rPr>
      <t>七、</t>
    </r>
    <r>
      <rPr>
        <b/>
        <sz val="14"/>
        <color rgb="FF000000"/>
        <rFont val="Times New Roman"/>
        <charset val="134"/>
      </rPr>
      <t>2025</t>
    </r>
    <r>
      <rPr>
        <b/>
        <sz val="14"/>
        <color rgb="FF000000"/>
        <rFont val="方正仿宋_GBK"/>
        <charset val="134"/>
      </rPr>
      <t>年地方政府债务限额</t>
    </r>
  </si>
  <si>
    <r>
      <rPr>
        <b/>
        <sz val="14"/>
        <rFont val="方正仿宋_GBK"/>
        <charset val="134"/>
      </rPr>
      <t>八、</t>
    </r>
    <r>
      <rPr>
        <b/>
        <sz val="14"/>
        <color rgb="FF000000"/>
        <rFont val="Times New Roman"/>
        <charset val="134"/>
      </rPr>
      <t>2025</t>
    </r>
    <r>
      <rPr>
        <b/>
        <sz val="14"/>
        <color rgb="FF000000"/>
        <rFont val="方正仿宋_GBK"/>
        <charset val="134"/>
      </rPr>
      <t>年地方政府债务年限（年）</t>
    </r>
  </si>
  <si>
    <r>
      <rPr>
        <sz val="14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仿宋_GBK"/>
        <charset val="134"/>
      </rPr>
      <t>一般债务年限（年）</t>
    </r>
  </si>
  <si>
    <r>
      <rPr>
        <sz val="14"/>
        <rFont val="Times New Roman"/>
        <charset val="134"/>
      </rPr>
      <t xml:space="preserve">                </t>
    </r>
    <r>
      <rPr>
        <sz val="14"/>
        <color rgb="FF000000"/>
        <rFont val="方正仿宋_GBK"/>
        <charset val="134"/>
      </rPr>
      <t>专项债务年限（年）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</si>
  <si>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46</t>
    </r>
  </si>
  <si>
    <r>
      <rPr>
        <sz val="20"/>
        <color rgb="FF000000"/>
        <rFont val="方正小标宋_GBK"/>
        <charset val="134"/>
      </rPr>
      <t>攀枝花市西区政府债务十年到期情况表</t>
    </r>
  </si>
  <si>
    <r>
      <rPr>
        <sz val="14"/>
        <color rgb="FF000000"/>
        <rFont val="方正黑体_GBK"/>
        <charset val="134"/>
      </rPr>
      <t>地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黑体_GBK"/>
        <charset val="134"/>
      </rPr>
      <t>区</t>
    </r>
  </si>
  <si>
    <r>
      <rPr>
        <sz val="14"/>
        <rFont val="Times New Roman"/>
        <charset val="134"/>
      </rPr>
      <t>2026</t>
    </r>
    <r>
      <rPr>
        <sz val="14"/>
        <color rgb="FF000000"/>
        <rFont val="方正黑体_GBK"/>
        <charset val="134"/>
      </rPr>
      <t>年</t>
    </r>
  </si>
  <si>
    <r>
      <rPr>
        <sz val="14"/>
        <rFont val="Times New Roman"/>
        <charset val="134"/>
      </rPr>
      <t>2027</t>
    </r>
    <r>
      <rPr>
        <sz val="14"/>
        <color rgb="FF000000"/>
        <rFont val="方正黑体_GBK"/>
        <charset val="134"/>
      </rPr>
      <t>年</t>
    </r>
  </si>
  <si>
    <r>
      <rPr>
        <sz val="14"/>
        <rFont val="Times New Roman"/>
        <charset val="134"/>
      </rPr>
      <t>2028</t>
    </r>
    <r>
      <rPr>
        <sz val="14"/>
        <color rgb="FF000000"/>
        <rFont val="方正黑体_GBK"/>
        <charset val="134"/>
      </rPr>
      <t>年</t>
    </r>
  </si>
  <si>
    <r>
      <rPr>
        <sz val="14"/>
        <rFont val="Times New Roman"/>
        <charset val="134"/>
      </rPr>
      <t>2029</t>
    </r>
    <r>
      <rPr>
        <sz val="14"/>
        <color rgb="FF000000"/>
        <rFont val="方正黑体_GBK"/>
        <charset val="134"/>
      </rPr>
      <t>年</t>
    </r>
  </si>
  <si>
    <r>
      <rPr>
        <sz val="14"/>
        <rFont val="Times New Roman"/>
        <charset val="134"/>
      </rPr>
      <t>2030</t>
    </r>
    <r>
      <rPr>
        <sz val="14"/>
        <color rgb="FF000000"/>
        <rFont val="方正黑体_GBK"/>
        <charset val="134"/>
      </rPr>
      <t>年</t>
    </r>
  </si>
  <si>
    <r>
      <rPr>
        <sz val="14"/>
        <rFont val="Times New Roman"/>
        <charset val="134"/>
      </rPr>
      <t>2031</t>
    </r>
    <r>
      <rPr>
        <sz val="14"/>
        <color rgb="FF000000"/>
        <rFont val="方正黑体_GBK"/>
        <charset val="134"/>
      </rPr>
      <t>年</t>
    </r>
  </si>
  <si>
    <r>
      <rPr>
        <sz val="14"/>
        <rFont val="Times New Roman"/>
        <charset val="134"/>
      </rPr>
      <t>2032</t>
    </r>
    <r>
      <rPr>
        <sz val="14"/>
        <color rgb="FF000000"/>
        <rFont val="方正黑体_GBK"/>
        <charset val="134"/>
      </rPr>
      <t>年</t>
    </r>
  </si>
  <si>
    <r>
      <rPr>
        <sz val="14"/>
        <rFont val="Times New Roman"/>
        <charset val="134"/>
      </rPr>
      <t>203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方正黑体_GBK"/>
        <charset val="134"/>
      </rPr>
      <t>年</t>
    </r>
  </si>
  <si>
    <r>
      <rPr>
        <sz val="14"/>
        <rFont val="Times New Roman"/>
        <charset val="134"/>
      </rPr>
      <t>2034</t>
    </r>
    <r>
      <rPr>
        <sz val="14"/>
        <color rgb="FF000000"/>
        <rFont val="方正黑体_GBK"/>
        <charset val="134"/>
      </rPr>
      <t>年</t>
    </r>
  </si>
  <si>
    <r>
      <rPr>
        <sz val="14"/>
        <rFont val="Times New Roman"/>
        <charset val="134"/>
      </rPr>
      <t>2035</t>
    </r>
    <r>
      <rPr>
        <sz val="14"/>
        <color rgb="FF000000"/>
        <rFont val="方正黑体_GBK"/>
        <charset val="134"/>
      </rPr>
      <t>年</t>
    </r>
  </si>
  <si>
    <r>
      <rPr>
        <sz val="14"/>
        <color rgb="FF000000"/>
        <rFont val="方正仿宋_GBK"/>
        <charset val="134"/>
      </rPr>
      <t>西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区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</si>
  <si>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47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</si>
  <si>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年攀枝花市西区地方政府债券使用情况表</t>
    </r>
  </si>
  <si>
    <t>序号</t>
  </si>
  <si>
    <r>
      <rPr>
        <sz val="14"/>
        <color rgb="FF000000"/>
        <rFont val="方正黑体_GBK"/>
        <charset val="134"/>
      </rPr>
      <t>区划名称</t>
    </r>
  </si>
  <si>
    <r>
      <rPr>
        <sz val="14"/>
        <color rgb="FF000000"/>
        <rFont val="方正黑体_GBK"/>
        <charset val="134"/>
      </rPr>
      <t>项目名称</t>
    </r>
  </si>
  <si>
    <r>
      <rPr>
        <sz val="14"/>
        <color rgb="FF000000"/>
        <rFont val="方正黑体_GBK"/>
        <charset val="134"/>
      </rPr>
      <t>项目领域</t>
    </r>
  </si>
  <si>
    <r>
      <rPr>
        <sz val="14"/>
        <color rgb="FF000000"/>
        <rFont val="方正黑体_GBK"/>
        <charset val="134"/>
      </rPr>
      <t>项目主管部门</t>
    </r>
  </si>
  <si>
    <r>
      <rPr>
        <sz val="14"/>
        <color rgb="FF000000"/>
        <rFont val="方正黑体_GBK"/>
        <charset val="134"/>
      </rPr>
      <t>项目实施单位</t>
    </r>
  </si>
  <si>
    <r>
      <rPr>
        <sz val="14"/>
        <color rgb="FF000000"/>
        <rFont val="方正黑体_GBK"/>
        <charset val="134"/>
      </rPr>
      <t>债券性质</t>
    </r>
  </si>
  <si>
    <r>
      <rPr>
        <sz val="14"/>
        <color rgb="FF000000"/>
        <rFont val="方正黑体_GBK"/>
        <charset val="134"/>
      </rPr>
      <t>发行金额</t>
    </r>
  </si>
  <si>
    <r>
      <rPr>
        <sz val="14"/>
        <color rgb="FF000000"/>
        <rFont val="方正黑体_GBK"/>
        <charset val="134"/>
      </rPr>
      <t>发行时间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_GBK"/>
        <charset val="134"/>
      </rPr>
      <t>（年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黑体_GBK"/>
        <charset val="134"/>
      </rPr>
      <t>月）</t>
    </r>
  </si>
  <si>
    <t>攀枝花市西区河门口北街历史文化街区保护传承项目</t>
  </si>
  <si>
    <t>文化</t>
  </si>
  <si>
    <t>攀枝花市西区住房和城乡建设局</t>
  </si>
  <si>
    <t>政府专项债券</t>
  </si>
  <si>
    <t>攀枝花市西区2025年完整社区补短板项目</t>
  </si>
  <si>
    <t>其他城市更新基础设施建设</t>
  </si>
  <si>
    <t>政府一般债券</t>
  </si>
  <si>
    <t>大水井片区便道连通工程</t>
  </si>
  <si>
    <t>其他</t>
  </si>
  <si>
    <t>攀枝花市西区城市建设服务中心</t>
  </si>
  <si>
    <t>西区住房和城乡建设局</t>
  </si>
  <si>
    <t>四川攀枝花苏铁国家级自然保护区教育小径改扩建项目</t>
  </si>
  <si>
    <t>林草业</t>
  </si>
  <si>
    <t>攀枝花市西区林业局</t>
  </si>
  <si>
    <t>西区农业水权水价改革管网延伸项目</t>
  </si>
  <si>
    <t>水利工程</t>
  </si>
  <si>
    <t>攀枝花市西区水利局</t>
  </si>
  <si>
    <t>攀枝花市西区水利工程运行中心</t>
  </si>
  <si>
    <t>攀枝花市西区2024年江南片区老旧小区改造项目</t>
  </si>
  <si>
    <t>城镇老旧小区改造</t>
  </si>
  <si>
    <t>攀枝花市西区陶家渡街道办事处</t>
  </si>
  <si>
    <t>2025年应急救援 能力提升项目</t>
  </si>
  <si>
    <t>其他社会事业</t>
  </si>
  <si>
    <t>攀枝花市西区应急管理局</t>
  </si>
  <si>
    <t>攀枝花市格里坪园区工业污水处理厂提标扩能及配套管网建设项目</t>
  </si>
  <si>
    <t>工业污水收集处理</t>
  </si>
  <si>
    <t>四川攀枝花格里坪特色产业园区管理委员会</t>
  </si>
  <si>
    <t>攀枝花市西创工业投资有限责任公司</t>
  </si>
  <si>
    <t>攀枝花西区再生资源回收利用体系建设项目</t>
  </si>
  <si>
    <t>再生资源回收处理及利用</t>
  </si>
  <si>
    <t>攀枝花市西区商务局</t>
  </si>
  <si>
    <t>攀枝花市西区使用专项债券收购存量闲置土地项目(一期)</t>
  </si>
  <si>
    <t>收购存量闲置土地</t>
  </si>
  <si>
    <t>攀枝花市自然资源和规划局西区分局</t>
  </si>
  <si>
    <t>攀枝花市西区土地储备中心</t>
  </si>
  <si>
    <t>攀枝花市西区使用专项债券收购存量闲置土地项目(三期）</t>
  </si>
  <si>
    <t>攀枝花市西区使用专项债券收购存量闲置土地项目(二期)</t>
  </si>
  <si>
    <t>存量政府投资项目</t>
  </si>
  <si>
    <t>偿还存量债务</t>
  </si>
  <si>
    <t>攀枝花市西区人民政府</t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</si>
  <si>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48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</si>
  <si>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年攀枝花市西区地方政府债务还本付息情况表</t>
    </r>
  </si>
  <si>
    <r>
      <rPr>
        <sz val="14"/>
        <color rgb="FF000000"/>
        <rFont val="方正黑体_GBK"/>
        <charset val="134"/>
      </rPr>
      <t>地区</t>
    </r>
  </si>
  <si>
    <r>
      <rPr>
        <sz val="14"/>
        <rFont val="Times New Roman"/>
        <charset val="134"/>
      </rPr>
      <t>2025</t>
    </r>
    <r>
      <rPr>
        <sz val="14"/>
        <color rgb="FF000000"/>
        <rFont val="方正黑体_GBK"/>
        <charset val="134"/>
      </rPr>
      <t>年政府债务还本支出</t>
    </r>
  </si>
  <si>
    <r>
      <rPr>
        <sz val="14"/>
        <rFont val="Times New Roman"/>
        <charset val="134"/>
      </rPr>
      <t>2025</t>
    </r>
    <r>
      <rPr>
        <sz val="14"/>
        <color rgb="FF000000"/>
        <rFont val="方正黑体_GBK"/>
        <charset val="134"/>
      </rPr>
      <t>年政府债务付息支出</t>
    </r>
  </si>
  <si>
    <r>
      <rPr>
        <sz val="14"/>
        <color rgb="FF000000"/>
        <rFont val="方正黑体_GBK"/>
        <charset val="134"/>
      </rPr>
      <t>一般债务还本支出</t>
    </r>
  </si>
  <si>
    <r>
      <rPr>
        <sz val="14"/>
        <color rgb="FF000000"/>
        <rFont val="方正黑体_GBK"/>
        <charset val="134"/>
      </rPr>
      <t>专项债务还本支出</t>
    </r>
  </si>
  <si>
    <r>
      <rPr>
        <sz val="14"/>
        <color rgb="FF000000"/>
        <rFont val="方正黑体_GBK"/>
        <charset val="134"/>
      </rPr>
      <t>一般债务付息支出</t>
    </r>
  </si>
  <si>
    <r>
      <rPr>
        <sz val="14"/>
        <color rgb="FF000000"/>
        <rFont val="方正黑体_GBK"/>
        <charset val="134"/>
      </rPr>
      <t>专项债务付息支出</t>
    </r>
  </si>
  <si>
    <r>
      <rPr>
        <sz val="14"/>
        <rFont val="方正黑体_GBK"/>
        <charset val="134"/>
      </rPr>
      <t>表</t>
    </r>
    <r>
      <rPr>
        <sz val="14"/>
        <color rgb="FF000000"/>
        <rFont val="Times New Roman"/>
        <charset val="134"/>
      </rPr>
      <t>49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</si>
  <si>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年攀枝花市西区地方政府债券发行情况表</t>
    </r>
  </si>
  <si>
    <r>
      <rPr>
        <sz val="14"/>
        <rFont val="方正黑体_GBK"/>
        <charset val="134"/>
      </rPr>
      <t>地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黑体_GBK"/>
        <charset val="134"/>
      </rPr>
      <t>区</t>
    </r>
  </si>
  <si>
    <r>
      <rPr>
        <sz val="14"/>
        <color rgb="FF000000"/>
        <rFont val="方正黑体_GBK"/>
        <charset val="134"/>
      </rPr>
      <t>新增债券发行情况</t>
    </r>
  </si>
  <si>
    <r>
      <rPr>
        <sz val="14"/>
        <color rgb="FF000000"/>
        <rFont val="方正黑体_GBK"/>
        <charset val="134"/>
      </rPr>
      <t>再融资债券发行情况</t>
    </r>
  </si>
  <si>
    <r>
      <rPr>
        <sz val="14"/>
        <color rgb="FF000000"/>
        <rFont val="方正仿宋_GBK"/>
        <charset val="134"/>
      </rPr>
      <t>西区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</si>
  <si>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50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</si>
  <si>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年攀枝花市西区区级地方政府专项债务表</t>
    </r>
  </si>
  <si>
    <r>
      <rPr>
        <sz val="14"/>
        <color rgb="FF000000"/>
        <rFont val="方正黑体_GBK"/>
        <charset val="134"/>
      </rPr>
      <t>项目</t>
    </r>
  </si>
  <si>
    <r>
      <rPr>
        <b/>
        <sz val="14"/>
        <color rgb="FF000000"/>
        <rFont val="宋体"/>
        <charset val="134"/>
      </rPr>
      <t>一、专项债券收入</t>
    </r>
  </si>
  <si>
    <r>
      <rPr>
        <b/>
        <sz val="14"/>
        <color rgb="FF000000"/>
        <rFont val="宋体"/>
        <charset val="134"/>
      </rPr>
      <t>二、专项债券支出</t>
    </r>
  </si>
  <si>
    <r>
      <rPr>
        <b/>
        <sz val="14"/>
        <color rgb="FF000000"/>
        <rFont val="宋体"/>
        <charset val="134"/>
      </rPr>
      <t>三、还本付息</t>
    </r>
  </si>
  <si>
    <r>
      <rPr>
        <sz val="10"/>
        <rFont val="Times New Roman"/>
        <charset val="134"/>
      </rPr>
      <t xml:space="preserve">    </t>
    </r>
    <r>
      <rPr>
        <sz val="14"/>
        <color rgb="FF000000"/>
        <rFont val="方正仿宋_GBK"/>
        <charset val="134"/>
      </rPr>
      <t>其中：还本决算数</t>
    </r>
  </si>
  <si>
    <r>
      <rPr>
        <sz val="10"/>
        <rFont val="Times New Roman"/>
        <charset val="134"/>
      </rPr>
      <t xml:space="preserve">                      </t>
    </r>
    <r>
      <rPr>
        <sz val="14"/>
        <color rgb="FF000000"/>
        <rFont val="方正仿宋_GBK"/>
        <charset val="134"/>
      </rPr>
      <t>付息决算数</t>
    </r>
  </si>
  <si>
    <r>
      <rPr>
        <b/>
        <sz val="14"/>
        <color rgb="FF000000"/>
        <rFont val="宋体"/>
        <charset val="134"/>
      </rPr>
      <t>四、项目负债规模</t>
    </r>
  </si>
  <si>
    <r>
      <rPr>
        <b/>
        <sz val="14"/>
        <color rgb="FF000000"/>
        <rFont val="宋体"/>
        <charset val="134"/>
      </rPr>
      <t>五、已发行专项债券期限（年）</t>
    </r>
  </si>
  <si>
    <r>
      <rPr>
        <b/>
        <sz val="14"/>
        <color rgb="FF000000"/>
        <rFont val="宋体"/>
        <charset val="134"/>
      </rPr>
      <t>六、已发行专项债券利率（</t>
    </r>
    <r>
      <rPr>
        <b/>
        <sz val="14"/>
        <color rgb="FF000000"/>
        <rFont val="Times New Roman"/>
        <charset val="134"/>
      </rPr>
      <t>%</t>
    </r>
    <r>
      <rPr>
        <b/>
        <sz val="14"/>
        <color rgb="FF000000"/>
        <rFont val="宋体"/>
        <charset val="134"/>
      </rPr>
      <t>）</t>
    </r>
  </si>
  <si>
    <r>
      <rPr>
        <sz val="14"/>
        <color rgb="FF000000"/>
        <rFont val="方正黑体_GBK"/>
        <charset val="134"/>
      </rPr>
      <t>表</t>
    </r>
    <r>
      <rPr>
        <sz val="14"/>
        <color rgb="FF000000"/>
        <rFont val="Times New Roman"/>
        <charset val="134"/>
      </rPr>
      <t>51</t>
    </r>
  </si>
  <si>
    <r>
      <rPr>
        <sz val="2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年攀枝花市西区区级新增政府债券项目实施情况表</t>
    </r>
  </si>
  <si>
    <r>
      <rPr>
        <sz val="14"/>
        <color rgb="FF000000"/>
        <rFont val="方正仿宋_GBK"/>
        <charset val="134"/>
      </rPr>
      <t>单位：万元，</t>
    </r>
    <r>
      <rPr>
        <sz val="14"/>
        <color rgb="FF000000"/>
        <rFont val="Times New Roman"/>
        <charset val="134"/>
      </rPr>
      <t>%</t>
    </r>
  </si>
  <si>
    <r>
      <rPr>
        <sz val="14"/>
        <color rgb="FF000000"/>
        <rFont val="方正黑体_GBK"/>
        <charset val="134"/>
      </rPr>
      <t>新增债券资金发行金额</t>
    </r>
  </si>
  <si>
    <r>
      <rPr>
        <sz val="14"/>
        <color rgb="FF000000"/>
        <rFont val="方正黑体_GBK"/>
        <charset val="134"/>
      </rPr>
      <t>财政部门资金拨付</t>
    </r>
  </si>
  <si>
    <r>
      <rPr>
        <sz val="14"/>
        <color rgb="FF000000"/>
        <rFont val="方正黑体_GBK"/>
        <charset val="134"/>
      </rPr>
      <t>项目概况</t>
    </r>
  </si>
  <si>
    <r>
      <rPr>
        <sz val="14"/>
        <color rgb="FF000000"/>
        <rFont val="方正黑体_GBK"/>
        <charset val="134"/>
      </rPr>
      <t>拨付金额</t>
    </r>
  </si>
  <si>
    <r>
      <rPr>
        <sz val="14"/>
        <color rgb="FF000000"/>
        <rFont val="方正黑体_GBK"/>
        <charset val="134"/>
      </rPr>
      <t>拨付进度</t>
    </r>
  </si>
  <si>
    <r>
      <rPr>
        <sz val="14"/>
        <color rgb="FF000000"/>
        <rFont val="方正书宋_GBK"/>
        <charset val="134"/>
      </rPr>
      <t>对渡口市河门口邮电局等街区内部历史建筑及公有建筑修缮约</t>
    </r>
    <r>
      <rPr>
        <sz val="14"/>
        <color rgb="FF000000"/>
        <rFont val="Times New Roman"/>
        <charset val="134"/>
      </rPr>
      <t xml:space="preserve">1.2 </t>
    </r>
    <r>
      <rPr>
        <sz val="14"/>
        <color rgb="FF000000"/>
        <rFont val="方正书宋_GBK"/>
        <charset val="134"/>
      </rPr>
      <t>万平方米，传统街巷路面改造约</t>
    </r>
    <r>
      <rPr>
        <sz val="14"/>
        <color rgb="FF000000"/>
        <rFont val="Times New Roman"/>
        <charset val="134"/>
      </rPr>
      <t xml:space="preserve">2 </t>
    </r>
    <r>
      <rPr>
        <sz val="14"/>
        <color rgb="FF000000"/>
        <rFont val="方正书宋_GBK"/>
        <charset val="134"/>
      </rPr>
      <t>公里，配套公共服务设施、生态停车场、消防等基础设施等。</t>
    </r>
  </si>
  <si>
    <r>
      <rPr>
        <sz val="14"/>
        <color rgb="FF000000"/>
        <rFont val="方正书宋_GBK"/>
        <charset val="134"/>
      </rPr>
      <t>对动力站社区、智学社区、金沙社区等</t>
    </r>
    <r>
      <rPr>
        <sz val="14"/>
        <color rgb="FF000000"/>
        <rFont val="Times New Roman"/>
        <charset val="134"/>
      </rPr>
      <t>12</t>
    </r>
    <r>
      <rPr>
        <sz val="14"/>
        <color rgb="FF000000"/>
        <rFont val="方正书宋_GBK"/>
        <charset val="134"/>
      </rPr>
      <t>个社区设施进行补短板建设：建设老年服务站</t>
    </r>
    <r>
      <rPr>
        <sz val="14"/>
        <color rgb="FF000000"/>
        <rFont val="Times New Roman"/>
        <charset val="134"/>
      </rPr>
      <t>1800</t>
    </r>
    <r>
      <rPr>
        <sz val="14"/>
        <color rgb="FF000000"/>
        <rFont val="方正书宋_GBK"/>
        <charset val="134"/>
      </rPr>
      <t>平方米，托儿所</t>
    </r>
    <r>
      <rPr>
        <sz val="14"/>
        <color rgb="FF000000"/>
        <rFont val="Times New Roman"/>
        <charset val="134"/>
      </rPr>
      <t>2460</t>
    </r>
    <r>
      <rPr>
        <sz val="14"/>
        <color rgb="FF000000"/>
        <rFont val="方正书宋_GBK"/>
        <charset val="134"/>
      </rPr>
      <t>平方米，卫生服务站</t>
    </r>
    <r>
      <rPr>
        <sz val="14"/>
        <color rgb="FF000000"/>
        <rFont val="Times New Roman"/>
        <charset val="134"/>
      </rPr>
      <t>1220</t>
    </r>
    <r>
      <rPr>
        <sz val="14"/>
        <color rgb="FF000000"/>
        <rFont val="方正书宋_GBK"/>
        <charset val="134"/>
      </rPr>
      <t>平方米，安防、水、电、路、气等设施改造完善，电车充电、绿地及其他公共便民设施建设改造等。对照完整社区建设标准，补齐设施短板，完善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书宋_GBK"/>
        <charset val="134"/>
      </rPr>
      <t>一老一幼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书宋_GBK"/>
        <charset val="134"/>
      </rPr>
      <t>设施，优化居住环境，打造十五分钟生活圈。</t>
    </r>
  </si>
  <si>
    <t>新建沥青路面便道约572.85米路基宽度4.5米，局部位置增设错车道，配套照明、绿化等有关附属设施;在南北干线道路端头退距5米处设置2.5米高围墙进行封闭，封闭区域进行绿化，桥梁端头及人行道入口设置栏杆，切除现有桥桩基顶过长主筋和螺旋筋，采用套管注浆保护处理。</t>
  </si>
  <si>
    <r>
      <t>改（扩）建面积约</t>
    </r>
    <r>
      <rPr>
        <sz val="14"/>
        <color rgb="FF000000"/>
        <rFont val="Times New Roman"/>
        <charset val="134"/>
      </rPr>
      <t xml:space="preserve"> 10800</t>
    </r>
    <r>
      <rPr>
        <sz val="14"/>
        <color rgb="FF000000"/>
        <rFont val="宋体"/>
        <charset val="134"/>
      </rPr>
      <t>㎡（其中生态恢复面积约</t>
    </r>
    <r>
      <rPr>
        <sz val="14"/>
        <color rgb="FF000000"/>
        <rFont val="Times New Roman"/>
        <charset val="134"/>
      </rPr>
      <t>8283.64</t>
    </r>
    <r>
      <rPr>
        <sz val="14"/>
        <color rgb="FF000000"/>
        <rFont val="宋体"/>
        <charset val="134"/>
      </rPr>
      <t>㎡、实际建设面积</t>
    </r>
    <r>
      <rPr>
        <sz val="14"/>
        <color rgb="FF000000"/>
        <rFont val="Times New Roman"/>
        <charset val="134"/>
      </rPr>
      <t>2516.36</t>
    </r>
    <r>
      <rPr>
        <sz val="14"/>
        <color rgb="FF000000"/>
        <rFont val="宋体"/>
        <charset val="134"/>
      </rPr>
      <t>㎡），共改扩建森林步道</t>
    </r>
    <r>
      <rPr>
        <sz val="14"/>
        <color rgb="FF000000"/>
        <rFont val="Times New Roman"/>
        <charset val="134"/>
      </rPr>
      <t>1152</t>
    </r>
    <r>
      <rPr>
        <sz val="14"/>
        <color rgb="FF000000"/>
        <rFont val="宋体"/>
        <charset val="134"/>
      </rPr>
      <t>㎡（长约</t>
    </r>
    <r>
      <rPr>
        <sz val="14"/>
        <color rgb="FF000000"/>
        <rFont val="Times New Roman"/>
        <charset val="134"/>
      </rPr>
      <t>960m</t>
    </r>
    <r>
      <rPr>
        <sz val="14"/>
        <color rgb="FF000000"/>
        <rFont val="宋体"/>
        <charset val="134"/>
      </rPr>
      <t>，宽度平均约</t>
    </r>
    <r>
      <rPr>
        <sz val="14"/>
        <color rgb="FF000000"/>
        <rFont val="Times New Roman"/>
        <charset val="134"/>
      </rPr>
      <t>1.2m</t>
    </r>
    <r>
      <rPr>
        <sz val="14"/>
        <color rgb="FF000000"/>
        <rFont val="宋体"/>
        <charset val="134"/>
      </rPr>
      <t>）、宣教及应急疏散点</t>
    </r>
    <r>
      <rPr>
        <sz val="14"/>
        <color rgb="FF000000"/>
        <rFont val="Times New Roman"/>
        <charset val="134"/>
      </rPr>
      <t>370</t>
    </r>
    <r>
      <rPr>
        <sz val="14"/>
        <color rgb="FF000000"/>
        <rFont val="宋体"/>
        <charset val="134"/>
      </rPr>
      <t>㎡、野生动植物巡护监测平台</t>
    </r>
    <r>
      <rPr>
        <sz val="14"/>
        <color rgb="FF000000"/>
        <rFont val="Times New Roman"/>
        <charset val="134"/>
      </rPr>
      <t>713.6</t>
    </r>
    <r>
      <rPr>
        <sz val="14"/>
        <color rgb="FF000000"/>
        <rFont val="宋体"/>
        <charset val="134"/>
      </rPr>
      <t>㎡、矿山遗迹及人工育林管护平台</t>
    </r>
    <r>
      <rPr>
        <sz val="14"/>
        <color rgb="FF000000"/>
        <rFont val="Times New Roman"/>
        <charset val="134"/>
      </rPr>
      <t>108</t>
    </r>
    <r>
      <rPr>
        <sz val="14"/>
        <color rgb="FF000000"/>
        <rFont val="宋体"/>
        <charset val="134"/>
      </rPr>
      <t>㎡、乡土树种栽植展示区</t>
    </r>
    <r>
      <rPr>
        <sz val="14"/>
        <color rgb="FF000000"/>
        <rFont val="Times New Roman"/>
        <charset val="134"/>
      </rPr>
      <t>96</t>
    </r>
    <r>
      <rPr>
        <sz val="14"/>
        <color rgb="FF000000"/>
        <rFont val="宋体"/>
        <charset val="134"/>
      </rPr>
      <t>㎡等以及配套设施设备。</t>
    </r>
  </si>
  <si>
    <t>新Q235钢管干管27957m，铺设PE干支管共计179668m（de32~de160），过滤系统2套，施肥系统4套；给水栓2057个；新建500方调节水池12座，配套干管智能计量设备3套，田间智能水表933套，覆盖灌溉面积4.04万亩。</t>
  </si>
  <si>
    <t>100%%</t>
  </si>
  <si>
    <t>改造小区污水主管网及支管网总计约5450m，配套排水设施改造及更新;改造小区及区间人行道约10600m，小区及区间车行道改造约44900m;改造居民活动小广场、文化广场8处，配套健身器材、安防、消防、环保等设施;改造小区屋顶防水层约7000m,修缮建筑外墙面约4500m':改造修缮便民活动中心及配套基础设施;改造小区其它基础设施包括人行梯道修复、围栏修复、腾空土地覆土覆盖、边坡治理、环卫设施等。</t>
  </si>
  <si>
    <t>队伍装备购置。项目拟配备396台（套）装备，其中指挥通信类型装备台14（套）、化工专业队类型装备8台(套)，地震救援队专业队类型装备38台（套），水域救援专业队类型装备78台（套），灭火救援类型装备11台（套），射水类装备165（件），救生排烟照明类56（件），其他类装备26（件）。</t>
  </si>
  <si>
    <t>本项目扩建后工业污水处理总规模为1万m3/d，主要构建筑物包括：A2/O生物反应池6700m3、二沉池2200m3、高效沉淀池1500m3、膜池及泵房1500m3等；新建DN200-DN400污水管网15km、DN800排水管网4.5km、DN1500排水管网1.5km、雨水收集设施、再生水回用设施、污水处理设备及其他附属设施等。</t>
  </si>
  <si>
    <t>项目占地面积约50亩，主要建设内容包括：新建废钢铁回收厂房3500㎡、废纸回收厂房和废塑料回收厂房2000㎡、废家电回收厂房2000㎡，配套建设给排水、供电、消防等基础设施；完善城乡再生资源回收网点10处；购置再生资源运输车辆5台；构建再生资源回收利用信息化平台，形成“互联网+再生资源回收”模式，项目建成后预计形成10万吨/年再生资源回收能力。</t>
  </si>
  <si>
    <r>
      <rPr>
        <sz val="14"/>
        <color rgb="FF000000"/>
        <rFont val="方正书宋_GBK"/>
        <charset val="134"/>
      </rPr>
      <t>地块位于攀枝花市西区小水井，面积</t>
    </r>
    <r>
      <rPr>
        <sz val="14"/>
        <color rgb="FF000000"/>
        <rFont val="Times New Roman"/>
        <charset val="134"/>
      </rPr>
      <t>20378.97</t>
    </r>
    <r>
      <rPr>
        <sz val="14"/>
        <color rgb="FF000000"/>
        <rFont val="方正书宋_GBK"/>
        <charset val="134"/>
      </rPr>
      <t>平方米，攀枝花市鼎信投资集团有限公司城镇住宅用地土地使用期限自</t>
    </r>
    <r>
      <rPr>
        <sz val="14"/>
        <color rgb="FF000000"/>
        <rFont val="Times New Roman"/>
        <charset val="134"/>
      </rPr>
      <t>2020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Times New Roman"/>
        <charset val="134"/>
      </rPr>
      <t>12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Times New Roman"/>
        <charset val="134"/>
      </rPr>
      <t>18</t>
    </r>
    <r>
      <rPr>
        <sz val="14"/>
        <color rgb="FF000000"/>
        <rFont val="方正书宋_GBK"/>
        <charset val="134"/>
      </rPr>
      <t>日起</t>
    </r>
    <r>
      <rPr>
        <sz val="14"/>
        <color rgb="FF000000"/>
        <rFont val="Times New Roman"/>
        <charset val="134"/>
      </rPr>
      <t>2090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Times New Roman"/>
        <charset val="134"/>
      </rPr>
      <t>12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Times New Roman"/>
        <charset val="134"/>
      </rPr>
      <t xml:space="preserve">17 </t>
    </r>
    <r>
      <rPr>
        <sz val="14"/>
        <color rgb="FF000000"/>
        <rFont val="方正书宋_GBK"/>
        <charset val="134"/>
      </rPr>
      <t>日止</t>
    </r>
    <r>
      <rPr>
        <sz val="14"/>
        <color rgb="FF000000"/>
        <rFont val="Times New Roman"/>
        <charset val="134"/>
      </rPr>
      <t>;</t>
    </r>
    <r>
      <rPr>
        <sz val="14"/>
        <color rgb="FF000000"/>
        <rFont val="方正书宋_GBK"/>
        <charset val="134"/>
      </rPr>
      <t>住宿餐饮用地、批发零售用地自</t>
    </r>
    <r>
      <rPr>
        <sz val="14"/>
        <color rgb="FF000000"/>
        <rFont val="Times New Roman"/>
        <charset val="134"/>
      </rPr>
      <t xml:space="preserve"> 2020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Times New Roman"/>
        <charset val="134"/>
      </rPr>
      <t xml:space="preserve"> 12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Times New Roman"/>
        <charset val="134"/>
      </rPr>
      <t xml:space="preserve">18 </t>
    </r>
    <r>
      <rPr>
        <sz val="14"/>
        <color rgb="FF000000"/>
        <rFont val="方正书宋_GBK"/>
        <charset val="134"/>
      </rPr>
      <t>日起</t>
    </r>
    <r>
      <rPr>
        <sz val="14"/>
        <color rgb="FF000000"/>
        <rFont val="Times New Roman"/>
        <charset val="134"/>
      </rPr>
      <t xml:space="preserve"> 2060 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Times New Roman"/>
        <charset val="134"/>
      </rPr>
      <t xml:space="preserve"> 12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Times New Roman"/>
        <charset val="134"/>
      </rPr>
      <t xml:space="preserve">17 </t>
    </r>
    <r>
      <rPr>
        <sz val="14"/>
        <color rgb="FF000000"/>
        <rFont val="方正书宋_GBK"/>
        <charset val="134"/>
      </rPr>
      <t>日止，土地权属证号</t>
    </r>
    <r>
      <rPr>
        <sz val="14"/>
        <color rgb="FF000000"/>
        <rFont val="Times New Roman"/>
        <charset val="134"/>
      </rPr>
      <t>:</t>
    </r>
    <r>
      <rPr>
        <sz val="14"/>
        <color rgb="FF000000"/>
        <rFont val="方正书宋_GBK"/>
        <charset val="134"/>
      </rPr>
      <t>川</t>
    </r>
    <r>
      <rPr>
        <sz val="14"/>
        <color rgb="FF000000"/>
        <rFont val="Times New Roman"/>
        <charset val="134"/>
      </rPr>
      <t>(2021)</t>
    </r>
    <r>
      <rPr>
        <sz val="14"/>
        <color rgb="FF000000"/>
        <rFont val="方正书宋_GBK"/>
        <charset val="134"/>
      </rPr>
      <t>攀枝花市不动产权第</t>
    </r>
    <r>
      <rPr>
        <sz val="14"/>
        <color rgb="FF000000"/>
        <rFont val="Times New Roman"/>
        <charset val="134"/>
      </rPr>
      <t xml:space="preserve">0034786 </t>
    </r>
    <r>
      <rPr>
        <sz val="14"/>
        <color rgb="FF000000"/>
        <rFont val="方正书宋_GBK"/>
        <charset val="134"/>
      </rPr>
      <t>号，属于企业无力开发地块。</t>
    </r>
  </si>
  <si>
    <r>
      <rPr>
        <sz val="14"/>
        <color rgb="FF000000"/>
        <rFont val="方正书宋_GBK"/>
        <charset val="134"/>
      </rPr>
      <t>地块于攀枝花市西区玉泉动力站社区人力资源和社会保障服务站，春禾路</t>
    </r>
    <r>
      <rPr>
        <sz val="14"/>
        <color rgb="FF000000"/>
        <rFont val="Times New Roman"/>
        <charset val="134"/>
      </rPr>
      <t>6</t>
    </r>
    <r>
      <rPr>
        <sz val="14"/>
        <color rgb="FF000000"/>
        <rFont val="方正书宋_GBK"/>
        <charset val="134"/>
      </rPr>
      <t>号</t>
    </r>
    <r>
      <rPr>
        <sz val="14"/>
        <color rgb="FF000000"/>
        <rFont val="Times New Roman"/>
        <charset val="134"/>
      </rPr>
      <t xml:space="preserve">37 </t>
    </r>
    <r>
      <rPr>
        <sz val="14"/>
        <color rgb="FF000000"/>
        <rFont val="方正书宋_GBK"/>
        <charset val="134"/>
      </rPr>
      <t>栋，面积</t>
    </r>
    <r>
      <rPr>
        <sz val="14"/>
        <color rgb="FF000000"/>
        <rFont val="Times New Roman"/>
        <charset val="134"/>
      </rPr>
      <t>39659.39</t>
    </r>
    <r>
      <rPr>
        <sz val="14"/>
        <color rgb="FF000000"/>
        <rFont val="方正书宋_GBK"/>
        <charset val="134"/>
      </rPr>
      <t>平方米，攀枝花市鼎信投资集团有限公司土地使用期限</t>
    </r>
    <r>
      <rPr>
        <sz val="14"/>
        <color rgb="FF000000"/>
        <rFont val="Times New Roman"/>
        <charset val="134"/>
      </rPr>
      <t>:</t>
    </r>
    <r>
      <rPr>
        <sz val="14"/>
        <color rgb="FF000000"/>
        <rFont val="方正书宋_GBK"/>
        <charset val="134"/>
      </rPr>
      <t>自</t>
    </r>
    <r>
      <rPr>
        <sz val="14"/>
        <color rgb="FF000000"/>
        <rFont val="Times New Roman"/>
        <charset val="134"/>
      </rPr>
      <t>2022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Times New Roman"/>
        <charset val="134"/>
      </rPr>
      <t>12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Times New Roman"/>
        <charset val="134"/>
      </rPr>
      <t xml:space="preserve">29 </t>
    </r>
    <r>
      <rPr>
        <sz val="14"/>
        <color rgb="FF000000"/>
        <rFont val="方正书宋_GBK"/>
        <charset val="134"/>
      </rPr>
      <t>日至</t>
    </r>
    <r>
      <rPr>
        <sz val="14"/>
        <color rgb="FF000000"/>
        <rFont val="Times New Roman"/>
        <charset val="134"/>
      </rPr>
      <t xml:space="preserve"> 2092 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Times New Roman"/>
        <charset val="134"/>
      </rPr>
      <t xml:space="preserve"> 12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Times New Roman"/>
        <charset val="134"/>
      </rPr>
      <t xml:space="preserve"> 28 </t>
    </r>
    <r>
      <rPr>
        <sz val="14"/>
        <color rgb="FF000000"/>
        <rFont val="方正书宋_GBK"/>
        <charset val="134"/>
      </rPr>
      <t>日止，土地权属证号</t>
    </r>
    <r>
      <rPr>
        <sz val="14"/>
        <color rgb="FF000000"/>
        <rFont val="Times New Roman"/>
        <charset val="134"/>
      </rPr>
      <t>:</t>
    </r>
    <r>
      <rPr>
        <sz val="14"/>
        <color rgb="FF000000"/>
        <rFont val="方正书宋_GBK"/>
        <charset val="134"/>
      </rPr>
      <t>川</t>
    </r>
    <r>
      <rPr>
        <sz val="14"/>
        <color rgb="FF000000"/>
        <rFont val="Times New Roman"/>
        <charset val="134"/>
      </rPr>
      <t>(2024)</t>
    </r>
    <r>
      <rPr>
        <sz val="14"/>
        <color rgb="FF000000"/>
        <rFont val="方正书宋_GBK"/>
        <charset val="134"/>
      </rPr>
      <t>攀枝花市不动产权第</t>
    </r>
    <r>
      <rPr>
        <sz val="14"/>
        <color rgb="FF000000"/>
        <rFont val="Times New Roman"/>
        <charset val="134"/>
      </rPr>
      <t xml:space="preserve"> 0014735 </t>
    </r>
    <r>
      <rPr>
        <sz val="14"/>
        <color rgb="FF000000"/>
        <rFont val="方正书宋_GBK"/>
        <charset val="134"/>
      </rPr>
      <t>号，属于企业无力开发地块。</t>
    </r>
  </si>
  <si>
    <r>
      <rPr>
        <sz val="14"/>
        <color rgb="FF000000"/>
        <rFont val="方正书宋_GBK"/>
        <charset val="134"/>
      </rPr>
      <t>地块位于攀枝花市西区清香坪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书宋_GBK"/>
        <charset val="134"/>
      </rPr>
      <t>新法院北侧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方正书宋_GBK"/>
        <charset val="134"/>
      </rPr>
      <t>，面积</t>
    </r>
    <r>
      <rPr>
        <sz val="14"/>
        <color rgb="FF000000"/>
        <rFont val="Times New Roman"/>
        <charset val="134"/>
      </rPr>
      <t>19212.87</t>
    </r>
    <r>
      <rPr>
        <sz val="14"/>
        <color rgb="FF000000"/>
        <rFont val="方正书宋_GBK"/>
        <charset val="134"/>
      </rPr>
      <t>平方米，攀枝花市鼎信投资集团有限公司土地使用期限</t>
    </r>
    <r>
      <rPr>
        <sz val="14"/>
        <color rgb="FF000000"/>
        <rFont val="Times New Roman"/>
        <charset val="134"/>
      </rPr>
      <t>:</t>
    </r>
    <r>
      <rPr>
        <sz val="14"/>
        <color rgb="FF000000"/>
        <rFont val="方正书宋_GBK"/>
        <charset val="134"/>
      </rPr>
      <t>批发市场用地、零售商业用地、餐饮用地、旅馆用地自</t>
    </r>
    <r>
      <rPr>
        <sz val="14"/>
        <color rgb="FF000000"/>
        <rFont val="Times New Roman"/>
        <charset val="134"/>
      </rPr>
      <t>2021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Times New Roman"/>
        <charset val="134"/>
      </rPr>
      <t>12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Times New Roman"/>
        <charset val="134"/>
      </rPr>
      <t xml:space="preserve">28 </t>
    </r>
    <r>
      <rPr>
        <sz val="14"/>
        <color rgb="FF000000"/>
        <rFont val="方正书宋_GBK"/>
        <charset val="134"/>
      </rPr>
      <t>日至</t>
    </r>
    <r>
      <rPr>
        <sz val="14"/>
        <color rgb="FF000000"/>
        <rFont val="Times New Roman"/>
        <charset val="134"/>
      </rPr>
      <t>2061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Times New Roman"/>
        <charset val="134"/>
      </rPr>
      <t>12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Times New Roman"/>
        <charset val="134"/>
      </rPr>
      <t xml:space="preserve">27 </t>
    </r>
    <r>
      <rPr>
        <sz val="14"/>
        <color rgb="FF000000"/>
        <rFont val="方正书宋_GBK"/>
        <charset val="134"/>
      </rPr>
      <t>日</t>
    </r>
    <r>
      <rPr>
        <sz val="14"/>
        <color rgb="FF000000"/>
        <rFont val="Times New Roman"/>
        <charset val="134"/>
      </rPr>
      <t>;</t>
    </r>
    <r>
      <rPr>
        <sz val="14"/>
        <color rgb="FF000000"/>
        <rFont val="方正书宋_GBK"/>
        <charset val="134"/>
      </rPr>
      <t>城镇住宅用地自</t>
    </r>
    <r>
      <rPr>
        <sz val="14"/>
        <color rgb="FF000000"/>
        <rFont val="Times New Roman"/>
        <charset val="134"/>
      </rPr>
      <t xml:space="preserve"> 2021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Times New Roman"/>
        <charset val="134"/>
      </rPr>
      <t>12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Times New Roman"/>
        <charset val="134"/>
      </rPr>
      <t xml:space="preserve">28 </t>
    </r>
    <r>
      <rPr>
        <sz val="14"/>
        <color rgb="FF000000"/>
        <rFont val="方正书宋_GBK"/>
        <charset val="134"/>
      </rPr>
      <t>日至</t>
    </r>
    <r>
      <rPr>
        <sz val="14"/>
        <color rgb="FF000000"/>
        <rFont val="Times New Roman"/>
        <charset val="134"/>
      </rPr>
      <t>2091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Times New Roman"/>
        <charset val="134"/>
      </rPr>
      <t>12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方正书宋_GBK"/>
        <charset val="134"/>
      </rPr>
      <t>日，土地权属证号</t>
    </r>
    <r>
      <rPr>
        <sz val="14"/>
        <color rgb="FF000000"/>
        <rFont val="Times New Roman"/>
        <charset val="134"/>
      </rPr>
      <t>:</t>
    </r>
    <r>
      <rPr>
        <sz val="14"/>
        <color rgb="FF000000"/>
        <rFont val="方正书宋_GBK"/>
        <charset val="134"/>
      </rPr>
      <t>川</t>
    </r>
    <r>
      <rPr>
        <sz val="14"/>
        <color rgb="FF000000"/>
        <rFont val="Times New Roman"/>
        <charset val="134"/>
      </rPr>
      <t>(2024)</t>
    </r>
    <r>
      <rPr>
        <sz val="14"/>
        <color rgb="FF000000"/>
        <rFont val="方正书宋_GBK"/>
        <charset val="134"/>
      </rPr>
      <t>攀枝花不动产权</t>
    </r>
    <r>
      <rPr>
        <sz val="14"/>
        <color rgb="FF000000"/>
        <rFont val="Times New Roman"/>
        <charset val="134"/>
      </rPr>
      <t xml:space="preserve"> 0019494 </t>
    </r>
    <r>
      <rPr>
        <sz val="14"/>
        <color rgb="FF000000"/>
        <rFont val="方正书宋_GBK"/>
        <charset val="134"/>
      </rPr>
      <t>号，属于企业无力开发地块。</t>
    </r>
  </si>
  <si>
    <t>偿还存量债务。</t>
  </si>
  <si>
    <t>存量政府投资项目收尾。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</si>
</sst>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_(* #,##0_);_(* \(#,##0\);_(* &quot;-&quot;_);_(@_)"/>
    <numFmt numFmtId="179" formatCode="_-* #,##0_-;\-* #,##0_-;_-* &quot;-&quot;_-;_-@_-"/>
    <numFmt numFmtId="180" formatCode="_-* #,##0.00_-;\-* #,##0.00_-;_-* &quot;-&quot;??_-;_-@_-"/>
    <numFmt numFmtId="181" formatCode="#,##0.00_ "/>
    <numFmt numFmtId="182" formatCode="0_ "/>
    <numFmt numFmtId="183" formatCode="#,##0_ "/>
    <numFmt numFmtId="184" formatCode="#,##0_);[Red]\(#,##0\)"/>
    <numFmt numFmtId="185" formatCode="yyyy&quot;年&quot;m&quot;月&quot;;@"/>
    <numFmt numFmtId="186" formatCode="#,##0.0_);[Red]\(#,##0.0\)"/>
    <numFmt numFmtId="187" formatCode="0_);[Red]\(0\)"/>
    <numFmt numFmtId="188" formatCode="0.0_ "/>
    <numFmt numFmtId="189" formatCode="0.00_ "/>
    <numFmt numFmtId="190" formatCode="0.00%;\-0.00%;0.00%\&#13;\&#10;"/>
  </numFmts>
  <fonts count="121">
    <font>
      <sz val="11"/>
      <color rgb="FF000000"/>
      <name val="宋体"/>
      <charset val="134"/>
    </font>
    <font>
      <sz val="12"/>
      <color rgb="FF000000"/>
      <name val="Times New Roman"/>
      <charset val="134"/>
    </font>
    <font>
      <sz val="20"/>
      <color rgb="FF000000"/>
      <name val="Times New Roman"/>
      <charset val="134"/>
    </font>
    <font>
      <sz val="11"/>
      <color rgb="FF000000"/>
      <name val="Times New Roman"/>
      <charset val="134"/>
    </font>
    <font>
      <sz val="14"/>
      <color rgb="FF000000"/>
      <name val="方正黑体_GBK"/>
      <charset val="134"/>
    </font>
    <font>
      <sz val="20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4"/>
      <color rgb="FF000000"/>
      <name val="方正书宋_GBK"/>
      <charset val="134"/>
    </font>
    <font>
      <sz val="14"/>
      <color rgb="FF000000"/>
      <name val="宋体"/>
      <charset val="134"/>
    </font>
    <font>
      <sz val="12"/>
      <name val="Times New Roman"/>
      <charset val="134"/>
    </font>
    <font>
      <b/>
      <sz val="20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0"/>
      <name val="Times New Roman"/>
      <charset val="134"/>
    </font>
    <font>
      <sz val="14"/>
      <name val="方正黑体_GBK"/>
      <charset val="134"/>
    </font>
    <font>
      <sz val="16"/>
      <color rgb="FF000000"/>
      <name val="Times New Roman"/>
      <charset val="134"/>
    </font>
    <font>
      <sz val="14"/>
      <name val="方正书宋_GBK"/>
      <charset val="134"/>
    </font>
    <font>
      <b/>
      <sz val="12"/>
      <color rgb="FF000000"/>
      <name val="Times New Roman"/>
      <charset val="134"/>
    </font>
    <font>
      <b/>
      <sz val="14"/>
      <name val="方正仿宋_GBK"/>
      <charset val="134"/>
    </font>
    <font>
      <b/>
      <sz val="14"/>
      <name val="Times New Roman"/>
      <charset val="134"/>
    </font>
    <font>
      <sz val="14"/>
      <color rgb="FF000000"/>
      <name val="方正仿宋_GBK"/>
      <charset val="134"/>
    </font>
    <font>
      <b/>
      <sz val="16"/>
      <name val="Times New Roman"/>
      <charset val="134"/>
    </font>
    <font>
      <b/>
      <sz val="20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2"/>
      <color rgb="FFFF0000"/>
      <name val="Times New Roman"/>
      <charset val="134"/>
    </font>
    <font>
      <sz val="14"/>
      <color rgb="FFFF0000"/>
      <name val="Times New Roman"/>
      <charset val="134"/>
    </font>
    <font>
      <sz val="12"/>
      <name val="Times New Roman"/>
      <charset val="0"/>
    </font>
    <font>
      <b/>
      <sz val="20"/>
      <color indexed="8"/>
      <name val="Times New Roman"/>
      <charset val="0"/>
    </font>
    <font>
      <sz val="12"/>
      <color indexed="8"/>
      <name val="Times New Roman"/>
      <charset val="0"/>
    </font>
    <font>
      <b/>
      <sz val="12"/>
      <color indexed="8"/>
      <name val="Times New Roman"/>
      <charset val="0"/>
    </font>
    <font>
      <sz val="11"/>
      <color indexed="8"/>
      <name val="Times New Roman"/>
      <charset val="0"/>
    </font>
    <font>
      <sz val="11"/>
      <color theme="1"/>
      <name val="Times New Roman"/>
      <charset val="0"/>
    </font>
    <font>
      <sz val="12"/>
      <name val="方正黑体_GBK"/>
      <charset val="134"/>
    </font>
    <font>
      <sz val="20"/>
      <name val="Times New Roman"/>
      <charset val="0"/>
    </font>
    <font>
      <b/>
      <sz val="12"/>
      <name val="方正仿宋_GBK"/>
      <charset val="134"/>
    </font>
    <font>
      <b/>
      <sz val="12"/>
      <name val="Times New Roman"/>
      <charset val="0"/>
    </font>
    <font>
      <sz val="11"/>
      <name val="Times New Roman"/>
      <charset val="0"/>
    </font>
    <font>
      <sz val="14"/>
      <name val="宋体"/>
      <charset val="134"/>
    </font>
    <font>
      <b/>
      <sz val="16"/>
      <name val="Times New Roman"/>
      <charset val="0"/>
    </font>
    <font>
      <b/>
      <sz val="11"/>
      <name val="Times New Roman"/>
      <charset val="0"/>
    </font>
    <font>
      <b/>
      <sz val="14"/>
      <name val="Times New Roman"/>
      <charset val="0"/>
    </font>
    <font>
      <sz val="14"/>
      <name val="Times New Roman"/>
      <charset val="0"/>
    </font>
    <font>
      <sz val="14"/>
      <name val="方正仿宋_GBK"/>
      <charset val="134"/>
    </font>
    <font>
      <b/>
      <sz val="16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2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2"/>
      <color theme="1"/>
      <name val="Times New Roman"/>
      <charset val="0"/>
    </font>
    <font>
      <b/>
      <sz val="12"/>
      <color theme="1"/>
      <name val="Times New Roman"/>
      <charset val="0"/>
    </font>
    <font>
      <b/>
      <sz val="18"/>
      <color rgb="FF000000"/>
      <name val="Times New Roman"/>
      <charset val="0"/>
    </font>
    <font>
      <sz val="14"/>
      <color indexed="8"/>
      <name val="方正仿宋_GBK"/>
      <charset val="134"/>
    </font>
    <font>
      <sz val="14"/>
      <color theme="1"/>
      <name val="Times New Roman"/>
      <charset val="0"/>
    </font>
    <font>
      <sz val="12"/>
      <color theme="1"/>
      <name val="宋体"/>
      <charset val="134"/>
    </font>
    <font>
      <b/>
      <sz val="14"/>
      <color rgb="FF000000"/>
      <name val="方正仿宋_GBK"/>
      <charset val="134"/>
    </font>
    <font>
      <sz val="18"/>
      <name val="Times New Roman"/>
      <charset val="134"/>
    </font>
    <font>
      <b/>
      <sz val="18"/>
      <color rgb="FF000000"/>
      <name val="Times New Roman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333399"/>
      <name val="宋体"/>
      <charset val="134"/>
    </font>
    <font>
      <i/>
      <sz val="11"/>
      <color rgb="FF7F7F7F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10"/>
      <name val="Helv"/>
      <charset val="134"/>
    </font>
    <font>
      <sz val="10"/>
      <color rgb="FF008000"/>
      <name val="Calibri"/>
      <charset val="134"/>
    </font>
    <font>
      <sz val="11"/>
      <color rgb="FF333399"/>
      <name val="宋体"/>
      <charset val="134"/>
    </font>
    <font>
      <b/>
      <sz val="11"/>
      <color rgb="FF003366"/>
      <name val="宋体"/>
      <charset val="134"/>
    </font>
    <font>
      <sz val="10"/>
      <name val="Arial"/>
      <charset val="134"/>
    </font>
    <font>
      <sz val="11"/>
      <color rgb="FF800080"/>
      <name val="宋体"/>
      <charset val="134"/>
    </font>
    <font>
      <b/>
      <sz val="11"/>
      <color rgb="FFFF9900"/>
      <name val="宋体"/>
      <charset val="134"/>
    </font>
    <font>
      <i/>
      <sz val="11"/>
      <color rgb="FF808080"/>
      <name val="宋体"/>
      <charset val="134"/>
    </font>
    <font>
      <sz val="11"/>
      <color rgb="FF00800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sz val="11"/>
      <color rgb="FFFF9900"/>
      <name val="宋体"/>
      <charset val="134"/>
    </font>
    <font>
      <sz val="11"/>
      <color rgb="FF993300"/>
      <name val="宋体"/>
      <charset val="134"/>
    </font>
    <font>
      <sz val="7"/>
      <name val="Small Fonts"/>
      <charset val="134"/>
    </font>
    <font>
      <sz val="10"/>
      <name val="MS Sans Serif"/>
      <charset val="134"/>
    </font>
    <font>
      <b/>
      <sz val="11"/>
      <color rgb="FF333333"/>
      <name val="宋体"/>
      <charset val="134"/>
    </font>
    <font>
      <b/>
      <sz val="18"/>
      <color rgb="FF003366"/>
      <name val="宋体"/>
      <charset val="134"/>
    </font>
    <font>
      <sz val="10"/>
      <color rgb="FF000000"/>
      <name val="Calibri"/>
      <charset val="134"/>
    </font>
    <font>
      <sz val="12"/>
      <color rgb="FF800080"/>
      <name val="宋体"/>
      <charset val="134"/>
    </font>
    <font>
      <sz val="11"/>
      <color rgb="FF800000"/>
      <name val="宋体"/>
      <charset val="134"/>
    </font>
    <font>
      <sz val="11"/>
      <color rgb="FFFF00FF"/>
      <name val="宋体"/>
      <charset val="134"/>
    </font>
    <font>
      <sz val="10"/>
      <color rgb="FF800080"/>
      <name val="Calibri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2"/>
      <color rgb="FF008000"/>
      <name val="宋体"/>
      <charset val="134"/>
    </font>
    <font>
      <sz val="12"/>
      <name val="Courier"/>
      <charset val="134"/>
    </font>
    <font>
      <sz val="14"/>
      <name val="Arial"/>
      <charset val="134"/>
    </font>
    <font>
      <sz val="14"/>
      <color indexed="8"/>
      <name val="Times New Roman"/>
      <charset val="0"/>
    </font>
    <font>
      <sz val="20"/>
      <color rgb="FF000000"/>
      <name val="方正小标宋_GBK"/>
      <charset val="134"/>
    </font>
    <font>
      <b/>
      <sz val="14"/>
      <name val="宋体"/>
      <charset val="134"/>
    </font>
    <font>
      <sz val="20"/>
      <name val="方正小标宋_GBK"/>
      <charset val="0"/>
    </font>
    <font>
      <sz val="12"/>
      <name val="方正仿宋_GBK"/>
      <charset val="0"/>
    </font>
    <font>
      <sz val="18"/>
      <color rgb="FF000000"/>
      <name val="Times New Roman"/>
      <charset val="134"/>
    </font>
    <font>
      <sz val="18"/>
      <color rgb="FF000000"/>
      <name val="方正小标宋_GBK"/>
      <charset val="134"/>
    </font>
    <font>
      <sz val="14"/>
      <name val="Arial"/>
      <charset val="0"/>
    </font>
    <font>
      <sz val="14"/>
      <color rgb="FF000000"/>
      <name val="Times New Roman"/>
      <charset val="0"/>
    </font>
    <font>
      <sz val="12"/>
      <name val="方正仿宋_GBK"/>
      <charset val="134"/>
    </font>
    <font>
      <sz val="11"/>
      <name val="方正仿宋_GBK"/>
      <charset val="134"/>
    </font>
    <font>
      <b/>
      <sz val="12"/>
      <name val="宋体"/>
      <charset val="134"/>
    </font>
    <font>
      <sz val="14"/>
      <name val="方正仿宋_GBK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C0C0C0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808080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33333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33333"/>
      </top>
      <bottom style="double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0066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137">
    <xf numFmtId="0" fontId="0" fillId="0" borderId="0"/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62" fillId="0" borderId="0" applyProtection="0"/>
    <xf numFmtId="0" fontId="63" fillId="0" borderId="0" applyProtection="0"/>
    <xf numFmtId="0" fontId="0" fillId="2" borderId="14" applyProtection="0">
      <alignment vertical="center"/>
    </xf>
    <xf numFmtId="0" fontId="64" fillId="0" borderId="0" applyProtection="0">
      <alignment vertical="center"/>
    </xf>
    <xf numFmtId="0" fontId="65" fillId="0" borderId="0" applyProtection="0">
      <alignment vertical="center"/>
    </xf>
    <xf numFmtId="0" fontId="66" fillId="0" borderId="0" applyProtection="0">
      <alignment vertical="center"/>
    </xf>
    <xf numFmtId="0" fontId="67" fillId="0" borderId="0" applyProtection="0">
      <alignment vertical="center"/>
    </xf>
    <xf numFmtId="0" fontId="68" fillId="0" borderId="0" applyProtection="0">
      <alignment vertical="center"/>
    </xf>
    <xf numFmtId="0" fontId="69" fillId="0" borderId="0" applyProtection="0">
      <alignment vertical="center"/>
    </xf>
    <xf numFmtId="0" fontId="69" fillId="0" borderId="0" applyProtection="0">
      <alignment vertical="center"/>
    </xf>
    <xf numFmtId="0" fontId="70" fillId="3" borderId="15" applyProtection="0">
      <alignment vertical="center"/>
    </xf>
    <xf numFmtId="0" fontId="71" fillId="4" borderId="16" applyProtection="0">
      <alignment vertical="center"/>
    </xf>
    <xf numFmtId="0" fontId="72" fillId="4" borderId="15" applyProtection="0">
      <alignment vertical="center"/>
    </xf>
    <xf numFmtId="0" fontId="73" fillId="5" borderId="17" applyProtection="0">
      <alignment vertical="center"/>
    </xf>
    <xf numFmtId="0" fontId="74" fillId="0" borderId="0" applyProtection="0">
      <alignment vertical="center"/>
    </xf>
    <xf numFmtId="0" fontId="75" fillId="0" borderId="0" applyProtection="0">
      <alignment vertical="center"/>
    </xf>
    <xf numFmtId="0" fontId="76" fillId="6" borderId="0" applyProtection="0">
      <alignment vertical="center"/>
    </xf>
    <xf numFmtId="0" fontId="77" fillId="7" borderId="0" applyProtection="0">
      <alignment vertical="center"/>
    </xf>
    <xf numFmtId="0" fontId="78" fillId="8" borderId="0" applyProtection="0">
      <alignment vertical="center"/>
    </xf>
    <xf numFmtId="0" fontId="79" fillId="9" borderId="0" applyProtection="0">
      <alignment vertical="center"/>
    </xf>
    <xf numFmtId="0" fontId="0" fillId="9" borderId="0" applyProtection="0">
      <alignment vertical="center"/>
    </xf>
    <xf numFmtId="0" fontId="0" fillId="9" borderId="0" applyProtection="0">
      <alignment vertical="center"/>
    </xf>
    <xf numFmtId="0" fontId="79" fillId="9" borderId="0" applyProtection="0">
      <alignment vertical="center"/>
    </xf>
    <xf numFmtId="0" fontId="79" fillId="10" borderId="0" applyProtection="0">
      <alignment vertical="center"/>
    </xf>
    <xf numFmtId="0" fontId="0" fillId="10" borderId="0" applyProtection="0">
      <alignment vertical="center"/>
    </xf>
    <xf numFmtId="0" fontId="0" fillId="10" borderId="0" applyProtection="0">
      <alignment vertical="center"/>
    </xf>
    <xf numFmtId="0" fontId="79" fillId="10" borderId="0" applyProtection="0">
      <alignment vertical="center"/>
    </xf>
    <xf numFmtId="0" fontId="79" fillId="11" borderId="0" applyProtection="0">
      <alignment vertical="center"/>
    </xf>
    <xf numFmtId="0" fontId="0" fillId="11" borderId="0" applyProtection="0">
      <alignment vertical="center"/>
    </xf>
    <xf numFmtId="0" fontId="0" fillId="11" borderId="0" applyProtection="0">
      <alignment vertical="center"/>
    </xf>
    <xf numFmtId="0" fontId="79" fillId="11" borderId="0" applyProtection="0">
      <alignment vertical="center"/>
    </xf>
    <xf numFmtId="0" fontId="79" fillId="12" borderId="0" applyProtection="0">
      <alignment vertical="center"/>
    </xf>
    <xf numFmtId="0" fontId="0" fillId="12" borderId="0" applyProtection="0">
      <alignment vertical="center"/>
    </xf>
    <xf numFmtId="0" fontId="0" fillId="12" borderId="0" applyProtection="0">
      <alignment vertical="center"/>
    </xf>
    <xf numFmtId="0" fontId="79" fillId="12" borderId="0" applyProtection="0">
      <alignment vertical="center"/>
    </xf>
    <xf numFmtId="0" fontId="79" fillId="13" borderId="0" applyProtection="0">
      <alignment vertical="center"/>
    </xf>
    <xf numFmtId="0" fontId="0" fillId="13" borderId="0" applyProtection="0">
      <alignment vertical="center"/>
    </xf>
    <xf numFmtId="0" fontId="0" fillId="13" borderId="0" applyProtection="0">
      <alignment vertical="center"/>
    </xf>
    <xf numFmtId="0" fontId="79" fillId="13" borderId="0" applyProtection="0">
      <alignment vertical="center"/>
    </xf>
    <xf numFmtId="0" fontId="79" fillId="14" borderId="0" applyProtection="0">
      <alignment vertical="center"/>
    </xf>
    <xf numFmtId="0" fontId="0" fillId="14" borderId="0" applyProtection="0">
      <alignment vertical="center"/>
    </xf>
    <xf numFmtId="0" fontId="0" fillId="14" borderId="0" applyProtection="0">
      <alignment vertical="center"/>
    </xf>
    <xf numFmtId="0" fontId="79" fillId="14" borderId="0" applyProtection="0">
      <alignment vertical="center"/>
    </xf>
    <xf numFmtId="0" fontId="0" fillId="15" borderId="0" applyProtection="0">
      <alignment vertical="center"/>
    </xf>
    <xf numFmtId="0" fontId="80" fillId="0" borderId="0"/>
    <xf numFmtId="0" fontId="0" fillId="16" borderId="0" applyProtection="0">
      <alignment vertical="center"/>
    </xf>
    <xf numFmtId="0" fontId="81" fillId="0" borderId="0"/>
    <xf numFmtId="0" fontId="79" fillId="17" borderId="0" applyProtection="0">
      <alignment vertical="center"/>
    </xf>
    <xf numFmtId="0" fontId="82" fillId="18" borderId="0" applyProtection="0">
      <alignment vertical="center"/>
    </xf>
    <xf numFmtId="9" fontId="80" fillId="0" borderId="0" applyProtection="0"/>
    <xf numFmtId="0" fontId="83" fillId="3" borderId="18" applyProtection="0">
      <alignment vertical="center"/>
    </xf>
    <xf numFmtId="0" fontId="84" fillId="0" borderId="19" applyProtection="0">
      <alignment vertical="center"/>
    </xf>
    <xf numFmtId="0" fontId="0" fillId="19" borderId="0" applyProtection="0">
      <alignment vertical="center"/>
    </xf>
    <xf numFmtId="0" fontId="80" fillId="0" borderId="0"/>
    <xf numFmtId="0" fontId="0" fillId="18" borderId="0" applyProtection="0">
      <alignment vertical="center"/>
    </xf>
    <xf numFmtId="0" fontId="79" fillId="20" borderId="0" applyProtection="0">
      <alignment vertical="center"/>
    </xf>
    <xf numFmtId="0" fontId="0" fillId="21" borderId="0" applyProtection="0">
      <alignment vertical="center"/>
    </xf>
    <xf numFmtId="0" fontId="80" fillId="0" borderId="0">
      <alignment vertical="center"/>
    </xf>
    <xf numFmtId="0" fontId="79" fillId="22" borderId="0" applyProtection="0">
      <alignment vertical="center"/>
    </xf>
    <xf numFmtId="0" fontId="80" fillId="0" borderId="0">
      <alignment vertical="center"/>
    </xf>
    <xf numFmtId="0" fontId="0" fillId="3" borderId="0" applyProtection="0">
      <alignment vertical="center"/>
    </xf>
    <xf numFmtId="0" fontId="79" fillId="23" borderId="0" applyProtection="0">
      <alignment vertical="center"/>
    </xf>
    <xf numFmtId="0" fontId="0" fillId="24" borderId="0" applyProtection="0">
      <alignment vertical="center"/>
    </xf>
    <xf numFmtId="0" fontId="0" fillId="25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85" fillId="0" borderId="0"/>
    <xf numFmtId="0" fontId="79" fillId="26" borderId="0" applyProtection="0">
      <alignment vertical="center"/>
    </xf>
    <xf numFmtId="0" fontId="79" fillId="27" borderId="0" applyProtection="0">
      <alignment vertical="center"/>
    </xf>
    <xf numFmtId="0" fontId="79" fillId="28" borderId="0" applyProtection="0">
      <alignment vertical="center"/>
    </xf>
    <xf numFmtId="0" fontId="79" fillId="29" borderId="0" applyProtection="0">
      <alignment vertical="center"/>
    </xf>
    <xf numFmtId="0" fontId="79" fillId="30" borderId="0" applyProtection="0">
      <alignment vertical="center"/>
    </xf>
    <xf numFmtId="0" fontId="79" fillId="31" borderId="0" applyProtection="0">
      <alignment vertical="center"/>
    </xf>
    <xf numFmtId="0" fontId="86" fillId="19" borderId="0" applyProtection="0">
      <alignment vertical="center"/>
    </xf>
    <xf numFmtId="0" fontId="87" fillId="32" borderId="18" applyProtection="0">
      <alignment vertical="center"/>
    </xf>
    <xf numFmtId="0" fontId="0" fillId="0" borderId="0">
      <alignment vertical="center"/>
    </xf>
    <xf numFmtId="0" fontId="73" fillId="33" borderId="20" applyProtection="0">
      <alignment vertical="center"/>
    </xf>
    <xf numFmtId="0" fontId="88" fillId="0" borderId="0" applyProtection="0">
      <alignment vertical="center"/>
    </xf>
    <xf numFmtId="0" fontId="89" fillId="18" borderId="0" applyProtection="0">
      <alignment vertical="center"/>
    </xf>
    <xf numFmtId="0" fontId="90" fillId="0" borderId="21" applyProtection="0">
      <alignment vertical="center"/>
    </xf>
    <xf numFmtId="0" fontId="91" fillId="0" borderId="22" applyProtection="0">
      <alignment vertical="center"/>
    </xf>
    <xf numFmtId="0" fontId="84" fillId="0" borderId="0" applyProtection="0">
      <alignment vertical="center"/>
    </xf>
    <xf numFmtId="0" fontId="80" fillId="0" borderId="0">
      <alignment vertical="center"/>
    </xf>
    <xf numFmtId="0" fontId="92" fillId="0" borderId="23" applyProtection="0">
      <alignment vertical="center"/>
    </xf>
    <xf numFmtId="0" fontId="93" fillId="34" borderId="0" applyProtection="0">
      <alignment vertical="center"/>
    </xf>
    <xf numFmtId="37" fontId="94" fillId="0" borderId="0"/>
    <xf numFmtId="0" fontId="95" fillId="0" borderId="0"/>
    <xf numFmtId="0" fontId="80" fillId="2" borderId="24" applyProtection="0">
      <alignment vertical="center"/>
    </xf>
    <xf numFmtId="0" fontId="96" fillId="32" borderId="25" applyProtection="0">
      <alignment vertical="center"/>
    </xf>
    <xf numFmtId="0" fontId="80" fillId="0" borderId="0"/>
    <xf numFmtId="0" fontId="97" fillId="0" borderId="0" applyProtection="0">
      <alignment vertical="center"/>
    </xf>
    <xf numFmtId="0" fontId="75" fillId="0" borderId="26" applyProtection="0">
      <alignment vertical="center"/>
    </xf>
    <xf numFmtId="9" fontId="98" fillId="0" borderId="0" applyProtection="0">
      <alignment vertical="center"/>
    </xf>
    <xf numFmtId="0" fontId="99" fillId="19" borderId="0" applyProtection="0">
      <alignment vertical="center"/>
    </xf>
    <xf numFmtId="0" fontId="100" fillId="19" borderId="0" applyProtection="0">
      <alignment vertical="center"/>
    </xf>
    <xf numFmtId="0" fontId="101" fillId="19" borderId="0" applyProtection="0">
      <alignment vertical="center"/>
    </xf>
    <xf numFmtId="0" fontId="102" fillId="19" borderId="0" applyProtection="0">
      <alignment vertical="center"/>
    </xf>
    <xf numFmtId="0" fontId="80" fillId="0" borderId="0"/>
    <xf numFmtId="0" fontId="80" fillId="0" borderId="0"/>
    <xf numFmtId="0" fontId="0" fillId="0" borderId="0">
      <alignment vertical="center"/>
    </xf>
    <xf numFmtId="0" fontId="0" fillId="0" borderId="0">
      <alignment vertical="center"/>
    </xf>
    <xf numFmtId="0" fontId="103" fillId="0" borderId="0">
      <alignment vertical="center"/>
    </xf>
    <xf numFmtId="0" fontId="0" fillId="0" borderId="0">
      <alignment vertical="center"/>
    </xf>
    <xf numFmtId="1" fontId="103" fillId="0" borderId="0"/>
    <xf numFmtId="0" fontId="80" fillId="0" borderId="0"/>
    <xf numFmtId="0" fontId="80" fillId="0" borderId="0"/>
    <xf numFmtId="0" fontId="80" fillId="0" borderId="0">
      <alignment vertical="center"/>
    </xf>
    <xf numFmtId="0" fontId="80" fillId="0" borderId="0"/>
    <xf numFmtId="0" fontId="80" fillId="0" borderId="0"/>
    <xf numFmtId="0" fontId="0" fillId="0" borderId="0">
      <alignment vertical="center"/>
    </xf>
    <xf numFmtId="0" fontId="104" fillId="0" borderId="0"/>
    <xf numFmtId="0" fontId="0" fillId="0" borderId="0">
      <alignment vertical="center"/>
    </xf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>
      <alignment vertical="center"/>
    </xf>
    <xf numFmtId="0" fontId="80" fillId="0" borderId="0"/>
    <xf numFmtId="0" fontId="80" fillId="0" borderId="0">
      <alignment vertical="center"/>
    </xf>
    <xf numFmtId="0" fontId="105" fillId="18" borderId="0" applyProtection="0">
      <alignment vertical="center"/>
    </xf>
    <xf numFmtId="178" fontId="80" fillId="0" borderId="0" applyProtection="0"/>
    <xf numFmtId="4" fontId="95" fillId="0" borderId="0" applyProtection="0"/>
    <xf numFmtId="179" fontId="80" fillId="0" borderId="0" applyProtection="0"/>
    <xf numFmtId="180" fontId="80" fillId="0" borderId="0" applyProtection="0"/>
    <xf numFmtId="180" fontId="80" fillId="0" borderId="0" applyProtection="0">
      <alignment vertical="center"/>
    </xf>
    <xf numFmtId="43" fontId="80" fillId="0" borderId="0" applyProtection="0"/>
    <xf numFmtId="181" fontId="80" fillId="0" borderId="0" applyProtection="0"/>
    <xf numFmtId="0" fontId="106" fillId="0" borderId="0"/>
    <xf numFmtId="0" fontId="0" fillId="2" borderId="24" applyProtection="0">
      <alignment vertical="center"/>
    </xf>
  </cellStyleXfs>
  <cellXfs count="624">
    <xf numFmtId="0" fontId="0" fillId="0" borderId="0" xfId="0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82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82" fontId="1" fillId="0" borderId="0" xfId="0" applyNumberFormat="1" applyFont="1" applyAlignment="1">
      <alignment horizontal="left" vertical="center" wrapText="1"/>
    </xf>
    <xf numFmtId="9" fontId="1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82" fontId="6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2" fontId="6" fillId="0" borderId="4" xfId="0" applyNumberFormat="1" applyFont="1" applyBorder="1" applyAlignment="1">
      <alignment horizontal="center" vertical="center" wrapText="1"/>
    </xf>
    <xf numFmtId="182" fontId="6" fillId="0" borderId="5" xfId="0" applyNumberFormat="1" applyFont="1" applyBorder="1" applyAlignment="1">
      <alignment horizontal="center" vertical="center" wrapText="1"/>
    </xf>
    <xf numFmtId="182" fontId="6" fillId="0" borderId="6" xfId="0" applyNumberFormat="1" applyFont="1" applyBorder="1" applyAlignment="1">
      <alignment horizontal="center" vertical="center" wrapText="1"/>
    </xf>
    <xf numFmtId="182" fontId="6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6" fillId="0" borderId="2" xfId="108" applyFont="1" applyBorder="1" applyAlignment="1">
      <alignment horizontal="center" vertical="center" wrapText="1"/>
    </xf>
    <xf numFmtId="183" fontId="7" fillId="0" borderId="2" xfId="117" applyNumberFormat="1" applyFont="1" applyBorder="1" applyAlignment="1">
      <alignment horizontal="right" vertical="center"/>
    </xf>
    <xf numFmtId="183" fontId="6" fillId="0" borderId="2" xfId="0" applyNumberFormat="1" applyFont="1" applyBorder="1" applyAlignment="1">
      <alignment horizontal="right" vertical="center" wrapText="1"/>
    </xf>
    <xf numFmtId="9" fontId="6" fillId="0" borderId="2" xfId="0" applyNumberFormat="1" applyFont="1" applyBorder="1" applyAlignment="1">
      <alignment horizontal="right" vertical="center" wrapText="1"/>
    </xf>
    <xf numFmtId="0" fontId="8" fillId="0" borderId="2" xfId="108" applyFont="1" applyBorder="1" applyAlignment="1">
      <alignment horizontal="center" vertical="center" wrapText="1"/>
    </xf>
    <xf numFmtId="0" fontId="9" fillId="0" borderId="2" xfId="108" applyFont="1" applyBorder="1" applyAlignment="1">
      <alignment horizontal="center" vertical="center" wrapText="1"/>
    </xf>
    <xf numFmtId="9" fontId="9" fillId="0" borderId="7" xfId="0" applyNumberFormat="1" applyFont="1" applyBorder="1" applyAlignment="1">
      <alignment horizontal="center" vertical="center" wrapText="1"/>
    </xf>
    <xf numFmtId="0" fontId="10" fillId="0" borderId="0" xfId="63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63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justify" vertical="center"/>
    </xf>
    <xf numFmtId="183" fontId="12" fillId="0" borderId="2" xfId="0" applyNumberFormat="1" applyFont="1" applyBorder="1" applyAlignment="1">
      <alignment horizontal="right" vertical="center"/>
    </xf>
    <xf numFmtId="183" fontId="6" fillId="0" borderId="2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horizontal="justify" vertical="center"/>
    </xf>
    <xf numFmtId="0" fontId="12" fillId="0" borderId="2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0" fontId="1" fillId="0" borderId="0" xfId="0" applyFont="1" applyAlignment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4" fontId="6" fillId="0" borderId="2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0" xfId="108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10" fillId="0" borderId="0" xfId="63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85" fontId="6" fillId="0" borderId="0" xfId="0" applyNumberFormat="1" applyFont="1" applyAlignment="1">
      <alignment horizontal="right" vertical="center" wrapText="1"/>
    </xf>
    <xf numFmtId="185" fontId="6" fillId="0" borderId="0" xfId="0" applyNumberFormat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108" applyFont="1" applyBorder="1" applyAlignment="1">
      <alignment horizontal="center" vertical="center"/>
    </xf>
    <xf numFmtId="0" fontId="7" fillId="0" borderId="2" xfId="117" applyFont="1" applyBorder="1" applyAlignment="1">
      <alignment horizontal="center" vertical="center" wrapText="1"/>
    </xf>
    <xf numFmtId="57" fontId="6" fillId="0" borderId="2" xfId="0" applyNumberFormat="1" applyFont="1" applyFill="1" applyBorder="1" applyAlignment="1" applyProtection="1">
      <alignment horizontal="center" vertical="center" wrapText="1"/>
    </xf>
    <xf numFmtId="0" fontId="16" fillId="0" borderId="2" xfId="117" applyFont="1" applyBorder="1" applyAlignment="1">
      <alignment horizontal="center" vertical="center" wrapText="1"/>
    </xf>
    <xf numFmtId="0" fontId="3" fillId="0" borderId="0" xfId="95" applyFont="1" applyAlignment="1">
      <alignment vertical="center"/>
    </xf>
    <xf numFmtId="0" fontId="1" fillId="0" borderId="0" xfId="95" applyFont="1" applyAlignment="1">
      <alignment vertical="center"/>
    </xf>
    <xf numFmtId="0" fontId="4" fillId="0" borderId="0" xfId="95" applyFont="1" applyAlignment="1">
      <alignment vertical="center"/>
    </xf>
    <xf numFmtId="0" fontId="2" fillId="0" borderId="0" xfId="95" applyFont="1" applyAlignment="1">
      <alignment horizontal="center" vertical="center" wrapText="1"/>
    </xf>
    <xf numFmtId="0" fontId="6" fillId="0" borderId="0" xfId="95" applyFont="1" applyAlignment="1">
      <alignment vertical="center"/>
    </xf>
    <xf numFmtId="0" fontId="6" fillId="0" borderId="1" xfId="95" applyFont="1" applyBorder="1" applyAlignment="1">
      <alignment horizontal="right" vertical="center"/>
    </xf>
    <xf numFmtId="0" fontId="6" fillId="0" borderId="2" xfId="95" applyFont="1" applyBorder="1" applyAlignment="1">
      <alignment horizontal="center" vertical="center"/>
    </xf>
    <xf numFmtId="0" fontId="7" fillId="0" borderId="2" xfId="95" applyFont="1" applyBorder="1" applyAlignment="1">
      <alignment horizontal="center" vertical="center" wrapText="1"/>
    </xf>
    <xf numFmtId="183" fontId="6" fillId="0" borderId="2" xfId="95" applyNumberFormat="1" applyFont="1" applyBorder="1" applyAlignment="1">
      <alignment horizontal="right" vertical="center" wrapText="1"/>
    </xf>
    <xf numFmtId="183" fontId="6" fillId="0" borderId="2" xfId="95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4" fillId="0" borderId="0" xfId="63" applyFont="1" applyAlignment="1">
      <alignment horizontal="left" vertical="center"/>
    </xf>
    <xf numFmtId="0" fontId="7" fillId="0" borderId="2" xfId="81" applyFont="1" applyBorder="1" applyAlignment="1">
      <alignment horizontal="center" vertical="center" wrapText="1"/>
    </xf>
    <xf numFmtId="0" fontId="6" fillId="0" borderId="2" xfId="81" applyFont="1" applyBorder="1" applyAlignment="1">
      <alignment horizontal="center" vertical="center" wrapText="1"/>
    </xf>
    <xf numFmtId="182" fontId="6" fillId="0" borderId="2" xfId="81" applyNumberFormat="1" applyFont="1" applyBorder="1" applyAlignment="1">
      <alignment horizontal="center" vertical="center" wrapText="1"/>
    </xf>
    <xf numFmtId="0" fontId="18" fillId="0" borderId="2" xfId="81" applyFont="1" applyBorder="1" applyAlignment="1">
      <alignment horizontal="left" vertical="center" wrapText="1"/>
    </xf>
    <xf numFmtId="184" fontId="12" fillId="0" borderId="2" xfId="81" applyNumberFormat="1" applyFont="1" applyBorder="1" applyAlignment="1">
      <alignment vertical="center"/>
    </xf>
    <xf numFmtId="0" fontId="7" fillId="0" borderId="2" xfId="81" applyFont="1" applyBorder="1" applyAlignment="1">
      <alignment horizontal="left" vertical="center" wrapText="1"/>
    </xf>
    <xf numFmtId="184" fontId="6" fillId="0" borderId="2" xfId="81" applyNumberFormat="1" applyFont="1" applyBorder="1" applyAlignment="1">
      <alignment vertical="center"/>
    </xf>
    <xf numFmtId="184" fontId="19" fillId="0" borderId="2" xfId="103" applyNumberFormat="1" applyFont="1" applyBorder="1" applyAlignment="1">
      <alignment horizontal="right" vertical="center" wrapText="1"/>
    </xf>
    <xf numFmtId="184" fontId="6" fillId="0" borderId="2" xfId="0" applyNumberFormat="1" applyFont="1" applyBorder="1" applyAlignment="1">
      <alignment vertical="center" wrapText="1"/>
    </xf>
    <xf numFmtId="184" fontId="7" fillId="0" borderId="2" xfId="103" applyNumberFormat="1" applyFont="1" applyBorder="1" applyAlignment="1">
      <alignment horizontal="right" vertical="center" wrapText="1"/>
    </xf>
    <xf numFmtId="184" fontId="7" fillId="0" borderId="2" xfId="103" applyNumberFormat="1" applyFont="1" applyFill="1" applyBorder="1" applyAlignment="1">
      <alignment horizontal="right" vertical="center" wrapText="1"/>
    </xf>
    <xf numFmtId="184" fontId="12" fillId="0" borderId="2" xfId="0" applyNumberFormat="1" applyFont="1" applyBorder="1" applyAlignment="1">
      <alignment vertical="center" wrapText="1"/>
    </xf>
    <xf numFmtId="186" fontId="12" fillId="0" borderId="2" xfId="0" applyNumberFormat="1" applyFont="1" applyFill="1" applyBorder="1" applyAlignment="1">
      <alignment vertical="center" wrapText="1"/>
    </xf>
    <xf numFmtId="186" fontId="6" fillId="0" borderId="2" xfId="0" applyNumberFormat="1" applyFont="1" applyFill="1" applyBorder="1" applyAlignment="1">
      <alignment vertical="center" wrapText="1"/>
    </xf>
    <xf numFmtId="0" fontId="20" fillId="0" borderId="0" xfId="88" applyFont="1" applyAlignment="1">
      <alignment vertical="center" wrapText="1"/>
    </xf>
    <xf numFmtId="0" fontId="7" fillId="0" borderId="0" xfId="88" applyFont="1" applyAlignment="1">
      <alignment vertical="center" wrapText="1"/>
    </xf>
    <xf numFmtId="0" fontId="10" fillId="0" borderId="0" xfId="114" applyFont="1" applyAlignment="1">
      <alignment vertical="center"/>
    </xf>
    <xf numFmtId="0" fontId="21" fillId="0" borderId="0" xfId="114" applyFont="1" applyAlignment="1">
      <alignment vertical="center"/>
    </xf>
    <xf numFmtId="0" fontId="4" fillId="0" borderId="0" xfId="114" applyFont="1" applyAlignment="1">
      <alignment vertical="center"/>
    </xf>
    <xf numFmtId="0" fontId="5" fillId="0" borderId="0" xfId="114" applyFont="1" applyAlignment="1">
      <alignment horizontal="center" vertical="center"/>
    </xf>
    <xf numFmtId="0" fontId="2" fillId="0" borderId="0" xfId="114" applyFont="1" applyAlignment="1">
      <alignment horizontal="center" vertical="center"/>
    </xf>
    <xf numFmtId="0" fontId="7" fillId="0" borderId="0" xfId="114" applyFont="1" applyAlignment="1">
      <alignment horizontal="left" vertical="center"/>
    </xf>
    <xf numFmtId="0" fontId="6" fillId="0" borderId="0" xfId="114" applyFont="1" applyAlignment="1">
      <alignment horizontal="right" vertical="center"/>
    </xf>
    <xf numFmtId="0" fontId="7" fillId="0" borderId="0" xfId="114" applyFont="1" applyAlignment="1">
      <alignment vertical="center"/>
    </xf>
    <xf numFmtId="0" fontId="6" fillId="0" borderId="2" xfId="95" applyFont="1" applyBorder="1" applyAlignment="1">
      <alignment horizontal="center" vertical="center" wrapText="1"/>
    </xf>
    <xf numFmtId="0" fontId="20" fillId="0" borderId="2" xfId="95" applyFont="1" applyBorder="1" applyAlignment="1">
      <alignment vertical="center" wrapText="1"/>
    </xf>
    <xf numFmtId="0" fontId="6" fillId="0" borderId="0" xfId="95" applyFont="1" applyAlignment="1">
      <alignment horizontal="left" vertical="center" wrapText="1"/>
    </xf>
    <xf numFmtId="183" fontId="10" fillId="0" borderId="0" xfId="114" applyNumberFormat="1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183" fontId="6" fillId="0" borderId="2" xfId="0" applyNumberFormat="1" applyFont="1" applyBorder="1" applyAlignment="1">
      <alignment vertical="center" wrapText="1"/>
    </xf>
    <xf numFmtId="0" fontId="6" fillId="0" borderId="0" xfId="88" applyFont="1" applyAlignment="1">
      <alignment vertical="center" wrapText="1"/>
    </xf>
    <xf numFmtId="0" fontId="7" fillId="0" borderId="0" xfId="88" applyFont="1" applyAlignment="1">
      <alignment vertical="center"/>
    </xf>
    <xf numFmtId="0" fontId="22" fillId="0" borderId="0" xfId="126" applyFont="1" applyAlignment="1">
      <alignment horizontal="center" vertical="center"/>
    </xf>
    <xf numFmtId="0" fontId="10" fillId="0" borderId="0" xfId="126" applyFont="1" applyAlignment="1">
      <alignment horizontal="right" vertical="center"/>
    </xf>
    <xf numFmtId="0" fontId="23" fillId="0" borderId="0" xfId="126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126" applyFont="1" applyAlignment="1">
      <alignment vertical="center" wrapText="1"/>
    </xf>
    <xf numFmtId="0" fontId="24" fillId="0" borderId="0" xfId="126" applyFont="1" applyAlignment="1">
      <alignment vertical="center"/>
    </xf>
    <xf numFmtId="0" fontId="10" fillId="0" borderId="0" xfId="126" applyFont="1" applyAlignment="1">
      <alignment vertical="center"/>
    </xf>
    <xf numFmtId="0" fontId="5" fillId="0" borderId="0" xfId="126" applyFont="1" applyAlignment="1">
      <alignment horizontal="center" vertical="center" wrapText="1"/>
    </xf>
    <xf numFmtId="0" fontId="7" fillId="0" borderId="0" xfId="126" applyFont="1" applyAlignment="1">
      <alignment horizontal="right" vertical="center"/>
    </xf>
    <xf numFmtId="0" fontId="6" fillId="0" borderId="0" xfId="126" applyFont="1" applyAlignment="1">
      <alignment horizontal="right" vertical="center"/>
    </xf>
    <xf numFmtId="0" fontId="7" fillId="0" borderId="3" xfId="110" applyFont="1" applyBorder="1" applyAlignment="1">
      <alignment horizontal="center" vertical="center" wrapText="1"/>
    </xf>
    <xf numFmtId="0" fontId="7" fillId="0" borderId="8" xfId="110" applyFont="1" applyBorder="1" applyAlignment="1">
      <alignment horizontal="center" vertical="center" wrapText="1"/>
    </xf>
    <xf numFmtId="0" fontId="7" fillId="0" borderId="2" xfId="11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" xfId="126" applyFont="1" applyBorder="1" applyAlignment="1">
      <alignment horizontal="left" vertical="center"/>
    </xf>
    <xf numFmtId="0" fontId="17" fillId="0" borderId="0" xfId="0" applyFont="1" applyAlignment="1" applyProtection="1">
      <alignment vertical="center" wrapText="1"/>
      <protection locked="0"/>
    </xf>
    <xf numFmtId="0" fontId="6" fillId="0" borderId="2" xfId="126" applyFont="1" applyBorder="1" applyAlignment="1">
      <alignment vertical="center"/>
    </xf>
    <xf numFmtId="0" fontId="6" fillId="0" borderId="2" xfId="126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187" fontId="19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88" applyFont="1" applyAlignment="1">
      <alignment horizontal="left" vertical="center" wrapText="1"/>
    </xf>
    <xf numFmtId="0" fontId="6" fillId="0" borderId="0" xfId="126" applyFont="1" applyAlignment="1">
      <alignment vertical="center" wrapText="1"/>
    </xf>
    <xf numFmtId="0" fontId="10" fillId="0" borderId="0" xfId="126" applyFont="1" applyAlignment="1">
      <alignment vertical="center" wrapText="1"/>
    </xf>
    <xf numFmtId="0" fontId="10" fillId="0" borderId="0" xfId="119" applyFont="1" applyAlignment="1">
      <alignment vertical="center"/>
    </xf>
    <xf numFmtId="0" fontId="21" fillId="0" borderId="0" xfId="65" applyFont="1" applyAlignment="1">
      <alignment vertical="center"/>
    </xf>
    <xf numFmtId="0" fontId="10" fillId="0" borderId="0" xfId="65" applyFont="1" applyAlignment="1">
      <alignment vertical="center" wrapText="1"/>
    </xf>
    <xf numFmtId="0" fontId="10" fillId="0" borderId="0" xfId="65" applyFont="1" applyAlignment="1">
      <alignment vertical="center"/>
    </xf>
    <xf numFmtId="0" fontId="14" fillId="0" borderId="0" xfId="119" applyFont="1" applyAlignment="1">
      <alignment vertical="center"/>
    </xf>
    <xf numFmtId="0" fontId="23" fillId="0" borderId="0" xfId="119" applyFont="1" applyAlignment="1">
      <alignment vertical="center"/>
    </xf>
    <xf numFmtId="187" fontId="10" fillId="0" borderId="0" xfId="119" applyNumberFormat="1" applyFont="1" applyAlignment="1">
      <alignment vertical="center"/>
    </xf>
    <xf numFmtId="0" fontId="5" fillId="0" borderId="0" xfId="65" applyFont="1" applyAlignment="1">
      <alignment horizontal="center" vertical="center"/>
    </xf>
    <xf numFmtId="0" fontId="7" fillId="0" borderId="0" xfId="65" applyFont="1" applyAlignment="1">
      <alignment vertical="center"/>
    </xf>
    <xf numFmtId="0" fontId="7" fillId="0" borderId="0" xfId="65" applyFont="1" applyAlignment="1">
      <alignment horizontal="right" vertical="center"/>
    </xf>
    <xf numFmtId="0" fontId="7" fillId="0" borderId="1" xfId="65" applyFont="1" applyBorder="1" applyAlignment="1">
      <alignment horizontal="right" vertical="center"/>
    </xf>
    <xf numFmtId="0" fontId="24" fillId="0" borderId="1" xfId="65" applyFont="1" applyBorder="1" applyAlignment="1">
      <alignment horizontal="right" vertical="center"/>
    </xf>
    <xf numFmtId="183" fontId="6" fillId="0" borderId="2" xfId="112" applyNumberFormat="1" applyFont="1" applyBorder="1" applyAlignment="1">
      <alignment horizontal="center" vertical="center" wrapText="1"/>
    </xf>
    <xf numFmtId="183" fontId="7" fillId="0" borderId="2" xfId="112" applyNumberFormat="1" applyFont="1" applyBorder="1" applyAlignment="1">
      <alignment horizontal="center" vertical="center" wrapText="1"/>
    </xf>
    <xf numFmtId="0" fontId="7" fillId="0" borderId="2" xfId="65" applyFont="1" applyBorder="1" applyAlignment="1">
      <alignment horizontal="center" vertical="center" wrapText="1"/>
    </xf>
    <xf numFmtId="0" fontId="7" fillId="0" borderId="2" xfId="119" applyFont="1" applyBorder="1" applyAlignment="1">
      <alignment horizontal="center" vertical="center" wrapText="1"/>
    </xf>
    <xf numFmtId="0" fontId="23" fillId="0" borderId="2" xfId="119" applyFont="1" applyBorder="1" applyAlignment="1">
      <alignment horizontal="center" vertical="center" wrapText="1"/>
    </xf>
    <xf numFmtId="0" fontId="19" fillId="0" borderId="2" xfId="65" applyFont="1" applyBorder="1" applyAlignment="1">
      <alignment horizontal="justify" vertical="center" wrapText="1"/>
    </xf>
    <xf numFmtId="0" fontId="19" fillId="0" borderId="2" xfId="65" applyFont="1" applyBorder="1" applyAlignment="1">
      <alignment horizontal="right" vertical="center" wrapText="1"/>
    </xf>
    <xf numFmtId="188" fontId="19" fillId="0" borderId="2" xfId="65" applyNumberFormat="1" applyFont="1" applyBorder="1" applyAlignment="1">
      <alignment vertical="center" wrapText="1"/>
    </xf>
    <xf numFmtId="0" fontId="10" fillId="0" borderId="2" xfId="65" applyFont="1" applyBorder="1" applyAlignment="1">
      <alignment vertical="center" wrapText="1"/>
    </xf>
    <xf numFmtId="0" fontId="13" fillId="0" borderId="2" xfId="65" applyFont="1" applyBorder="1" applyAlignment="1">
      <alignment horizontal="justify" vertical="center" wrapText="1"/>
    </xf>
    <xf numFmtId="0" fontId="7" fillId="0" borderId="2" xfId="65" applyFont="1" applyBorder="1" applyAlignment="1">
      <alignment horizontal="right" vertical="center" wrapText="1"/>
    </xf>
    <xf numFmtId="0" fontId="7" fillId="0" borderId="2" xfId="65" applyFont="1" applyBorder="1" applyAlignment="1">
      <alignment vertical="center" wrapText="1"/>
    </xf>
    <xf numFmtId="188" fontId="7" fillId="0" borderId="2" xfId="65" applyNumberFormat="1" applyFont="1" applyBorder="1" applyAlignment="1">
      <alignment vertical="center" wrapText="1"/>
    </xf>
    <xf numFmtId="0" fontId="19" fillId="0" borderId="2" xfId="65" applyFont="1" applyBorder="1" applyAlignment="1">
      <alignment horizontal="center" vertical="center" wrapText="1"/>
    </xf>
    <xf numFmtId="188" fontId="19" fillId="0" borderId="2" xfId="65" applyNumberFormat="1" applyFont="1" applyBorder="1" applyAlignment="1">
      <alignment horizontal="right" vertical="center" wrapText="1"/>
    </xf>
    <xf numFmtId="188" fontId="7" fillId="0" borderId="2" xfId="65" applyNumberFormat="1" applyFont="1" applyBorder="1" applyAlignment="1">
      <alignment horizontal="right" vertical="center" wrapText="1"/>
    </xf>
    <xf numFmtId="10" fontId="19" fillId="0" borderId="2" xfId="65" applyNumberFormat="1" applyFont="1" applyBorder="1" applyAlignment="1">
      <alignment horizontal="right" vertical="center" wrapText="1"/>
    </xf>
    <xf numFmtId="0" fontId="7" fillId="0" borderId="0" xfId="88" applyFont="1" applyAlignment="1">
      <alignment horizontal="left" vertical="center"/>
    </xf>
    <xf numFmtId="0" fontId="7" fillId="0" borderId="0" xfId="65" applyFont="1" applyAlignment="1">
      <alignment vertical="center" wrapText="1"/>
    </xf>
    <xf numFmtId="0" fontId="13" fillId="0" borderId="2" xfId="126" applyFont="1" applyBorder="1" applyAlignment="1">
      <alignment vertical="center"/>
    </xf>
    <xf numFmtId="0" fontId="4" fillId="0" borderId="0" xfId="119" applyFont="1" applyAlignment="1">
      <alignment vertical="center"/>
    </xf>
    <xf numFmtId="0" fontId="11" fillId="0" borderId="0" xfId="116" applyFont="1" applyAlignment="1">
      <alignment horizontal="center" vertical="center"/>
    </xf>
    <xf numFmtId="0" fontId="1" fillId="0" borderId="0" xfId="116" applyFont="1" applyAlignment="1">
      <alignment horizontal="right" vertical="center"/>
    </xf>
    <xf numFmtId="0" fontId="17" fillId="0" borderId="0" xfId="116" applyFont="1" applyAlignment="1">
      <alignment vertical="center"/>
    </xf>
    <xf numFmtId="0" fontId="1" fillId="0" borderId="0" xfId="116" applyFont="1" applyAlignment="1">
      <alignment vertical="center" wrapText="1"/>
    </xf>
    <xf numFmtId="0" fontId="3" fillId="0" borderId="0" xfId="116" applyFont="1" applyAlignment="1">
      <alignment vertical="center" wrapText="1"/>
    </xf>
    <xf numFmtId="0" fontId="3" fillId="0" borderId="0" xfId="116" applyFont="1" applyAlignment="1">
      <alignment vertical="center"/>
    </xf>
    <xf numFmtId="0" fontId="5" fillId="0" borderId="0" xfId="122" applyFont="1" applyAlignment="1">
      <alignment horizontal="center" vertical="center" wrapText="1"/>
    </xf>
    <xf numFmtId="0" fontId="5" fillId="0" borderId="0" xfId="122" applyFont="1" applyAlignment="1">
      <alignment horizontal="center" vertical="center"/>
    </xf>
    <xf numFmtId="0" fontId="6" fillId="0" borderId="0" xfId="116" applyFont="1" applyAlignment="1">
      <alignment horizontal="right" vertical="center"/>
    </xf>
    <xf numFmtId="0" fontId="7" fillId="0" borderId="0" xfId="124" applyFont="1" applyAlignment="1">
      <alignment horizontal="right" vertical="center"/>
    </xf>
    <xf numFmtId="0" fontId="7" fillId="0" borderId="2" xfId="124" applyFont="1" applyBorder="1" applyAlignment="1">
      <alignment horizontal="center" vertical="center"/>
    </xf>
    <xf numFmtId="0" fontId="7" fillId="0" borderId="2" xfId="124" applyFont="1" applyBorder="1" applyAlignment="1">
      <alignment horizontal="center" vertical="center" wrapText="1"/>
    </xf>
    <xf numFmtId="0" fontId="19" fillId="0" borderId="2" xfId="122" applyFont="1" applyBorder="1" applyAlignment="1">
      <alignment vertical="center" wrapText="1"/>
    </xf>
    <xf numFmtId="0" fontId="6" fillId="0" borderId="2" xfId="116" applyFont="1" applyBorder="1" applyAlignment="1">
      <alignment vertical="center" wrapText="1"/>
    </xf>
    <xf numFmtId="0" fontId="13" fillId="0" borderId="2" xfId="122" applyFont="1" applyBorder="1" applyAlignment="1">
      <alignment vertical="center" wrapText="1"/>
    </xf>
    <xf numFmtId="0" fontId="19" fillId="0" borderId="4" xfId="122" applyFont="1" applyBorder="1" applyAlignment="1">
      <alignment horizontal="center" vertical="center" wrapText="1"/>
    </xf>
    <xf numFmtId="0" fontId="19" fillId="0" borderId="2" xfId="122" applyFont="1" applyBorder="1" applyAlignment="1">
      <alignment horizontal="right" vertical="center" wrapText="1"/>
    </xf>
    <xf numFmtId="188" fontId="19" fillId="0" borderId="2" xfId="59" applyNumberFormat="1" applyFont="1" applyBorder="1" applyAlignment="1">
      <alignment horizontal="right" vertical="center" wrapText="1"/>
    </xf>
    <xf numFmtId="0" fontId="6" fillId="0" borderId="0" xfId="116" applyFont="1" applyAlignment="1">
      <alignment vertical="center" wrapText="1"/>
    </xf>
    <xf numFmtId="0" fontId="22" fillId="0" borderId="0" xfId="113" applyFont="1" applyAlignment="1">
      <alignment horizontal="center" vertical="center"/>
    </xf>
    <xf numFmtId="0" fontId="10" fillId="0" borderId="0" xfId="113" applyFont="1" applyAlignment="1">
      <alignment horizontal="right" vertical="center"/>
    </xf>
    <xf numFmtId="0" fontId="23" fillId="0" borderId="0" xfId="113" applyFont="1" applyAlignment="1">
      <alignment vertical="center"/>
    </xf>
    <xf numFmtId="0" fontId="24" fillId="0" borderId="0" xfId="113" applyFont="1" applyAlignment="1">
      <alignment vertical="center"/>
    </xf>
    <xf numFmtId="0" fontId="10" fillId="0" borderId="0" xfId="113" applyFont="1" applyAlignment="1">
      <alignment vertical="center"/>
    </xf>
    <xf numFmtId="0" fontId="5" fillId="0" borderId="0" xfId="113" applyFont="1" applyAlignment="1">
      <alignment horizontal="center" vertical="center" wrapText="1"/>
    </xf>
    <xf numFmtId="0" fontId="5" fillId="0" borderId="0" xfId="113" applyFont="1" applyFill="1" applyAlignment="1">
      <alignment horizontal="center" vertical="center"/>
    </xf>
    <xf numFmtId="0" fontId="7" fillId="0" borderId="0" xfId="113" applyFont="1" applyAlignment="1">
      <alignment horizontal="right" vertical="center"/>
    </xf>
    <xf numFmtId="0" fontId="7" fillId="0" borderId="1" xfId="113" applyFont="1" applyFill="1" applyBorder="1" applyAlignment="1">
      <alignment horizontal="right" vertical="center"/>
    </xf>
    <xf numFmtId="0" fontId="6" fillId="0" borderId="2" xfId="110" applyFont="1" applyBorder="1" applyAlignment="1">
      <alignment horizontal="center" vertical="center"/>
    </xf>
    <xf numFmtId="187" fontId="7" fillId="0" borderId="2" xfId="126" applyNumberFormat="1" applyFont="1" applyFill="1" applyBorder="1" applyAlignment="1">
      <alignment horizontal="center" vertical="center" wrapText="1"/>
    </xf>
    <xf numFmtId="0" fontId="6" fillId="0" borderId="2" xfId="110" applyFont="1" applyFill="1" applyBorder="1" applyAlignment="1">
      <alignment horizontal="center" vertical="center"/>
    </xf>
    <xf numFmtId="0" fontId="19" fillId="0" borderId="2" xfId="123" applyFont="1" applyBorder="1" applyAlignment="1">
      <alignment horizontal="left" vertical="center"/>
    </xf>
    <xf numFmtId="183" fontId="19" fillId="0" borderId="2" xfId="125" applyNumberFormat="1" applyFont="1" applyFill="1" applyBorder="1" applyAlignment="1">
      <alignment horizontal="right" vertical="center" wrapText="1"/>
    </xf>
    <xf numFmtId="0" fontId="19" fillId="0" borderId="4" xfId="50" applyFont="1" applyFill="1" applyBorder="1" applyAlignment="1">
      <alignment horizontal="left" vertical="center"/>
    </xf>
    <xf numFmtId="0" fontId="19" fillId="0" borderId="2" xfId="123" applyFont="1" applyBorder="1" applyAlignment="1">
      <alignment vertical="center"/>
    </xf>
    <xf numFmtId="0" fontId="19" fillId="0" borderId="2" xfId="123" applyFont="1" applyFill="1" applyBorder="1" applyAlignment="1">
      <alignment vertical="center"/>
    </xf>
    <xf numFmtId="0" fontId="13" fillId="0" borderId="2" xfId="123" applyFont="1" applyBorder="1" applyAlignment="1">
      <alignment vertical="center"/>
    </xf>
    <xf numFmtId="183" fontId="7" fillId="0" borderId="2" xfId="123" applyNumberFormat="1" applyFont="1" applyFill="1" applyBorder="1" applyAlignment="1">
      <alignment horizontal="right" vertical="center" wrapText="1"/>
    </xf>
    <xf numFmtId="0" fontId="13" fillId="0" borderId="4" xfId="50" applyFont="1" applyFill="1" applyBorder="1" applyAlignment="1">
      <alignment vertical="center"/>
    </xf>
    <xf numFmtId="183" fontId="7" fillId="0" borderId="2" xfId="125" applyNumberFormat="1" applyFont="1" applyFill="1" applyBorder="1" applyAlignment="1">
      <alignment horizontal="right" vertical="center" wrapText="1"/>
    </xf>
    <xf numFmtId="0" fontId="10" fillId="0" borderId="0" xfId="113" applyFont="1" applyAlignment="1" applyProtection="1">
      <alignment vertical="center"/>
      <protection locked="0"/>
    </xf>
    <xf numFmtId="0" fontId="7" fillId="0" borderId="4" xfId="50" applyFont="1" applyFill="1" applyBorder="1" applyAlignment="1">
      <alignment vertical="center"/>
    </xf>
    <xf numFmtId="183" fontId="19" fillId="0" borderId="2" xfId="5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183" fontId="19" fillId="0" borderId="2" xfId="123" applyNumberFormat="1" applyFont="1" applyFill="1" applyBorder="1" applyAlignment="1">
      <alignment horizontal="right" vertical="center" wrapText="1"/>
    </xf>
    <xf numFmtId="0" fontId="12" fillId="0" borderId="2" xfId="111" applyFont="1" applyFill="1" applyBorder="1" applyAlignment="1">
      <alignment horizontal="center" vertical="center"/>
    </xf>
    <xf numFmtId="0" fontId="7" fillId="0" borderId="2" xfId="113" applyFont="1" applyBorder="1" applyAlignment="1">
      <alignment vertical="center"/>
    </xf>
    <xf numFmtId="0" fontId="7" fillId="0" borderId="2" xfId="113" applyFont="1" applyFill="1" applyBorder="1" applyAlignment="1">
      <alignment vertical="center"/>
    </xf>
    <xf numFmtId="187" fontId="19" fillId="0" borderId="2" xfId="111" applyNumberFormat="1" applyFont="1" applyFill="1" applyBorder="1" applyAlignment="1">
      <alignment horizontal="left" vertical="center"/>
    </xf>
    <xf numFmtId="187" fontId="19" fillId="0" borderId="2" xfId="113" applyNumberFormat="1" applyFont="1" applyFill="1" applyBorder="1" applyAlignment="1">
      <alignment vertical="center" wrapText="1"/>
    </xf>
    <xf numFmtId="0" fontId="24" fillId="0" borderId="0" xfId="88" applyFont="1" applyAlignment="1">
      <alignment vertical="center"/>
    </xf>
    <xf numFmtId="0" fontId="24" fillId="0" borderId="0" xfId="113" applyFont="1" applyAlignment="1" applyProtection="1">
      <alignment vertical="center"/>
      <protection locked="0"/>
    </xf>
    <xf numFmtId="0" fontId="25" fillId="0" borderId="0" xfId="113" applyFont="1" applyAlignment="1">
      <alignment vertical="center"/>
    </xf>
    <xf numFmtId="0" fontId="21" fillId="0" borderId="0" xfId="88" applyFont="1" applyAlignment="1">
      <alignment vertical="center"/>
    </xf>
    <xf numFmtId="0" fontId="10" fillId="0" borderId="0" xfId="88" applyFont="1" applyAlignment="1">
      <alignment vertical="center"/>
    </xf>
    <xf numFmtId="0" fontId="10" fillId="0" borderId="0" xfId="88" applyFont="1" applyAlignment="1">
      <alignment vertical="center" wrapText="1"/>
    </xf>
    <xf numFmtId="0" fontId="23" fillId="0" borderId="0" xfId="88" applyFont="1" applyAlignment="1">
      <alignment vertical="center" wrapText="1"/>
    </xf>
    <xf numFmtId="0" fontId="26" fillId="0" borderId="0" xfId="88" applyFont="1" applyAlignment="1">
      <alignment vertical="center" wrapText="1"/>
    </xf>
    <xf numFmtId="0" fontId="5" fillId="0" borderId="0" xfId="88" applyFont="1" applyAlignment="1">
      <alignment horizontal="center" vertical="center"/>
    </xf>
    <xf numFmtId="0" fontId="5" fillId="0" borderId="0" xfId="88" applyFont="1" applyFill="1" applyAlignment="1">
      <alignment horizontal="center" vertical="center"/>
    </xf>
    <xf numFmtId="0" fontId="7" fillId="0" borderId="0" xfId="88" applyFont="1" applyAlignment="1">
      <alignment horizontal="center" vertical="center"/>
    </xf>
    <xf numFmtId="0" fontId="7" fillId="0" borderId="0" xfId="88" applyFont="1" applyFill="1" applyAlignment="1">
      <alignment vertical="center"/>
    </xf>
    <xf numFmtId="0" fontId="7" fillId="0" borderId="0" xfId="88" applyFont="1" applyAlignment="1">
      <alignment horizontal="right" vertical="center"/>
    </xf>
    <xf numFmtId="0" fontId="6" fillId="0" borderId="2" xfId="88" applyFont="1" applyBorder="1" applyAlignment="1">
      <alignment horizontal="center" vertical="center" wrapText="1"/>
    </xf>
    <xf numFmtId="0" fontId="19" fillId="0" borderId="2" xfId="50" applyFont="1" applyBorder="1" applyAlignment="1">
      <alignment vertical="center" wrapText="1"/>
    </xf>
    <xf numFmtId="187" fontId="19" fillId="0" borderId="2" xfId="123" applyNumberFormat="1" applyFont="1" applyBorder="1" applyAlignment="1">
      <alignment horizontal="right" vertical="center" wrapText="1"/>
    </xf>
    <xf numFmtId="10" fontId="19" fillId="0" borderId="2" xfId="88" applyNumberFormat="1" applyFont="1" applyBorder="1" applyAlignment="1">
      <alignment vertical="center" wrapText="1"/>
    </xf>
    <xf numFmtId="0" fontId="13" fillId="0" borderId="2" xfId="50" applyFont="1" applyBorder="1" applyAlignment="1">
      <alignment vertical="center" wrapText="1"/>
    </xf>
    <xf numFmtId="187" fontId="7" fillId="0" borderId="2" xfId="123" applyNumberFormat="1" applyFont="1" applyBorder="1" applyAlignment="1">
      <alignment horizontal="right" vertical="center" wrapText="1"/>
    </xf>
    <xf numFmtId="183" fontId="7" fillId="0" borderId="2" xfId="88" applyNumberFormat="1" applyFont="1" applyFill="1" applyBorder="1" applyAlignment="1">
      <alignment vertical="center" wrapText="1"/>
    </xf>
    <xf numFmtId="10" fontId="7" fillId="0" borderId="2" xfId="88" applyNumberFormat="1" applyFont="1" applyBorder="1" applyAlignment="1">
      <alignment vertical="center" wrapText="1"/>
    </xf>
    <xf numFmtId="183" fontId="27" fillId="0" borderId="2" xfId="88" applyNumberFormat="1" applyFont="1" applyFill="1" applyBorder="1" applyAlignment="1">
      <alignment vertical="center" wrapText="1"/>
    </xf>
    <xf numFmtId="0" fontId="27" fillId="0" borderId="2" xfId="88" applyFont="1" applyBorder="1" applyAlignment="1">
      <alignment vertical="center" wrapText="1"/>
    </xf>
    <xf numFmtId="0" fontId="7" fillId="0" borderId="2" xfId="88" applyFont="1" applyFill="1" applyBorder="1" applyAlignment="1">
      <alignment vertical="center" wrapText="1"/>
    </xf>
    <xf numFmtId="0" fontId="7" fillId="0" borderId="2" xfId="88" applyFont="1" applyBorder="1" applyAlignment="1">
      <alignment vertical="center" wrapText="1"/>
    </xf>
    <xf numFmtId="0" fontId="13" fillId="0" borderId="2" xfId="50" applyFont="1" applyBorder="1" applyAlignment="1">
      <alignment horizontal="left" vertical="center" wrapText="1"/>
    </xf>
    <xf numFmtId="0" fontId="19" fillId="0" borderId="2" xfId="50" applyFont="1" applyBorder="1" applyAlignment="1">
      <alignment horizontal="center" vertical="center" wrapText="1"/>
    </xf>
    <xf numFmtId="184" fontId="19" fillId="0" borderId="2" xfId="123" applyNumberFormat="1" applyFont="1" applyFill="1" applyBorder="1" applyAlignment="1">
      <alignment horizontal="right" vertical="center" wrapText="1"/>
    </xf>
    <xf numFmtId="0" fontId="19" fillId="0" borderId="2" xfId="88" applyFont="1" applyFill="1" applyBorder="1" applyAlignment="1">
      <alignment vertical="center" wrapText="1"/>
    </xf>
    <xf numFmtId="187" fontId="19" fillId="0" borderId="2" xfId="88" applyNumberFormat="1" applyFont="1" applyFill="1" applyBorder="1" applyAlignment="1">
      <alignment vertical="center" wrapText="1"/>
    </xf>
    <xf numFmtId="0" fontId="19" fillId="0" borderId="2" xfId="88" applyFont="1" applyBorder="1" applyAlignment="1">
      <alignment vertical="center" wrapText="1"/>
    </xf>
    <xf numFmtId="0" fontId="26" fillId="0" borderId="0" xfId="88" applyFont="1" applyAlignment="1">
      <alignment vertical="center"/>
    </xf>
    <xf numFmtId="0" fontId="23" fillId="0" borderId="0" xfId="88" applyFont="1" applyAlignment="1">
      <alignment vertical="center"/>
    </xf>
    <xf numFmtId="0" fontId="6" fillId="0" borderId="2" xfId="88" applyFont="1" applyBorder="1" applyAlignment="1">
      <alignment horizontal="center" vertical="center"/>
    </xf>
    <xf numFmtId="0" fontId="19" fillId="0" borderId="2" xfId="123" applyFont="1" applyBorder="1" applyAlignment="1">
      <alignment vertical="center" wrapText="1"/>
    </xf>
    <xf numFmtId="0" fontId="7" fillId="0" borderId="2" xfId="88" applyFont="1" applyBorder="1" applyAlignment="1">
      <alignment vertical="center"/>
    </xf>
    <xf numFmtId="0" fontId="13" fillId="0" borderId="2" xfId="123" applyFont="1" applyBorder="1" applyAlignment="1">
      <alignment vertical="center" wrapText="1"/>
    </xf>
    <xf numFmtId="0" fontId="27" fillId="0" borderId="2" xfId="88" applyFont="1" applyBorder="1" applyAlignment="1">
      <alignment vertical="center"/>
    </xf>
    <xf numFmtId="10" fontId="19" fillId="0" borderId="2" xfId="88" applyNumberFormat="1" applyFont="1" applyBorder="1" applyAlignment="1">
      <alignment vertical="center"/>
    </xf>
    <xf numFmtId="10" fontId="7" fillId="0" borderId="2" xfId="88" applyNumberFormat="1" applyFont="1" applyBorder="1" applyAlignment="1">
      <alignment vertical="center"/>
    </xf>
    <xf numFmtId="189" fontId="19" fillId="0" borderId="2" xfId="125" applyNumberFormat="1" applyFont="1" applyBorder="1" applyAlignment="1">
      <alignment horizontal="center" vertical="center" wrapText="1"/>
    </xf>
    <xf numFmtId="184" fontId="19" fillId="0" borderId="2" xfId="123" applyNumberFormat="1" applyFont="1" applyBorder="1" applyAlignment="1">
      <alignment horizontal="right" vertical="center" wrapText="1"/>
    </xf>
    <xf numFmtId="184" fontId="19" fillId="0" borderId="2" xfId="88" applyNumberFormat="1" applyFont="1" applyBorder="1" applyAlignment="1">
      <alignment horizontal="right" vertical="center"/>
    </xf>
    <xf numFmtId="0" fontId="19" fillId="0" borderId="2" xfId="123" applyFont="1" applyBorder="1" applyAlignment="1">
      <alignment horizontal="center" vertical="center" wrapText="1"/>
    </xf>
    <xf numFmtId="0" fontId="28" fillId="0" borderId="0" xfId="63" applyFont="1" applyFill="1" applyBorder="1" applyAlignment="1">
      <alignment horizontal="left" vertical="center"/>
    </xf>
    <xf numFmtId="0" fontId="29" fillId="0" borderId="0" xfId="116" applyFont="1" applyFill="1" applyBorder="1" applyAlignment="1">
      <alignment horizontal="center" vertical="center"/>
    </xf>
    <xf numFmtId="0" fontId="30" fillId="0" borderId="0" xfId="116" applyFont="1" applyFill="1" applyBorder="1" applyAlignment="1">
      <alignment horizontal="right" vertical="center"/>
    </xf>
    <xf numFmtId="0" fontId="31" fillId="0" borderId="0" xfId="116" applyFont="1" applyFill="1" applyBorder="1" applyAlignment="1">
      <alignment vertical="center"/>
    </xf>
    <xf numFmtId="0" fontId="30" fillId="0" borderId="0" xfId="116" applyFont="1" applyFill="1" applyBorder="1" applyAlignment="1">
      <alignment vertical="center" wrapText="1"/>
    </xf>
    <xf numFmtId="0" fontId="32" fillId="0" borderId="0" xfId="116" applyFont="1" applyFill="1" applyBorder="1" applyAlignment="1">
      <alignment vertical="center" wrapText="1"/>
    </xf>
    <xf numFmtId="0" fontId="32" fillId="0" borderId="0" xfId="116" applyFont="1" applyFill="1" applyBorder="1" applyAlignment="1">
      <alignment vertical="center"/>
    </xf>
    <xf numFmtId="0" fontId="33" fillId="0" borderId="0" xfId="116" applyFont="1" applyFill="1" applyBorder="1" applyAlignment="1">
      <alignment vertical="center"/>
    </xf>
    <xf numFmtId="0" fontId="34" fillId="0" borderId="0" xfId="63" applyFont="1" applyFill="1" applyBorder="1" applyAlignment="1">
      <alignment horizontal="left" vertical="center"/>
    </xf>
    <xf numFmtId="0" fontId="35" fillId="0" borderId="0" xfId="122" applyFont="1" applyFill="1" applyBorder="1" applyAlignment="1">
      <alignment horizontal="center" vertical="center" wrapText="1"/>
    </xf>
    <xf numFmtId="0" fontId="35" fillId="0" borderId="0" xfId="122" applyFont="1" applyFill="1" applyBorder="1" applyAlignment="1">
      <alignment horizontal="center" vertical="center"/>
    </xf>
    <xf numFmtId="0" fontId="28" fillId="0" borderId="0" xfId="124" applyFont="1" applyFill="1" applyBorder="1" applyAlignment="1">
      <alignment horizontal="right" vertical="center"/>
    </xf>
    <xf numFmtId="0" fontId="14" fillId="0" borderId="2" xfId="124" applyFont="1" applyFill="1" applyBorder="1" applyAlignment="1">
      <alignment horizontal="center" vertical="center"/>
    </xf>
    <xf numFmtId="0" fontId="14" fillId="0" borderId="2" xfId="124" applyFont="1" applyFill="1" applyBorder="1" applyAlignment="1">
      <alignment horizontal="center" vertical="center" wrapText="1"/>
    </xf>
    <xf numFmtId="0" fontId="36" fillId="0" borderId="2" xfId="122" applyFont="1" applyFill="1" applyBorder="1" applyAlignment="1">
      <alignment vertical="center" wrapText="1"/>
    </xf>
    <xf numFmtId="0" fontId="31" fillId="0" borderId="2" xfId="116" applyFont="1" applyFill="1" applyBorder="1" applyAlignment="1">
      <alignment vertical="center" wrapText="1"/>
    </xf>
    <xf numFmtId="0" fontId="28" fillId="0" borderId="2" xfId="122" applyFont="1" applyFill="1" applyBorder="1" applyAlignment="1">
      <alignment vertical="center" wrapText="1"/>
    </xf>
    <xf numFmtId="0" fontId="30" fillId="0" borderId="2" xfId="116" applyFont="1" applyFill="1" applyBorder="1" applyAlignment="1">
      <alignment vertical="center" wrapText="1"/>
    </xf>
    <xf numFmtId="0" fontId="36" fillId="0" borderId="4" xfId="122" applyFont="1" applyFill="1" applyBorder="1" applyAlignment="1">
      <alignment horizontal="center" vertical="center" wrapText="1"/>
    </xf>
    <xf numFmtId="182" fontId="37" fillId="0" borderId="2" xfId="59" applyNumberFormat="1" applyFont="1" applyFill="1" applyBorder="1" applyAlignment="1">
      <alignment horizontal="right" vertical="center" wrapText="1"/>
    </xf>
    <xf numFmtId="0" fontId="38" fillId="0" borderId="0" xfId="88" applyFont="1" applyFill="1" applyBorder="1" applyAlignment="1">
      <alignment vertical="center" wrapText="1"/>
    </xf>
    <xf numFmtId="0" fontId="39" fillId="0" borderId="0" xfId="88" applyFont="1" applyAlignment="1">
      <alignment horizontal="right" vertical="center"/>
    </xf>
    <xf numFmtId="0" fontId="28" fillId="0" borderId="0" xfId="110" applyFont="1" applyFill="1" applyBorder="1" applyAlignment="1"/>
    <xf numFmtId="0" fontId="40" fillId="0" borderId="0" xfId="110" applyFont="1" applyFill="1" applyBorder="1" applyAlignment="1"/>
    <xf numFmtId="0" fontId="34" fillId="0" borderId="0" xfId="110" applyFont="1" applyFill="1" applyBorder="1" applyAlignment="1">
      <alignment vertical="center"/>
    </xf>
    <xf numFmtId="0" fontId="35" fillId="0" borderId="0" xfId="110" applyFont="1" applyFill="1" applyBorder="1" applyAlignment="1">
      <alignment horizontal="center" vertical="center" wrapText="1"/>
    </xf>
    <xf numFmtId="0" fontId="41" fillId="0" borderId="0" xfId="110" applyFont="1" applyFill="1" applyBorder="1" applyAlignment="1"/>
    <xf numFmtId="183" fontId="38" fillId="0" borderId="0" xfId="103" applyNumberFormat="1" applyFont="1" applyFill="1" applyBorder="1" applyAlignment="1">
      <alignment horizontal="right" wrapText="1"/>
    </xf>
    <xf numFmtId="0" fontId="14" fillId="0" borderId="2" xfId="110" applyFont="1" applyFill="1" applyBorder="1" applyAlignment="1">
      <alignment horizontal="center" vertical="center"/>
    </xf>
    <xf numFmtId="0" fontId="18" fillId="0" borderId="2" xfId="110" applyNumberFormat="1" applyFont="1" applyFill="1" applyBorder="1" applyAlignment="1" applyProtection="1">
      <alignment horizontal="left" vertical="center"/>
    </xf>
    <xf numFmtId="183" fontId="42" fillId="0" borderId="2" xfId="110" applyNumberFormat="1" applyFont="1" applyFill="1" applyBorder="1" applyAlignment="1" applyProtection="1">
      <alignment horizontal="right" vertical="center"/>
    </xf>
    <xf numFmtId="0" fontId="43" fillId="0" borderId="2" xfId="103" applyFont="1" applyFill="1" applyBorder="1" applyAlignment="1">
      <alignment horizontal="left" vertical="center"/>
    </xf>
    <xf numFmtId="183" fontId="43" fillId="0" borderId="2" xfId="105" applyNumberFormat="1" applyFont="1" applyFill="1" applyBorder="1" applyAlignment="1">
      <alignment horizontal="right" vertical="center"/>
    </xf>
    <xf numFmtId="183" fontId="43" fillId="0" borderId="2" xfId="110" applyNumberFormat="1" applyFont="1" applyFill="1" applyBorder="1" applyAlignment="1">
      <alignment horizontal="right" vertical="center"/>
    </xf>
    <xf numFmtId="0" fontId="43" fillId="0" borderId="2" xfId="103" applyFont="1" applyFill="1" applyBorder="1" applyAlignment="1">
      <alignment horizontal="left" vertical="center" wrapText="1"/>
    </xf>
    <xf numFmtId="0" fontId="44" fillId="0" borderId="0" xfId="88" applyFont="1" applyFill="1" applyBorder="1" applyAlignment="1">
      <alignment vertical="center" wrapText="1"/>
    </xf>
    <xf numFmtId="0" fontId="43" fillId="0" borderId="0" xfId="110" applyFont="1" applyFill="1" applyBorder="1" applyAlignment="1"/>
    <xf numFmtId="0" fontId="28" fillId="0" borderId="0" xfId="110" applyFont="1" applyFill="1" applyBorder="1" applyAlignment="1">
      <alignment wrapText="1"/>
    </xf>
    <xf numFmtId="0" fontId="14" fillId="0" borderId="2" xfId="110" applyFont="1" applyFill="1" applyBorder="1" applyAlignment="1">
      <alignment horizontal="center" vertical="center" wrapText="1"/>
    </xf>
    <xf numFmtId="0" fontId="37" fillId="0" borderId="0" xfId="110" applyFont="1" applyFill="1" applyBorder="1" applyAlignment="1">
      <alignment wrapText="1"/>
    </xf>
    <xf numFmtId="0" fontId="18" fillId="0" borderId="2" xfId="110" applyNumberFormat="1" applyFont="1" applyFill="1" applyBorder="1" applyAlignment="1" applyProtection="1">
      <alignment horizontal="left" vertical="center" wrapText="1"/>
    </xf>
    <xf numFmtId="183" fontId="42" fillId="0" borderId="2" xfId="110" applyNumberFormat="1" applyFont="1" applyFill="1" applyBorder="1" applyAlignment="1" applyProtection="1">
      <alignment horizontal="right" vertical="center" wrapText="1"/>
    </xf>
    <xf numFmtId="183" fontId="43" fillId="0" borderId="2" xfId="105" applyNumberFormat="1" applyFont="1" applyFill="1" applyBorder="1" applyAlignment="1">
      <alignment horizontal="right" vertical="center" wrapText="1"/>
    </xf>
    <xf numFmtId="183" fontId="43" fillId="0" borderId="2" xfId="110" applyNumberFormat="1" applyFont="1" applyFill="1" applyBorder="1" applyAlignment="1">
      <alignment horizontal="right" vertical="center" wrapText="1"/>
    </xf>
    <xf numFmtId="0" fontId="44" fillId="0" borderId="0" xfId="88" applyFont="1" applyFill="1" applyBorder="1" applyAlignment="1">
      <alignment vertical="center"/>
    </xf>
    <xf numFmtId="0" fontId="10" fillId="0" borderId="0" xfId="120" applyFont="1" applyAlignment="1">
      <alignment vertical="center"/>
    </xf>
    <xf numFmtId="0" fontId="21" fillId="0" borderId="0" xfId="110" applyFont="1" applyAlignment="1">
      <alignment vertical="center"/>
    </xf>
    <xf numFmtId="0" fontId="10" fillId="0" borderId="0" xfId="110" applyFont="1" applyAlignment="1">
      <alignment vertical="center"/>
    </xf>
    <xf numFmtId="0" fontId="10" fillId="0" borderId="0" xfId="110" applyFont="1" applyAlignment="1">
      <alignment vertical="center" wrapText="1"/>
    </xf>
    <xf numFmtId="182" fontId="10" fillId="0" borderId="0" xfId="110" applyNumberFormat="1" applyFont="1" applyAlignment="1">
      <alignment horizontal="center" vertical="center"/>
    </xf>
    <xf numFmtId="0" fontId="14" fillId="0" borderId="0" xfId="120" applyFont="1" applyAlignment="1">
      <alignment vertical="center"/>
    </xf>
    <xf numFmtId="187" fontId="10" fillId="0" borderId="0" xfId="120" applyNumberFormat="1" applyFont="1" applyAlignment="1">
      <alignment vertical="center"/>
    </xf>
    <xf numFmtId="0" fontId="5" fillId="0" borderId="0" xfId="106" applyFont="1" applyAlignment="1">
      <alignment horizontal="center" vertical="center"/>
    </xf>
    <xf numFmtId="0" fontId="5" fillId="0" borderId="0" xfId="106" applyFont="1" applyFill="1" applyAlignment="1">
      <alignment horizontal="center" vertical="center"/>
    </xf>
    <xf numFmtId="0" fontId="19" fillId="0" borderId="0" xfId="105" applyFont="1" applyAlignment="1">
      <alignment vertical="center"/>
    </xf>
    <xf numFmtId="182" fontId="19" fillId="0" borderId="0" xfId="105" applyNumberFormat="1" applyFont="1" applyFill="1" applyAlignment="1">
      <alignment horizontal="center" vertical="center"/>
    </xf>
    <xf numFmtId="183" fontId="7" fillId="0" borderId="0" xfId="103" applyNumberFormat="1" applyFont="1" applyFill="1" applyAlignment="1">
      <alignment horizontal="right" vertical="center" wrapText="1"/>
    </xf>
    <xf numFmtId="0" fontId="7" fillId="0" borderId="2" xfId="118" applyFont="1" applyBorder="1" applyAlignment="1">
      <alignment horizontal="center" vertical="center" wrapText="1"/>
    </xf>
    <xf numFmtId="182" fontId="7" fillId="0" borderId="2" xfId="118" applyNumberFormat="1" applyFont="1" applyFill="1" applyBorder="1" applyAlignment="1">
      <alignment horizontal="center" vertical="center" wrapText="1"/>
    </xf>
    <xf numFmtId="0" fontId="7" fillId="0" borderId="2" xfId="118" applyFont="1" applyFill="1" applyBorder="1" applyAlignment="1">
      <alignment horizontal="center" vertical="center" wrapText="1"/>
    </xf>
    <xf numFmtId="0" fontId="23" fillId="0" borderId="0" xfId="110" applyFont="1" applyAlignment="1">
      <alignment vertical="center" wrapText="1"/>
    </xf>
    <xf numFmtId="0" fontId="19" fillId="0" borderId="2" xfId="105" applyFont="1" applyBorder="1" applyAlignment="1">
      <alignment horizontal="left" vertical="center" wrapText="1"/>
    </xf>
    <xf numFmtId="184" fontId="12" fillId="0" borderId="2" xfId="0" applyNumberFormat="1" applyFont="1" applyFill="1" applyBorder="1" applyAlignment="1">
      <alignment horizontal="right" vertical="center" wrapText="1"/>
    </xf>
    <xf numFmtId="184" fontId="19" fillId="0" borderId="2" xfId="105" applyNumberFormat="1" applyFont="1" applyFill="1" applyBorder="1" applyAlignment="1">
      <alignment horizontal="left" vertical="center" wrapText="1"/>
    </xf>
    <xf numFmtId="184" fontId="12" fillId="0" borderId="2" xfId="105" applyNumberFormat="1" applyFont="1" applyFill="1" applyBorder="1" applyAlignment="1">
      <alignment vertical="center" wrapText="1"/>
    </xf>
    <xf numFmtId="184" fontId="19" fillId="0" borderId="2" xfId="105" applyNumberFormat="1" applyFont="1" applyFill="1" applyBorder="1" applyAlignment="1">
      <alignment horizontal="right" vertical="center" wrapText="1"/>
    </xf>
    <xf numFmtId="184" fontId="19" fillId="0" borderId="2" xfId="110" applyNumberFormat="1" applyFont="1" applyFill="1" applyBorder="1" applyAlignment="1">
      <alignment horizontal="right" vertical="center" wrapText="1"/>
    </xf>
    <xf numFmtId="0" fontId="12" fillId="0" borderId="2" xfId="105" applyFont="1" applyBorder="1" applyAlignment="1">
      <alignment horizontal="left" vertical="center" wrapText="1"/>
    </xf>
    <xf numFmtId="184" fontId="12" fillId="0" borderId="2" xfId="105" applyNumberFormat="1" applyFont="1" applyFill="1" applyBorder="1" applyAlignment="1">
      <alignment horizontal="left" vertical="center" wrapText="1"/>
    </xf>
    <xf numFmtId="0" fontId="13" fillId="0" borderId="2" xfId="105" applyFont="1" applyBorder="1" applyAlignment="1">
      <alignment vertical="center" wrapText="1"/>
    </xf>
    <xf numFmtId="184" fontId="6" fillId="0" borderId="2" xfId="0" applyNumberFormat="1" applyFont="1" applyFill="1" applyBorder="1" applyAlignment="1">
      <alignment horizontal="right" vertical="center" wrapText="1"/>
    </xf>
    <xf numFmtId="184" fontId="13" fillId="0" borderId="2" xfId="105" applyNumberFormat="1" applyFont="1" applyFill="1" applyBorder="1" applyAlignment="1">
      <alignment horizontal="left" vertical="center" wrapText="1"/>
    </xf>
    <xf numFmtId="0" fontId="19" fillId="0" borderId="2" xfId="105" applyFont="1" applyBorder="1" applyAlignment="1">
      <alignment horizontal="center" vertical="center" wrapText="1"/>
    </xf>
    <xf numFmtId="184" fontId="19" fillId="0" borderId="2" xfId="105" applyNumberFormat="1" applyFont="1" applyFill="1" applyBorder="1" applyAlignment="1">
      <alignment horizontal="center" vertical="center" wrapText="1"/>
    </xf>
    <xf numFmtId="0" fontId="10" fillId="0" borderId="0" xfId="105" applyFont="1" applyAlignment="1">
      <alignment horizontal="left" vertical="center"/>
    </xf>
    <xf numFmtId="0" fontId="45" fillId="0" borderId="0" xfId="0" applyFont="1" applyAlignment="1">
      <alignment vertical="center"/>
    </xf>
    <xf numFmtId="41" fontId="3" fillId="0" borderId="0" xfId="0" applyNumberFormat="1" applyFont="1" applyAlignment="1">
      <alignment vertical="center"/>
    </xf>
    <xf numFmtId="10" fontId="46" fillId="0" borderId="0" xfId="0" applyNumberFormat="1" applyFont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 wrapText="1"/>
    </xf>
    <xf numFmtId="41" fontId="1" fillId="0" borderId="0" xfId="0" applyNumberFormat="1" applyFont="1" applyAlignment="1">
      <alignment vertical="center"/>
    </xf>
    <xf numFmtId="10" fontId="17" fillId="0" borderId="0" xfId="0" applyNumberFormat="1" applyFont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right" vertical="center"/>
    </xf>
    <xf numFmtId="10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0" fontId="14" fillId="0" borderId="2" xfId="0" applyNumberFormat="1" applyFont="1" applyBorder="1" applyAlignment="1" applyProtection="1">
      <alignment horizontal="center" vertical="center" wrapText="1"/>
      <protection locked="0"/>
    </xf>
    <xf numFmtId="0" fontId="47" fillId="0" borderId="0" xfId="0" applyFont="1" applyAlignment="1">
      <alignment vertical="center" wrapText="1"/>
    </xf>
    <xf numFmtId="3" fontId="12" fillId="0" borderId="2" xfId="0" applyNumberFormat="1" applyFont="1" applyFill="1" applyBorder="1" applyAlignment="1">
      <alignment horizontal="right" vertical="center" wrapText="1"/>
    </xf>
    <xf numFmtId="10" fontId="12" fillId="0" borderId="2" xfId="0" applyNumberFormat="1" applyFont="1" applyBorder="1" applyAlignment="1" applyProtection="1">
      <alignment horizontal="right" vertical="center" wrapText="1"/>
      <protection locked="0"/>
    </xf>
    <xf numFmtId="0" fontId="13" fillId="0" borderId="2" xfId="0" applyFont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right" vertical="center" wrapText="1"/>
    </xf>
    <xf numFmtId="10" fontId="6" fillId="0" borderId="2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>
      <alignment vertical="center" wrapText="1"/>
    </xf>
    <xf numFmtId="0" fontId="44" fillId="0" borderId="2" xfId="0" applyFont="1" applyBorder="1" applyAlignment="1">
      <alignment vertical="center" wrapText="1"/>
    </xf>
    <xf numFmtId="0" fontId="48" fillId="0" borderId="9" xfId="0" applyFont="1" applyFill="1" applyBorder="1" applyAlignment="1">
      <alignment vertical="center"/>
    </xf>
    <xf numFmtId="0" fontId="49" fillId="0" borderId="9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0" fillId="0" borderId="2" xfId="0" applyFont="1" applyBorder="1" applyAlignment="1">
      <alignment vertical="center" wrapText="1"/>
    </xf>
    <xf numFmtId="0" fontId="18" fillId="0" borderId="9" xfId="0" applyFont="1" applyFill="1" applyBorder="1" applyAlignment="1">
      <alignment vertical="center"/>
    </xf>
    <xf numFmtId="0" fontId="44" fillId="0" borderId="2" xfId="0" applyFont="1" applyFill="1" applyBorder="1" applyAlignment="1">
      <alignment vertical="center"/>
    </xf>
    <xf numFmtId="10" fontId="12" fillId="0" borderId="2" xfId="0" applyNumberFormat="1" applyFont="1" applyBorder="1" applyAlignment="1">
      <alignment horizontal="right" vertical="center" wrapText="1"/>
    </xf>
    <xf numFmtId="0" fontId="19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12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41" fontId="6" fillId="0" borderId="0" xfId="0" applyNumberFormat="1" applyFont="1" applyFill="1" applyAlignment="1">
      <alignment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3" fontId="12" fillId="0" borderId="2" xfId="0" applyNumberFormat="1" applyFont="1" applyBorder="1" applyAlignment="1">
      <alignment vertical="center" wrapText="1"/>
    </xf>
    <xf numFmtId="183" fontId="12" fillId="0" borderId="2" xfId="0" applyNumberFormat="1" applyFont="1" applyFill="1" applyBorder="1" applyAlignment="1">
      <alignment vertical="center"/>
    </xf>
    <xf numFmtId="183" fontId="7" fillId="0" borderId="2" xfId="1" applyNumberFormat="1" applyFont="1" applyFill="1" applyBorder="1" applyAlignment="1">
      <alignment horizontal="right" vertical="center"/>
    </xf>
    <xf numFmtId="10" fontId="7" fillId="0" borderId="2" xfId="1" applyNumberFormat="1" applyFont="1" applyFill="1" applyBorder="1" applyAlignment="1">
      <alignment horizontal="right" vertical="center"/>
    </xf>
    <xf numFmtId="10" fontId="7" fillId="0" borderId="2" xfId="3" applyNumberFormat="1" applyFont="1" applyBorder="1" applyAlignment="1">
      <alignment horizontal="right" vertical="center"/>
    </xf>
    <xf numFmtId="183" fontId="12" fillId="0" borderId="2" xfId="0" applyNumberFormat="1" applyFont="1" applyFill="1" applyBorder="1" applyAlignment="1" applyProtection="1">
      <alignment vertical="center" wrapText="1"/>
      <protection locked="0"/>
    </xf>
    <xf numFmtId="10" fontId="12" fillId="0" borderId="2" xfId="0" applyNumberFormat="1" applyFont="1" applyFill="1" applyBorder="1" applyAlignment="1" applyProtection="1">
      <alignment vertical="center" wrapText="1"/>
      <protection locked="0"/>
    </xf>
    <xf numFmtId="10" fontId="19" fillId="0" borderId="2" xfId="3" applyNumberFormat="1" applyFont="1" applyBorder="1" applyAlignment="1">
      <alignment horizontal="right" vertical="center"/>
    </xf>
    <xf numFmtId="183" fontId="12" fillId="0" borderId="2" xfId="0" applyNumberFormat="1" applyFont="1" applyFill="1" applyBorder="1" applyAlignment="1" applyProtection="1">
      <alignment horizontal="right" vertical="center" wrapText="1"/>
      <protection locked="0"/>
    </xf>
    <xf numFmtId="10" fontId="12" fillId="0" borderId="2" xfId="0" applyNumberFormat="1" applyFont="1" applyFill="1" applyBorder="1" applyAlignment="1" applyProtection="1">
      <alignment horizontal="right" vertical="center" wrapText="1"/>
      <protection locked="0"/>
    </xf>
    <xf numFmtId="183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1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183" fontId="6" fillId="0" borderId="2" xfId="0" applyNumberFormat="1" applyFont="1" applyFill="1" applyBorder="1" applyAlignment="1">
      <alignment vertical="center"/>
    </xf>
    <xf numFmtId="183" fontId="6" fillId="0" borderId="2" xfId="0" applyNumberFormat="1" applyFont="1" applyFill="1" applyBorder="1" applyAlignment="1" applyProtection="1">
      <alignment vertical="center" wrapText="1"/>
      <protection locked="0"/>
    </xf>
    <xf numFmtId="10" fontId="6" fillId="0" borderId="2" xfId="0" applyNumberFormat="1" applyFont="1" applyFill="1" applyBorder="1" applyAlignment="1">
      <alignment vertical="center"/>
    </xf>
    <xf numFmtId="183" fontId="6" fillId="0" borderId="2" xfId="0" applyNumberFormat="1" applyFont="1" applyFill="1" applyBorder="1" applyAlignment="1">
      <alignment horizontal="right" vertical="center"/>
    </xf>
    <xf numFmtId="10" fontId="6" fillId="0" borderId="2" xfId="0" applyNumberFormat="1" applyFont="1" applyFill="1" applyBorder="1" applyAlignment="1">
      <alignment horizontal="right" vertical="center"/>
    </xf>
    <xf numFmtId="10" fontId="12" fillId="0" borderId="2" xfId="0" applyNumberFormat="1" applyFont="1" applyFill="1" applyBorder="1" applyAlignment="1">
      <alignment horizontal="right" vertical="center"/>
    </xf>
    <xf numFmtId="183" fontId="12" fillId="0" borderId="2" xfId="0" applyNumberFormat="1" applyFont="1" applyFill="1" applyBorder="1" applyAlignment="1">
      <alignment horizontal="right" vertical="center"/>
    </xf>
    <xf numFmtId="3" fontId="12" fillId="0" borderId="2" xfId="0" applyNumberFormat="1" applyFont="1" applyBorder="1" applyAlignment="1">
      <alignment horizontal="center" vertical="center" wrapText="1"/>
    </xf>
    <xf numFmtId="0" fontId="4" fillId="0" borderId="0" xfId="110" applyFont="1" applyAlignment="1">
      <alignment vertical="center"/>
    </xf>
    <xf numFmtId="0" fontId="5" fillId="0" borderId="0" xfId="110" applyFont="1" applyAlignment="1">
      <alignment horizontal="center" vertical="center" wrapText="1"/>
    </xf>
    <xf numFmtId="0" fontId="5" fillId="0" borderId="0" xfId="110" applyFont="1" applyFill="1" applyAlignment="1">
      <alignment horizontal="center" vertical="center" wrapText="1"/>
    </xf>
    <xf numFmtId="0" fontId="19" fillId="0" borderId="0" xfId="110" applyFont="1" applyAlignment="1">
      <alignment vertical="center"/>
    </xf>
    <xf numFmtId="0" fontId="7" fillId="0" borderId="2" xfId="110" applyFont="1" applyBorder="1" applyAlignment="1">
      <alignment horizontal="center" vertical="center"/>
    </xf>
    <xf numFmtId="0" fontId="7" fillId="0" borderId="2" xfId="110" applyFont="1" applyFill="1" applyBorder="1" applyAlignment="1">
      <alignment horizontal="center" vertical="center"/>
    </xf>
    <xf numFmtId="0" fontId="23" fillId="0" borderId="0" xfId="110" applyFont="1" applyAlignment="1">
      <alignment vertical="center"/>
    </xf>
    <xf numFmtId="0" fontId="19" fillId="0" borderId="2" xfId="110" applyFont="1" applyBorder="1" applyAlignment="1">
      <alignment horizontal="left" vertical="center" wrapText="1"/>
    </xf>
    <xf numFmtId="183" fontId="19" fillId="0" borderId="2" xfId="110" applyNumberFormat="1" applyFont="1" applyFill="1" applyBorder="1" applyAlignment="1">
      <alignment horizontal="right" vertical="center" wrapText="1"/>
    </xf>
    <xf numFmtId="0" fontId="51" fillId="0" borderId="2" xfId="0" applyFont="1" applyFill="1" applyBorder="1" applyAlignment="1">
      <alignment horizontal="left" vertical="center"/>
    </xf>
    <xf numFmtId="183" fontId="7" fillId="0" borderId="2" xfId="105" applyNumberFormat="1" applyFont="1" applyFill="1" applyBorder="1" applyAlignment="1">
      <alignment horizontal="right" vertical="center" wrapText="1"/>
    </xf>
    <xf numFmtId="0" fontId="52" fillId="0" borderId="2" xfId="103" applyFont="1" applyBorder="1" applyAlignment="1">
      <alignment horizontal="left" vertical="center" wrapText="1"/>
    </xf>
    <xf numFmtId="0" fontId="44" fillId="0" borderId="2" xfId="103" applyFont="1" applyBorder="1" applyAlignment="1">
      <alignment horizontal="left" vertical="center" wrapText="1"/>
    </xf>
    <xf numFmtId="183" fontId="7" fillId="0" borderId="2" xfId="110" applyNumberFormat="1" applyFont="1" applyFill="1" applyBorder="1" applyAlignment="1">
      <alignment horizontal="right" vertical="center" wrapText="1"/>
    </xf>
    <xf numFmtId="0" fontId="6" fillId="0" borderId="2" xfId="110" applyFont="1" applyBorder="1" applyAlignment="1">
      <alignment horizontal="center" vertical="center" wrapText="1"/>
    </xf>
    <xf numFmtId="0" fontId="7" fillId="0" borderId="2" xfId="110" applyFont="1" applyFill="1" applyBorder="1" applyAlignment="1">
      <alignment horizontal="center" vertical="center" wrapText="1"/>
    </xf>
    <xf numFmtId="0" fontId="7" fillId="0" borderId="2" xfId="103" applyFont="1" applyBorder="1" applyAlignment="1">
      <alignment horizontal="left" vertical="center" wrapText="1"/>
    </xf>
    <xf numFmtId="183" fontId="6" fillId="0" borderId="2" xfId="0" applyNumberFormat="1" applyFont="1" applyFill="1" applyBorder="1" applyAlignment="1">
      <alignment horizontal="right" vertical="center" wrapText="1"/>
    </xf>
    <xf numFmtId="10" fontId="0" fillId="0" borderId="0" xfId="3" applyNumberFormat="1" applyProtection="1">
      <alignment vertical="center"/>
    </xf>
    <xf numFmtId="0" fontId="23" fillId="0" borderId="0" xfId="119" applyFont="1" applyAlignment="1">
      <alignment horizontal="left" vertical="center"/>
    </xf>
    <xf numFmtId="0" fontId="1" fillId="0" borderId="0" xfId="120" applyFont="1" applyAlignment="1"/>
    <xf numFmtId="0" fontId="25" fillId="0" borderId="0" xfId="119" applyFont="1" applyAlignment="1">
      <alignment vertical="center"/>
    </xf>
    <xf numFmtId="0" fontId="24" fillId="0" borderId="0" xfId="119" applyFont="1" applyAlignment="1"/>
    <xf numFmtId="0" fontId="6" fillId="0" borderId="2" xfId="0" applyFont="1" applyBorder="1" applyAlignment="1">
      <alignment horizontal="right" vertical="center"/>
    </xf>
    <xf numFmtId="9" fontId="7" fillId="0" borderId="2" xfId="3" applyNumberFormat="1" applyFont="1" applyBorder="1" applyAlignment="1">
      <alignment horizontal="right" vertical="center"/>
    </xf>
    <xf numFmtId="189" fontId="6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39" fillId="0" borderId="0" xfId="88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182" fontId="12" fillId="0" borderId="2" xfId="0" applyNumberFormat="1" applyFont="1" applyBorder="1" applyAlignment="1">
      <alignment horizontal="right" vertical="center" wrapText="1"/>
    </xf>
    <xf numFmtId="189" fontId="12" fillId="0" borderId="2" xfId="0" applyNumberFormat="1" applyFont="1" applyBorder="1" applyAlignment="1">
      <alignment horizontal="right" vertical="center" wrapText="1"/>
    </xf>
    <xf numFmtId="9" fontId="12" fillId="0" borderId="2" xfId="3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182" fontId="6" fillId="0" borderId="2" xfId="0" applyNumberFormat="1" applyFont="1" applyBorder="1" applyAlignment="1">
      <alignment horizontal="right" vertical="center" wrapText="1"/>
    </xf>
    <xf numFmtId="9" fontId="6" fillId="0" borderId="2" xfId="3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183" fontId="12" fillId="0" borderId="2" xfId="0" applyNumberFormat="1" applyFont="1" applyBorder="1" applyAlignment="1">
      <alignment horizontal="right" vertical="center" wrapText="1"/>
    </xf>
    <xf numFmtId="188" fontId="6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88" fontId="3" fillId="0" borderId="0" xfId="0" applyNumberFormat="1" applyFont="1" applyAlignment="1">
      <alignment horizontal="right" vertical="center" wrapText="1"/>
    </xf>
    <xf numFmtId="0" fontId="6" fillId="0" borderId="0" xfId="0" applyFont="1" applyFill="1" applyAlignment="1">
      <alignment horizontal="right" vertical="center"/>
    </xf>
    <xf numFmtId="183" fontId="12" fillId="0" borderId="2" xfId="0" applyNumberFormat="1" applyFont="1" applyFill="1" applyBorder="1" applyAlignment="1">
      <alignment horizontal="right" vertical="center" wrapText="1"/>
    </xf>
    <xf numFmtId="183" fontId="6" fillId="0" borderId="0" xfId="0" applyNumberFormat="1" applyFont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Fill="1" applyAlignment="1">
      <alignment horizontal="right" vertical="center"/>
    </xf>
    <xf numFmtId="183" fontId="1" fillId="0" borderId="0" xfId="0" applyNumberFormat="1" applyFont="1" applyAlignment="1">
      <alignment vertical="center" wrapText="1"/>
    </xf>
    <xf numFmtId="0" fontId="19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3" fillId="0" borderId="0" xfId="0" applyFont="1" applyFill="1" applyBorder="1" applyAlignment="1" applyProtection="1">
      <alignment vertical="center"/>
    </xf>
    <xf numFmtId="0" fontId="28" fillId="0" borderId="0" xfId="112" applyFont="1" applyFill="1" applyBorder="1" applyAlignment="1">
      <alignment horizontal="left" vertical="center"/>
    </xf>
    <xf numFmtId="0" fontId="33" fillId="0" borderId="0" xfId="0" applyFont="1" applyFill="1" applyBorder="1" applyAlignment="1" applyProtection="1"/>
    <xf numFmtId="0" fontId="53" fillId="0" borderId="0" xfId="0" applyFont="1" applyFill="1" applyBorder="1" applyAlignment="1" applyProtection="1">
      <alignment horizontal="center" vertical="center"/>
    </xf>
    <xf numFmtId="0" fontId="54" fillId="0" borderId="0" xfId="0" applyFont="1" applyFill="1" applyBorder="1" applyAlignment="1" applyProtection="1">
      <alignment vertical="center"/>
    </xf>
    <xf numFmtId="0" fontId="53" fillId="0" borderId="0" xfId="0" applyFont="1" applyFill="1" applyBorder="1" applyAlignment="1" applyProtection="1">
      <alignment horizontal="left" vertical="center"/>
    </xf>
    <xf numFmtId="0" fontId="34" fillId="0" borderId="0" xfId="119" applyFont="1" applyFill="1" applyBorder="1" applyAlignment="1">
      <alignment vertical="center"/>
    </xf>
    <xf numFmtId="0" fontId="35" fillId="0" borderId="0" xfId="104" applyFont="1" applyFill="1" applyBorder="1" applyAlignment="1">
      <alignment horizontal="center" vertical="center" wrapText="1"/>
    </xf>
    <xf numFmtId="0" fontId="55" fillId="0" borderId="0" xfId="0" applyFont="1" applyFill="1" applyBorder="1" applyAlignment="1" applyProtection="1">
      <alignment vertical="center"/>
    </xf>
    <xf numFmtId="0" fontId="55" fillId="0" borderId="0" xfId="0" applyFont="1" applyFill="1" applyBorder="1" applyAlignment="1" applyProtection="1">
      <alignment horizontal="center" vertical="center"/>
    </xf>
    <xf numFmtId="0" fontId="56" fillId="0" borderId="0" xfId="0" applyFont="1" applyFill="1" applyBorder="1" applyAlignment="1" applyProtection="1">
      <alignment horizontal="right" vertical="center"/>
    </xf>
    <xf numFmtId="0" fontId="14" fillId="0" borderId="2" xfId="104" applyFont="1" applyFill="1" applyBorder="1" applyAlignment="1">
      <alignment horizontal="center" vertical="center"/>
    </xf>
    <xf numFmtId="0" fontId="18" fillId="0" borderId="2" xfId="104" applyFont="1" applyFill="1" applyBorder="1" applyAlignment="1">
      <alignment horizontal="left" vertical="center" wrapText="1"/>
    </xf>
    <xf numFmtId="183" fontId="42" fillId="0" borderId="2" xfId="104" applyNumberFormat="1" applyFont="1" applyFill="1" applyBorder="1" applyAlignment="1">
      <alignment horizontal="right" vertical="center" wrapText="1"/>
    </xf>
    <xf numFmtId="49" fontId="42" fillId="0" borderId="2" xfId="121" applyNumberFormat="1" applyFont="1" applyFill="1" applyBorder="1" applyAlignment="1">
      <alignment horizontal="left" vertical="center" wrapText="1"/>
    </xf>
    <xf numFmtId="49" fontId="43" fillId="0" borderId="2" xfId="121" applyNumberFormat="1" applyFont="1" applyFill="1" applyBorder="1" applyAlignment="1">
      <alignment horizontal="left" vertical="center" wrapText="1"/>
    </xf>
    <xf numFmtId="183" fontId="43" fillId="0" borderId="2" xfId="0" applyNumberFormat="1" applyFont="1" applyFill="1" applyBorder="1" applyAlignment="1" applyProtection="1">
      <alignment horizontal="right" vertical="center" wrapText="1"/>
    </xf>
    <xf numFmtId="49" fontId="57" fillId="0" borderId="2" xfId="121" applyNumberFormat="1" applyFont="1" applyFill="1" applyBorder="1" applyAlignment="1">
      <alignment horizontal="left" vertical="center" wrapText="1"/>
    </xf>
    <xf numFmtId="0" fontId="58" fillId="0" borderId="0" xfId="0" applyFont="1" applyFill="1" applyBorder="1" applyAlignment="1" applyProtection="1">
      <alignment vertical="center"/>
    </xf>
    <xf numFmtId="183" fontId="42" fillId="0" borderId="2" xfId="0" applyNumberFormat="1" applyFont="1" applyFill="1" applyBorder="1" applyAlignment="1" applyProtection="1">
      <alignment horizontal="right" vertical="center" wrapText="1"/>
    </xf>
    <xf numFmtId="0" fontId="57" fillId="0" borderId="0" xfId="0" applyFont="1" applyFill="1" applyBorder="1" applyAlignment="1" applyProtection="1">
      <alignment vertical="center" wrapText="1"/>
    </xf>
    <xf numFmtId="0" fontId="28" fillId="0" borderId="0" xfId="104" applyFont="1" applyFill="1" applyBorder="1" applyAlignment="1">
      <alignment vertical="center"/>
    </xf>
    <xf numFmtId="0" fontId="40" fillId="0" borderId="0" xfId="104" applyFont="1" applyFill="1" applyBorder="1" applyAlignment="1"/>
    <xf numFmtId="0" fontId="28" fillId="0" borderId="0" xfId="104" applyFont="1" applyFill="1" applyBorder="1" applyAlignment="1">
      <alignment wrapText="1"/>
    </xf>
    <xf numFmtId="0" fontId="37" fillId="0" borderId="0" xfId="104" applyFont="1" applyFill="1" applyBorder="1" applyAlignment="1">
      <alignment wrapText="1"/>
    </xf>
    <xf numFmtId="0" fontId="28" fillId="0" borderId="0" xfId="104" applyFont="1" applyFill="1" applyBorder="1" applyAlignment="1"/>
    <xf numFmtId="0" fontId="28" fillId="0" borderId="0" xfId="104" applyFont="1" applyFill="1" applyBorder="1" applyAlignment="1">
      <alignment horizontal="right" vertical="center"/>
    </xf>
    <xf numFmtId="0" fontId="51" fillId="0" borderId="0" xfId="0" applyFont="1" applyFill="1" applyBorder="1" applyAlignment="1"/>
    <xf numFmtId="184" fontId="44" fillId="0" borderId="0" xfId="104" applyNumberFormat="1" applyFont="1" applyFill="1" applyBorder="1" applyAlignment="1">
      <alignment horizontal="right"/>
    </xf>
    <xf numFmtId="0" fontId="14" fillId="0" borderId="2" xfId="104" applyFont="1" applyFill="1" applyBorder="1" applyAlignment="1">
      <alignment horizontal="center" vertical="center" wrapText="1"/>
    </xf>
    <xf numFmtId="0" fontId="42" fillId="0" borderId="2" xfId="104" applyFont="1" applyFill="1" applyBorder="1" applyAlignment="1">
      <alignment horizontal="left" vertical="center" wrapText="1"/>
    </xf>
    <xf numFmtId="183" fontId="43" fillId="0" borderId="2" xfId="104" applyNumberFormat="1" applyFont="1" applyFill="1" applyBorder="1" applyAlignment="1">
      <alignment horizontal="right" vertical="center" wrapText="1"/>
    </xf>
    <xf numFmtId="0" fontId="43" fillId="0" borderId="2" xfId="0" applyNumberFormat="1" applyFont="1" applyFill="1" applyBorder="1" applyAlignment="1" applyProtection="1">
      <alignment horizontal="left" vertical="center" wrapText="1"/>
    </xf>
    <xf numFmtId="0" fontId="43" fillId="0" borderId="0" xfId="104" applyFont="1" applyFill="1" applyBorder="1" applyAlignment="1">
      <alignment horizontal="right" vertical="center"/>
    </xf>
    <xf numFmtId="0" fontId="10" fillId="0" borderId="0" xfId="114" applyFont="1" applyAlignment="1">
      <alignment vertical="center" wrapText="1"/>
    </xf>
    <xf numFmtId="0" fontId="10" fillId="0" borderId="0" xfId="114" applyFont="1" applyAlignment="1">
      <alignment horizontal="center" vertical="center" wrapText="1"/>
    </xf>
    <xf numFmtId="0" fontId="5" fillId="0" borderId="0" xfId="114" applyFont="1" applyFill="1" applyAlignment="1">
      <alignment horizontal="center" vertical="center"/>
    </xf>
    <xf numFmtId="0" fontId="7" fillId="0" borderId="1" xfId="114" applyFont="1" applyFill="1" applyBorder="1" applyAlignment="1">
      <alignment vertical="center"/>
    </xf>
    <xf numFmtId="0" fontId="7" fillId="0" borderId="1" xfId="114" applyFont="1" applyFill="1" applyBorder="1" applyAlignment="1">
      <alignment horizontal="right" vertical="center"/>
    </xf>
    <xf numFmtId="0" fontId="6" fillId="0" borderId="3" xfId="114" applyFont="1" applyBorder="1" applyAlignment="1">
      <alignment horizontal="center" vertical="center" wrapText="1"/>
    </xf>
    <xf numFmtId="0" fontId="6" fillId="0" borderId="8" xfId="114" applyFont="1" applyFill="1" applyBorder="1" applyAlignment="1">
      <alignment horizontal="center" vertical="center" wrapText="1"/>
    </xf>
    <xf numFmtId="0" fontId="6" fillId="0" borderId="2" xfId="114" applyFont="1" applyFill="1" applyBorder="1" applyAlignment="1">
      <alignment horizontal="center" vertical="center" wrapText="1"/>
    </xf>
    <xf numFmtId="0" fontId="6" fillId="0" borderId="10" xfId="114" applyFont="1" applyFill="1" applyBorder="1" applyAlignment="1">
      <alignment horizontal="center" vertical="center" wrapText="1"/>
    </xf>
    <xf numFmtId="0" fontId="23" fillId="0" borderId="0" xfId="114" applyFont="1" applyAlignment="1">
      <alignment vertical="center" wrapText="1"/>
    </xf>
    <xf numFmtId="0" fontId="19" fillId="0" borderId="2" xfId="114" applyFont="1" applyBorder="1" applyAlignment="1">
      <alignment horizontal="left" vertical="center" wrapText="1"/>
    </xf>
    <xf numFmtId="0" fontId="19" fillId="0" borderId="2" xfId="114" applyFont="1" applyFill="1" applyBorder="1" applyAlignment="1">
      <alignment horizontal="left" vertical="center" wrapText="1"/>
    </xf>
    <xf numFmtId="183" fontId="19" fillId="0" borderId="2" xfId="114" applyNumberFormat="1" applyFont="1" applyFill="1" applyBorder="1" applyAlignment="1">
      <alignment horizontal="right" vertical="center" wrapText="1"/>
    </xf>
    <xf numFmtId="187" fontId="10" fillId="0" borderId="0" xfId="114" applyNumberFormat="1" applyFont="1" applyAlignment="1">
      <alignment vertical="center" wrapText="1"/>
    </xf>
    <xf numFmtId="0" fontId="13" fillId="0" borderId="2" xfId="114" applyFont="1" applyBorder="1" applyAlignment="1">
      <alignment horizontal="left" vertical="center" wrapText="1"/>
    </xf>
    <xf numFmtId="3" fontId="13" fillId="0" borderId="2" xfId="114" applyNumberFormat="1" applyFont="1" applyFill="1" applyBorder="1" applyAlignment="1">
      <alignment horizontal="left" vertical="center" wrapText="1"/>
    </xf>
    <xf numFmtId="183" fontId="7" fillId="0" borderId="2" xfId="114" applyNumberFormat="1" applyFont="1" applyFill="1" applyBorder="1" applyAlignment="1">
      <alignment horizontal="right" vertical="center" wrapText="1"/>
    </xf>
    <xf numFmtId="0" fontId="13" fillId="0" borderId="2" xfId="114" applyFont="1" applyFill="1" applyBorder="1" applyAlignment="1">
      <alignment horizontal="left" vertical="center" wrapText="1"/>
    </xf>
    <xf numFmtId="0" fontId="7" fillId="0" borderId="2" xfId="114" applyFont="1" applyBorder="1" applyAlignment="1">
      <alignment vertical="center" wrapText="1"/>
    </xf>
    <xf numFmtId="0" fontId="59" fillId="0" borderId="2" xfId="114" applyFont="1" applyBorder="1" applyAlignment="1">
      <alignment horizontal="center" vertical="center" wrapText="1"/>
    </xf>
    <xf numFmtId="0" fontId="12" fillId="0" borderId="2" xfId="114" applyFont="1" applyFill="1" applyBorder="1" applyAlignment="1">
      <alignment horizontal="center" vertical="center" wrapText="1"/>
    </xf>
    <xf numFmtId="0" fontId="7" fillId="0" borderId="2" xfId="114" applyFont="1" applyBorder="1" applyAlignment="1">
      <alignment horizontal="left" vertical="center" wrapText="1"/>
    </xf>
    <xf numFmtId="187" fontId="19" fillId="0" borderId="2" xfId="114" applyNumberFormat="1" applyFont="1" applyFill="1" applyBorder="1" applyAlignment="1">
      <alignment horizontal="left" vertical="center" wrapText="1"/>
    </xf>
    <xf numFmtId="187" fontId="13" fillId="0" borderId="2" xfId="114" applyNumberFormat="1" applyFont="1" applyFill="1" applyBorder="1" applyAlignment="1">
      <alignment horizontal="left" vertical="center" wrapText="1"/>
    </xf>
    <xf numFmtId="0" fontId="7" fillId="0" borderId="2" xfId="114" applyFont="1" applyFill="1" applyBorder="1" applyAlignment="1">
      <alignment horizontal="right" vertical="center" wrapText="1"/>
    </xf>
    <xf numFmtId="187" fontId="19" fillId="0" borderId="2" xfId="114" applyNumberFormat="1" applyFont="1" applyFill="1" applyBorder="1" applyAlignment="1">
      <alignment horizontal="center" vertical="center" wrapText="1"/>
    </xf>
    <xf numFmtId="1" fontId="19" fillId="0" borderId="2" xfId="114" applyNumberFormat="1" applyFont="1" applyFill="1" applyBorder="1" applyAlignment="1">
      <alignment horizontal="right" vertical="center" wrapText="1"/>
    </xf>
    <xf numFmtId="187" fontId="10" fillId="0" borderId="0" xfId="114" applyNumberFormat="1" applyFont="1" applyAlignment="1">
      <alignment vertical="center"/>
    </xf>
    <xf numFmtId="0" fontId="10" fillId="0" borderId="0" xfId="115" applyFont="1" applyAlignment="1">
      <alignment vertical="center" wrapText="1"/>
    </xf>
    <xf numFmtId="0" fontId="21" fillId="0" borderId="0" xfId="115" applyFont="1" applyAlignment="1">
      <alignment vertical="center" wrapText="1"/>
    </xf>
    <xf numFmtId="0" fontId="24" fillId="0" borderId="0" xfId="115" applyFont="1" applyAlignment="1">
      <alignment vertical="center" wrapText="1"/>
    </xf>
    <xf numFmtId="0" fontId="25" fillId="0" borderId="0" xfId="115" applyFont="1" applyAlignment="1">
      <alignment vertical="center" wrapText="1"/>
    </xf>
    <xf numFmtId="0" fontId="46" fillId="0" borderId="0" xfId="0" applyFont="1" applyAlignment="1">
      <alignment vertical="center" wrapText="1"/>
    </xf>
    <xf numFmtId="0" fontId="46" fillId="0" borderId="0" xfId="0" applyFont="1" applyFill="1" applyAlignment="1">
      <alignment vertical="center" wrapText="1"/>
    </xf>
    <xf numFmtId="0" fontId="25" fillId="0" borderId="0" xfId="115" applyFont="1" applyFill="1" applyAlignment="1">
      <alignment vertical="center" wrapText="1"/>
    </xf>
    <xf numFmtId="0" fontId="23" fillId="0" borderId="0" xfId="115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0" fillId="0" borderId="0" xfId="115" applyFont="1" applyFill="1" applyAlignment="1">
      <alignment vertical="center" wrapText="1"/>
    </xf>
    <xf numFmtId="0" fontId="3" fillId="0" borderId="0" xfId="0" applyFont="1" applyAlignment="1">
      <alignment wrapText="1"/>
    </xf>
    <xf numFmtId="0" fontId="4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3" fillId="0" borderId="0" xfId="115" applyFont="1" applyAlignment="1">
      <alignment vertical="center" wrapText="1"/>
    </xf>
    <xf numFmtId="183" fontId="13" fillId="0" borderId="0" xfId="115" applyNumberFormat="1" applyFont="1" applyAlignment="1">
      <alignment horizontal="right" vertical="center" wrapText="1"/>
    </xf>
    <xf numFmtId="41" fontId="13" fillId="0" borderId="0" xfId="115" applyNumberFormat="1" applyFont="1" applyAlignment="1">
      <alignment horizontal="right" vertical="center" wrapText="1"/>
    </xf>
    <xf numFmtId="0" fontId="24" fillId="0" borderId="0" xfId="115" applyFont="1" applyAlignment="1">
      <alignment horizontal="right" vertical="center" wrapText="1"/>
    </xf>
    <xf numFmtId="0" fontId="6" fillId="0" borderId="0" xfId="115" applyFont="1" applyAlignment="1">
      <alignment vertical="center" wrapText="1"/>
    </xf>
    <xf numFmtId="183" fontId="10" fillId="0" borderId="0" xfId="115" applyNumberFormat="1" applyFont="1" applyAlignment="1">
      <alignment horizontal="right" vertical="center" wrapText="1"/>
    </xf>
    <xf numFmtId="41" fontId="10" fillId="0" borderId="0" xfId="115" applyNumberFormat="1" applyFont="1" applyAlignment="1">
      <alignment horizontal="right" vertical="center" wrapText="1"/>
    </xf>
    <xf numFmtId="0" fontId="10" fillId="0" borderId="0" xfId="115" applyFont="1" applyAlignment="1">
      <alignment horizontal="right" vertical="center" wrapText="1"/>
    </xf>
    <xf numFmtId="0" fontId="10" fillId="0" borderId="0" xfId="115" applyFont="1" applyBorder="1" applyAlignment="1">
      <alignment horizontal="right" vertical="center" wrapText="1"/>
    </xf>
    <xf numFmtId="0" fontId="5" fillId="0" borderId="0" xfId="115" applyFont="1" applyAlignment="1">
      <alignment horizontal="center" vertical="center" wrapText="1"/>
    </xf>
    <xf numFmtId="0" fontId="5" fillId="0" borderId="0" xfId="115" applyNumberFormat="1" applyFont="1" applyFill="1" applyAlignment="1">
      <alignment horizontal="right" vertical="center" wrapText="1"/>
    </xf>
    <xf numFmtId="0" fontId="5" fillId="0" borderId="0" xfId="115" applyFont="1" applyFill="1" applyAlignment="1">
      <alignment horizontal="right" vertical="center" wrapText="1"/>
    </xf>
    <xf numFmtId="0" fontId="5" fillId="0" borderId="0" xfId="115" applyFont="1" applyAlignment="1">
      <alignment horizontal="right" vertical="center" wrapText="1"/>
    </xf>
    <xf numFmtId="0" fontId="21" fillId="0" borderId="0" xfId="115" applyFont="1" applyBorder="1" applyAlignment="1">
      <alignment horizontal="right" vertical="center" wrapText="1"/>
    </xf>
    <xf numFmtId="0" fontId="7" fillId="0" borderId="0" xfId="115" applyFont="1" applyAlignment="1">
      <alignment vertical="center" wrapText="1"/>
    </xf>
    <xf numFmtId="183" fontId="7" fillId="0" borderId="0" xfId="115" applyNumberFormat="1" applyFont="1" applyAlignment="1">
      <alignment horizontal="right" vertical="center" wrapText="1"/>
    </xf>
    <xf numFmtId="41" fontId="7" fillId="0" borderId="0" xfId="115" applyNumberFormat="1" applyFont="1" applyAlignment="1">
      <alignment horizontal="right" vertical="center" wrapText="1"/>
    </xf>
    <xf numFmtId="0" fontId="7" fillId="0" borderId="2" xfId="115" applyFont="1" applyBorder="1" applyAlignment="1">
      <alignment horizontal="center" vertical="center" wrapText="1"/>
    </xf>
    <xf numFmtId="183" fontId="7" fillId="0" borderId="2" xfId="115" applyNumberFormat="1" applyFont="1" applyBorder="1" applyAlignment="1">
      <alignment horizontal="center" vertical="center" wrapText="1"/>
    </xf>
    <xf numFmtId="183" fontId="14" fillId="0" borderId="2" xfId="115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right" vertical="center" wrapText="1"/>
    </xf>
    <xf numFmtId="10" fontId="12" fillId="0" borderId="2" xfId="3" applyNumberFormat="1" applyFont="1" applyFill="1" applyBorder="1" applyAlignment="1">
      <alignment vertical="center" wrapText="1"/>
    </xf>
    <xf numFmtId="190" fontId="12" fillId="0" borderId="2" xfId="0" applyNumberFormat="1" applyFont="1" applyBorder="1" applyAlignment="1">
      <alignment horizontal="righ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10" fontId="6" fillId="0" borderId="2" xfId="3" applyNumberFormat="1" applyFont="1" applyFill="1" applyBorder="1" applyAlignment="1">
      <alignment vertical="center" wrapText="1"/>
    </xf>
    <xf numFmtId="190" fontId="6" fillId="0" borderId="2" xfId="0" applyNumberFormat="1" applyFont="1" applyBorder="1" applyAlignment="1">
      <alignment horizontal="right" vertical="center" wrapText="1"/>
    </xf>
    <xf numFmtId="0" fontId="19" fillId="0" borderId="4" xfId="0" applyNumberFormat="1" applyFont="1" applyBorder="1" applyAlignment="1">
      <alignment horizontal="left" vertical="center" wrapText="1"/>
    </xf>
    <xf numFmtId="0" fontId="24" fillId="0" borderId="0" xfId="115" applyFont="1" applyFill="1" applyAlignment="1">
      <alignment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6" fillId="0" borderId="7" xfId="0" applyNumberFormat="1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19" fillId="0" borderId="4" xfId="0" applyNumberFormat="1" applyFont="1" applyFill="1" applyBorder="1" applyAlignment="1">
      <alignment horizontal="left" vertical="center" wrapText="1"/>
    </xf>
    <xf numFmtId="0" fontId="7" fillId="0" borderId="12" xfId="0" applyNumberFormat="1" applyFont="1" applyBorder="1" applyAlignment="1">
      <alignment horizontal="left" vertical="center" wrapText="1"/>
    </xf>
    <xf numFmtId="0" fontId="6" fillId="0" borderId="13" xfId="0" applyNumberFormat="1" applyFont="1" applyBorder="1" applyAlignment="1">
      <alignment horizontal="right" vertical="center" wrapText="1"/>
    </xf>
    <xf numFmtId="3" fontId="49" fillId="0" borderId="2" xfId="0" applyNumberFormat="1" applyFont="1" applyFill="1" applyBorder="1" applyAlignment="1" applyProtection="1">
      <alignment horizontal="right" vertical="center"/>
    </xf>
    <xf numFmtId="0" fontId="38" fillId="0" borderId="2" xfId="0" applyNumberFormat="1" applyFont="1" applyFill="1" applyBorder="1" applyAlignment="1" applyProtection="1">
      <alignment horizontal="right" vertical="center"/>
    </xf>
    <xf numFmtId="0" fontId="12" fillId="0" borderId="2" xfId="0" applyNumberFormat="1" applyFont="1" applyBorder="1" applyAlignment="1">
      <alignment horizontal="right" vertical="center" wrapText="1"/>
    </xf>
    <xf numFmtId="0" fontId="59" fillId="0" borderId="2" xfId="0" applyFont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horizontal="right" vertical="center" wrapText="1"/>
    </xf>
    <xf numFmtId="0" fontId="46" fillId="0" borderId="0" xfId="0" applyFont="1" applyAlignment="1">
      <alignment vertical="center"/>
    </xf>
    <xf numFmtId="184" fontId="3" fillId="0" borderId="0" xfId="0" applyNumberFormat="1" applyFont="1" applyAlignment="1">
      <alignment vertical="center"/>
    </xf>
    <xf numFmtId="10" fontId="3" fillId="0" borderId="0" xfId="0" applyNumberFormat="1" applyFont="1" applyAlignment="1">
      <alignment vertical="center"/>
    </xf>
    <xf numFmtId="184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184" fontId="6" fillId="0" borderId="0" xfId="0" applyNumberFormat="1" applyFont="1" applyFill="1" applyAlignment="1">
      <alignment vertical="center"/>
    </xf>
    <xf numFmtId="10" fontId="6" fillId="0" borderId="0" xfId="0" applyNumberFormat="1" applyFont="1" applyFill="1" applyAlignment="1">
      <alignment horizontal="right" vertical="center"/>
    </xf>
    <xf numFmtId="18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84" fontId="12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2" xfId="0" applyFont="1" applyBorder="1" applyAlignment="1">
      <alignment vertical="center"/>
    </xf>
    <xf numFmtId="184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0" fontId="33" fillId="0" borderId="0" xfId="0" applyFont="1" applyFill="1" applyBorder="1" applyAlignment="1"/>
    <xf numFmtId="0" fontId="59" fillId="0" borderId="2" xfId="0" applyFont="1" applyBorder="1" applyAlignment="1">
      <alignment horizontal="left" vertical="center" wrapText="1"/>
    </xf>
    <xf numFmtId="0" fontId="7" fillId="0" borderId="0" xfId="119" applyFont="1" applyAlignment="1">
      <alignment vertical="center"/>
    </xf>
    <xf numFmtId="0" fontId="18" fillId="0" borderId="2" xfId="0" applyFont="1" applyBorder="1" applyAlignment="1">
      <alignment horizontal="left" vertical="center" wrapText="1"/>
    </xf>
    <xf numFmtId="0" fontId="10" fillId="0" borderId="0" xfId="112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0" fillId="0" borderId="0" xfId="104" applyFont="1" applyAlignment="1">
      <alignment horizontal="center" vertical="center" wrapText="1"/>
    </xf>
    <xf numFmtId="0" fontId="60" fillId="0" borderId="0" xfId="104" applyFont="1" applyFill="1" applyAlignment="1">
      <alignment horizontal="center" vertical="center" wrapText="1"/>
    </xf>
    <xf numFmtId="0" fontId="61" fillId="0" borderId="0" xfId="0" applyFont="1" applyAlignment="1">
      <alignment vertical="center"/>
    </xf>
    <xf numFmtId="0" fontId="7" fillId="0" borderId="0" xfId="104" applyFont="1" applyAlignment="1">
      <alignment vertical="center"/>
    </xf>
    <xf numFmtId="184" fontId="7" fillId="0" borderId="0" xfId="104" applyNumberFormat="1" applyFont="1" applyFill="1" applyAlignment="1">
      <alignment horizontal="right" vertical="center"/>
    </xf>
    <xf numFmtId="0" fontId="7" fillId="0" borderId="2" xfId="104" applyFont="1" applyBorder="1" applyAlignment="1">
      <alignment horizontal="center" vertical="center" wrapText="1"/>
    </xf>
    <xf numFmtId="0" fontId="7" fillId="0" borderId="2" xfId="104" applyFont="1" applyFill="1" applyBorder="1" applyAlignment="1">
      <alignment horizontal="center" vertical="center" wrapText="1"/>
    </xf>
    <xf numFmtId="0" fontId="19" fillId="0" borderId="2" xfId="104" applyFont="1" applyBorder="1" applyAlignment="1">
      <alignment horizontal="left" vertical="center" wrapText="1"/>
    </xf>
    <xf numFmtId="183" fontId="19" fillId="0" borderId="2" xfId="104" applyNumberFormat="1" applyFont="1" applyFill="1" applyBorder="1" applyAlignment="1">
      <alignment horizontal="right" vertical="center" wrapText="1"/>
    </xf>
    <xf numFmtId="49" fontId="13" fillId="0" borderId="2" xfId="121" applyNumberFormat="1" applyFont="1" applyBorder="1" applyAlignment="1">
      <alignment horizontal="left" vertical="center" wrapText="1"/>
    </xf>
    <xf numFmtId="0" fontId="13" fillId="0" borderId="2" xfId="104" applyFont="1" applyBorder="1" applyAlignment="1">
      <alignment horizontal="left" vertical="center" wrapText="1"/>
    </xf>
    <xf numFmtId="0" fontId="49" fillId="0" borderId="2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21" fillId="0" borderId="0" xfId="104" applyFont="1" applyAlignment="1">
      <alignment vertical="center"/>
    </xf>
    <xf numFmtId="0" fontId="10" fillId="0" borderId="0" xfId="104" applyFont="1" applyAlignment="1">
      <alignment vertical="center" wrapText="1"/>
    </xf>
    <xf numFmtId="0" fontId="23" fillId="0" borderId="0" xfId="104" applyFont="1" applyAlignment="1">
      <alignment vertical="center" wrapText="1"/>
    </xf>
    <xf numFmtId="0" fontId="10" fillId="0" borderId="0" xfId="104" applyFont="1" applyAlignment="1">
      <alignment vertical="center"/>
    </xf>
    <xf numFmtId="0" fontId="10" fillId="0" borderId="0" xfId="104" applyFont="1" applyFill="1" applyAlignment="1">
      <alignment horizontal="right" vertical="center"/>
    </xf>
    <xf numFmtId="0" fontId="6" fillId="0" borderId="0" xfId="114" applyFont="1" applyAlignment="1">
      <alignment vertical="center"/>
    </xf>
    <xf numFmtId="184" fontId="6" fillId="0" borderId="0" xfId="0" applyNumberFormat="1" applyFont="1" applyAlignment="1">
      <alignment vertical="center"/>
    </xf>
    <xf numFmtId="184" fontId="6" fillId="0" borderId="2" xfId="0" applyNumberFormat="1" applyFont="1" applyBorder="1" applyAlignment="1" applyProtection="1">
      <alignment horizontal="center" vertical="center" wrapText="1"/>
      <protection locked="0"/>
    </xf>
  </cellXfs>
  <cellStyles count="1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Accent4" xfId="49"/>
    <cellStyle name="常规_2014年全省及省级财政收支执行及2015年预算草案表（20150123，自用稿）" xfId="50"/>
    <cellStyle name="40% - Accent6" xfId="51"/>
    <cellStyle name="_ET_STYLE_NoName_00_" xfId="52"/>
    <cellStyle name="60% - Accent5" xfId="53"/>
    <cellStyle name="好_其他工程费用计费" xfId="54"/>
    <cellStyle name="百分比 4" xfId="55"/>
    <cellStyle name="Input" xfId="56"/>
    <cellStyle name="Heading 3" xfId="57"/>
    <cellStyle name="20% - Accent2" xfId="58"/>
    <cellStyle name="常规_国资决算以及执行情况0712 2 2 3" xfId="59"/>
    <cellStyle name="20% - Accent3" xfId="60"/>
    <cellStyle name="60% - Accent1" xfId="61"/>
    <cellStyle name="20% - Accent5" xfId="62"/>
    <cellStyle name="常规_国有资本经营预算表样" xfId="63"/>
    <cellStyle name="60% - Accent2" xfId="64"/>
    <cellStyle name="常规_社保基金预算报人大建议表样 2" xfId="65"/>
    <cellStyle name="20% - Accent6" xfId="66"/>
    <cellStyle name="60% - Accent3" xfId="67"/>
    <cellStyle name="20% - Accent1" xfId="68"/>
    <cellStyle name="40% - Accent1" xfId="69"/>
    <cellStyle name="40% - Accent2" xfId="70"/>
    <cellStyle name="40% - Accent3" xfId="71"/>
    <cellStyle name="常规 2 4" xfId="72"/>
    <cellStyle name="60% - Accent4" xfId="73"/>
    <cellStyle name="60% - Accent6" xfId="74"/>
    <cellStyle name="Accent1" xfId="75"/>
    <cellStyle name="Accent2" xfId="76"/>
    <cellStyle name="Accent3" xfId="77"/>
    <cellStyle name="Accent6" xfId="78"/>
    <cellStyle name="Bad" xfId="79"/>
    <cellStyle name="Calculation" xfId="80"/>
    <cellStyle name="常规 20" xfId="81"/>
    <cellStyle name="Check Cell" xfId="82"/>
    <cellStyle name="Explanatory Text" xfId="83"/>
    <cellStyle name="Good" xfId="84"/>
    <cellStyle name="Heading 1" xfId="85"/>
    <cellStyle name="Heading 2" xfId="86"/>
    <cellStyle name="Heading 4" xfId="87"/>
    <cellStyle name="常规_国有资本经营预算表样 2 2" xfId="88"/>
    <cellStyle name="Linked Cell" xfId="89"/>
    <cellStyle name="Neutral" xfId="90"/>
    <cellStyle name="no dec" xfId="91"/>
    <cellStyle name="Normal_APR" xfId="92"/>
    <cellStyle name="Note" xfId="93"/>
    <cellStyle name="Output" xfId="94"/>
    <cellStyle name="常规 2" xfId="95"/>
    <cellStyle name="Title" xfId="96"/>
    <cellStyle name="Total" xfId="97"/>
    <cellStyle name="百分比 2 2" xfId="98"/>
    <cellStyle name="差_%84表2：2016-2018年省级部门三年滚动规划报表" xfId="99"/>
    <cellStyle name="差_汇总_1" xfId="100"/>
    <cellStyle name="差_汇总_2" xfId="101"/>
    <cellStyle name="差_其他工程费用计费" xfId="102"/>
    <cellStyle name="常规 10 4 3" xfId="103"/>
    <cellStyle name="常规 10 4 3 2" xfId="104"/>
    <cellStyle name="常规 2 4 2" xfId="105"/>
    <cellStyle name="常规 2 4 2 2" xfId="106"/>
    <cellStyle name="常规 2 4 6 2 2" xfId="107"/>
    <cellStyle name="常规 36 2 3 3" xfId="108"/>
    <cellStyle name="常规 2_%84表2：2016-2018年省级部门三年滚动规划报表" xfId="109"/>
    <cellStyle name="常规 26 2 2" xfId="110"/>
    <cellStyle name="常规 28 2" xfId="111"/>
    <cellStyle name="常规_省级科预算草案表1.14 2" xfId="112"/>
    <cellStyle name="常规 28 2 2" xfId="113"/>
    <cellStyle name="常规 28 2 3" xfId="114"/>
    <cellStyle name="常规 3" xfId="115"/>
    <cellStyle name="常规 36" xfId="116"/>
    <cellStyle name="常规 43" xfId="117"/>
    <cellStyle name="常规 47 4 2" xfId="118"/>
    <cellStyle name="常规_(陈诚修改稿)2006年全省及省级财政决算及07年预算执行情况表(A4 留底自用) 2" xfId="119"/>
    <cellStyle name="常规_(陈诚修改稿)2006年全省及省级财政决算及07年预算执行情况表(A4 留底自用) 2 2 2" xfId="120"/>
    <cellStyle name="常规_200704(第一稿）" xfId="121"/>
    <cellStyle name="常规_2014年全省及省级财政收支执行及2015年预算草案表（20150123，自用稿） 2 2 2" xfId="122"/>
    <cellStyle name="常规_2015年全省及省级财政收支执行及2016年预算草案表（20160120）企业处修改" xfId="123"/>
    <cellStyle name="常规_国有资本经营预算表样 2 2 3" xfId="124"/>
    <cellStyle name="常规_国资决算以及执行情况0712 2 2" xfId="125"/>
    <cellStyle name="常规_社保基金预算报人大建议表样 2 2 3" xfId="126"/>
    <cellStyle name="好_%84表2：2016-2018年省级部门三年滚动规划报表" xfId="127"/>
    <cellStyle name="千分位[0]_laroux" xfId="128"/>
    <cellStyle name="千分位_97-917" xfId="129"/>
    <cellStyle name="千位[0]_ 表八" xfId="130"/>
    <cellStyle name="千位_ 表八" xfId="131"/>
    <cellStyle name="千位分隔 2" xfId="132"/>
    <cellStyle name="千位分隔 2 2" xfId="133"/>
    <cellStyle name="千位分隔 4" xfId="134"/>
    <cellStyle name="未定义" xfId="135"/>
    <cellStyle name="注释 2" xfId="136"/>
  </cellStyles>
  <dxfs count="1">
    <dxf>
      <font>
        <color rgb="FF800080"/>
      </font>
      <fill>
        <patternFill patternType="solid">
          <bgColor rgb="FFFF99CC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8" Type="http://schemas.openxmlformats.org/officeDocument/2006/relationships/styles" Target="styles.xml"/><Relationship Id="rId57" Type="http://schemas.openxmlformats.org/officeDocument/2006/relationships/sharedStrings" Target="sharedStrings.xml"/><Relationship Id="rId56" Type="http://schemas.openxmlformats.org/officeDocument/2006/relationships/theme" Target="theme/theme1.xml"/><Relationship Id="rId55" Type="http://schemas.openxmlformats.org/officeDocument/2006/relationships/externalLink" Target="externalLinks/externalLink4.xml"/><Relationship Id="rId54" Type="http://schemas.openxmlformats.org/officeDocument/2006/relationships/externalLink" Target="externalLinks/externalLink3.xml"/><Relationship Id="rId53" Type="http://schemas.openxmlformats.org/officeDocument/2006/relationships/externalLink" Target="externalLinks/externalLink2.xml"/><Relationship Id="rId52" Type="http://schemas.openxmlformats.org/officeDocument/2006/relationships/externalLink" Target="externalLinks/externalLink1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\DOCUME~1\ADMINI~1\LOCALS~1\Temp\Rar$DI12.2891\2017&#24180;&#39044;&#20915;&#31639;&#20844;&#24320;&#34920;&#26684;&#26679;&#24335;\&#39044;&#31639;\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21776;&#38632;&#24515;\2026\&#25253;&#34920;\2025&#24180;&#24635;&#20915;&#31639;&#25253;&#21578;\2025&#24180;&#24635;&#20915;&#31639;&#25253;&#21578;&#36164;&#26009;\2025&#24180;&#36130;&#25919;&#24635;&#20915;&#31639;&#25253;&#34920;__&#35199;&#21306;[2]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21776;&#38632;&#24515;\2026\&#25253;&#34920;\2025&#24180;&#24635;&#20915;&#31639;&#25253;&#21578;\2025&#24180;&#24635;&#20915;&#31639;&#25253;&#21578;&#36164;&#26009;\&#65288;2.27&#25913;&#65289;2025&#24180;&#36130;&#25919;&#25253;&#21578;&#38468;&#20214;&#65288;&#20174;&#31532;1&#39029;&#24320;&#22987;&#65289;%2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2025年度西区一般公共预算支出决算功能分类录入表</v>
          </cell>
        </row>
        <row r="2">
          <cell r="A2" t="str">
            <v>录入02表</v>
          </cell>
        </row>
        <row r="3">
          <cell r="A3" t="str">
            <v>单位：万元</v>
          </cell>
        </row>
        <row r="4">
          <cell r="A4" t="str">
            <v>科目编码</v>
          </cell>
          <cell r="B4" t="str">
            <v>科目名称</v>
          </cell>
          <cell r="C4" t="str">
            <v>决算数</v>
          </cell>
        </row>
        <row r="5">
          <cell r="B5" t="str">
            <v>一般公共预算支出</v>
          </cell>
          <cell r="C5">
            <v>130012</v>
          </cell>
        </row>
        <row r="6">
          <cell r="A6">
            <v>201</v>
          </cell>
          <cell r="B6" t="str">
            <v>一般公共服务支出</v>
          </cell>
          <cell r="C6">
            <v>19224</v>
          </cell>
        </row>
        <row r="7">
          <cell r="A7">
            <v>20101</v>
          </cell>
          <cell r="B7" t="str">
            <v>  人大事务</v>
          </cell>
          <cell r="C7">
            <v>494</v>
          </cell>
        </row>
        <row r="8">
          <cell r="A8">
            <v>2010101</v>
          </cell>
          <cell r="B8" t="str">
            <v>    行政运行</v>
          </cell>
          <cell r="C8">
            <v>403</v>
          </cell>
        </row>
        <row r="9">
          <cell r="A9">
            <v>2010102</v>
          </cell>
          <cell r="B9" t="str">
            <v>    一般行政管理事务</v>
          </cell>
        </row>
        <row r="10">
          <cell r="A10">
            <v>2010103</v>
          </cell>
          <cell r="B10" t="str">
            <v>    机关服务</v>
          </cell>
        </row>
        <row r="11">
          <cell r="A11">
            <v>2010104</v>
          </cell>
          <cell r="B11" t="str">
            <v>    人大会议</v>
          </cell>
          <cell r="C11">
            <v>8</v>
          </cell>
        </row>
        <row r="12">
          <cell r="A12">
            <v>2010105</v>
          </cell>
          <cell r="B12" t="str">
            <v>    人大立法</v>
          </cell>
        </row>
        <row r="13">
          <cell r="A13">
            <v>2010106</v>
          </cell>
          <cell r="B13" t="str">
            <v>    人大监督</v>
          </cell>
        </row>
        <row r="14">
          <cell r="A14">
            <v>2010107</v>
          </cell>
          <cell r="B14" t="str">
            <v>    人大代表履职能力提升</v>
          </cell>
        </row>
        <row r="15">
          <cell r="A15">
            <v>2010108</v>
          </cell>
          <cell r="B15" t="str">
            <v>    代表工作</v>
          </cell>
          <cell r="C15">
            <v>7</v>
          </cell>
        </row>
        <row r="16">
          <cell r="A16">
            <v>2010109</v>
          </cell>
          <cell r="B16" t="str">
            <v>    人大信访工作</v>
          </cell>
        </row>
        <row r="17">
          <cell r="A17">
            <v>2010150</v>
          </cell>
          <cell r="B17" t="str">
            <v>    事业运行</v>
          </cell>
          <cell r="C17">
            <v>43</v>
          </cell>
        </row>
        <row r="18">
          <cell r="A18">
            <v>2010199</v>
          </cell>
          <cell r="B18" t="str">
            <v>    其他人大事务支出</v>
          </cell>
          <cell r="C18">
            <v>33</v>
          </cell>
        </row>
        <row r="19">
          <cell r="A19">
            <v>20102</v>
          </cell>
          <cell r="B19" t="str">
            <v>  政协事务</v>
          </cell>
          <cell r="C19">
            <v>501</v>
          </cell>
        </row>
        <row r="20">
          <cell r="A20">
            <v>2010201</v>
          </cell>
          <cell r="B20" t="str">
            <v>    行政运行</v>
          </cell>
          <cell r="C20">
            <v>425</v>
          </cell>
        </row>
        <row r="21">
          <cell r="A21">
            <v>2010202</v>
          </cell>
          <cell r="B21" t="str">
            <v>    一般行政管理事务</v>
          </cell>
        </row>
        <row r="22">
          <cell r="A22">
            <v>2010203</v>
          </cell>
          <cell r="B22" t="str">
            <v>    机关服务</v>
          </cell>
        </row>
        <row r="23">
          <cell r="A23">
            <v>2010204</v>
          </cell>
          <cell r="B23" t="str">
            <v>    政协会议</v>
          </cell>
          <cell r="C23">
            <v>7</v>
          </cell>
        </row>
        <row r="24">
          <cell r="A24">
            <v>2010205</v>
          </cell>
          <cell r="B24" t="str">
            <v>    委员视察</v>
          </cell>
        </row>
        <row r="25">
          <cell r="A25">
            <v>2010206</v>
          </cell>
          <cell r="B25" t="str">
            <v>    参政议政</v>
          </cell>
        </row>
        <row r="26">
          <cell r="A26">
            <v>2010250</v>
          </cell>
          <cell r="B26" t="str">
            <v>    事业运行</v>
          </cell>
          <cell r="C26">
            <v>51</v>
          </cell>
        </row>
        <row r="27">
          <cell r="A27">
            <v>2010299</v>
          </cell>
          <cell r="B27" t="str">
            <v>    其他政协事务支出</v>
          </cell>
          <cell r="C27">
            <v>18</v>
          </cell>
        </row>
        <row r="28">
          <cell r="A28">
            <v>20103</v>
          </cell>
          <cell r="B28" t="str">
            <v>  政府办公厅(室)及相关机构事务</v>
          </cell>
          <cell r="C28">
            <v>8505</v>
          </cell>
        </row>
        <row r="29">
          <cell r="A29">
            <v>2010301</v>
          </cell>
          <cell r="B29" t="str">
            <v>    行政运行</v>
          </cell>
          <cell r="C29">
            <v>2691</v>
          </cell>
        </row>
        <row r="30">
          <cell r="A30">
            <v>2010302</v>
          </cell>
          <cell r="B30" t="str">
            <v>    一般行政管理事务</v>
          </cell>
          <cell r="C30">
            <v>934</v>
          </cell>
        </row>
        <row r="31">
          <cell r="A31">
            <v>2010303</v>
          </cell>
          <cell r="B31" t="str">
            <v>    机关服务</v>
          </cell>
        </row>
        <row r="32">
          <cell r="A32">
            <v>2010304</v>
          </cell>
          <cell r="B32" t="str">
            <v>    专项服务</v>
          </cell>
        </row>
        <row r="33">
          <cell r="A33">
            <v>2010305</v>
          </cell>
          <cell r="B33" t="str">
            <v>    专项业务及机关事务管理</v>
          </cell>
        </row>
        <row r="34">
          <cell r="A34">
            <v>2010306</v>
          </cell>
          <cell r="B34" t="str">
            <v>    政务公开审批</v>
          </cell>
        </row>
        <row r="35">
          <cell r="A35">
            <v>2010309</v>
          </cell>
          <cell r="B35" t="str">
            <v>    参事事务</v>
          </cell>
        </row>
        <row r="36">
          <cell r="A36">
            <v>2010350</v>
          </cell>
          <cell r="B36" t="str">
            <v>    事业运行</v>
          </cell>
          <cell r="C36">
            <v>1847</v>
          </cell>
        </row>
        <row r="37">
          <cell r="A37">
            <v>2010399</v>
          </cell>
          <cell r="B37" t="str">
            <v>    其他政府办公厅(室)及相关机构事务支出</v>
          </cell>
          <cell r="C37">
            <v>3033</v>
          </cell>
        </row>
        <row r="38">
          <cell r="A38">
            <v>20104</v>
          </cell>
          <cell r="B38" t="str">
            <v>  发展与改革事务</v>
          </cell>
          <cell r="C38">
            <v>1030</v>
          </cell>
        </row>
        <row r="39">
          <cell r="A39">
            <v>2010401</v>
          </cell>
          <cell r="B39" t="str">
            <v>    行政运行</v>
          </cell>
          <cell r="C39">
            <v>205</v>
          </cell>
        </row>
        <row r="40">
          <cell r="A40">
            <v>2010402</v>
          </cell>
          <cell r="B40" t="str">
            <v>    一般行政管理事务</v>
          </cell>
        </row>
        <row r="41">
          <cell r="A41">
            <v>2010403</v>
          </cell>
          <cell r="B41" t="str">
            <v>    机关服务</v>
          </cell>
        </row>
        <row r="42">
          <cell r="A42">
            <v>2010404</v>
          </cell>
          <cell r="B42" t="str">
            <v>    战略规划与实施</v>
          </cell>
        </row>
        <row r="43">
          <cell r="A43">
            <v>2010405</v>
          </cell>
          <cell r="B43" t="str">
            <v>    日常经济运行调节</v>
          </cell>
        </row>
        <row r="44">
          <cell r="A44">
            <v>2010406</v>
          </cell>
          <cell r="B44" t="str">
            <v>    社会事业发展规划</v>
          </cell>
        </row>
        <row r="45">
          <cell r="A45">
            <v>2010407</v>
          </cell>
          <cell r="B45" t="str">
            <v>    经济体制改革研究</v>
          </cell>
        </row>
        <row r="46">
          <cell r="A46">
            <v>2010408</v>
          </cell>
          <cell r="B46" t="str">
            <v>    物价管理</v>
          </cell>
        </row>
        <row r="47">
          <cell r="A47">
            <v>2010450</v>
          </cell>
          <cell r="B47" t="str">
            <v>    事业运行</v>
          </cell>
          <cell r="C47">
            <v>199</v>
          </cell>
        </row>
        <row r="48">
          <cell r="A48">
            <v>2010499</v>
          </cell>
          <cell r="B48" t="str">
            <v>    其他发展与改革事务支出</v>
          </cell>
          <cell r="C48">
            <v>626</v>
          </cell>
        </row>
        <row r="49">
          <cell r="A49">
            <v>20105</v>
          </cell>
          <cell r="B49" t="str">
            <v>  统计信息事务</v>
          </cell>
          <cell r="C49">
            <v>385</v>
          </cell>
        </row>
        <row r="50">
          <cell r="A50">
            <v>2010501</v>
          </cell>
          <cell r="B50" t="str">
            <v>    行政运行</v>
          </cell>
          <cell r="C50">
            <v>165</v>
          </cell>
        </row>
        <row r="51">
          <cell r="A51">
            <v>2010502</v>
          </cell>
          <cell r="B51" t="str">
            <v>    一般行政管理事务</v>
          </cell>
        </row>
        <row r="52">
          <cell r="A52">
            <v>2010503</v>
          </cell>
          <cell r="B52" t="str">
            <v>    机关服务</v>
          </cell>
        </row>
        <row r="53">
          <cell r="A53">
            <v>2010504</v>
          </cell>
          <cell r="B53" t="str">
            <v>    信息事务</v>
          </cell>
        </row>
        <row r="54">
          <cell r="A54">
            <v>2010505</v>
          </cell>
          <cell r="B54" t="str">
            <v>    专项统计业务</v>
          </cell>
          <cell r="C54">
            <v>13</v>
          </cell>
        </row>
        <row r="55">
          <cell r="A55">
            <v>2010506</v>
          </cell>
          <cell r="B55" t="str">
            <v>    统计管理</v>
          </cell>
        </row>
        <row r="56">
          <cell r="A56">
            <v>2010507</v>
          </cell>
          <cell r="B56" t="str">
            <v>    专项普查活动</v>
          </cell>
        </row>
        <row r="57">
          <cell r="A57">
            <v>2010508</v>
          </cell>
          <cell r="B57" t="str">
            <v>    统计抽样调查</v>
          </cell>
          <cell r="C57">
            <v>13</v>
          </cell>
        </row>
        <row r="58">
          <cell r="A58">
            <v>2010550</v>
          </cell>
          <cell r="B58" t="str">
            <v>    事业运行</v>
          </cell>
          <cell r="C58">
            <v>156</v>
          </cell>
        </row>
        <row r="59">
          <cell r="A59">
            <v>2010599</v>
          </cell>
          <cell r="B59" t="str">
            <v>    其他统计信息事务支出</v>
          </cell>
          <cell r="C59">
            <v>38</v>
          </cell>
        </row>
        <row r="60">
          <cell r="A60">
            <v>20106</v>
          </cell>
          <cell r="B60" t="str">
            <v>  财政事务</v>
          </cell>
          <cell r="C60">
            <v>1049</v>
          </cell>
        </row>
        <row r="61">
          <cell r="A61">
            <v>2010601</v>
          </cell>
          <cell r="B61" t="str">
            <v>    行政运行</v>
          </cell>
          <cell r="C61">
            <v>345</v>
          </cell>
        </row>
        <row r="62">
          <cell r="A62">
            <v>2010602</v>
          </cell>
          <cell r="B62" t="str">
            <v>    一般行政管理事务</v>
          </cell>
          <cell r="C62">
            <v>40</v>
          </cell>
        </row>
        <row r="63">
          <cell r="A63">
            <v>2010603</v>
          </cell>
          <cell r="B63" t="str">
            <v>    机关服务</v>
          </cell>
        </row>
        <row r="64">
          <cell r="A64">
            <v>2010604</v>
          </cell>
          <cell r="B64" t="str">
            <v>    预算改革业务</v>
          </cell>
        </row>
        <row r="65">
          <cell r="A65">
            <v>2010605</v>
          </cell>
          <cell r="B65" t="str">
            <v>    财政国库业务</v>
          </cell>
          <cell r="C65">
            <v>8</v>
          </cell>
        </row>
        <row r="66">
          <cell r="A66">
            <v>2010606</v>
          </cell>
          <cell r="B66" t="str">
            <v>    财政监察</v>
          </cell>
        </row>
        <row r="67">
          <cell r="A67">
            <v>2010607</v>
          </cell>
          <cell r="B67" t="str">
            <v>    信息化建设</v>
          </cell>
          <cell r="C67">
            <v>51</v>
          </cell>
        </row>
        <row r="68">
          <cell r="A68">
            <v>2010608</v>
          </cell>
          <cell r="B68" t="str">
            <v>    财政委托业务支出</v>
          </cell>
          <cell r="C68">
            <v>150</v>
          </cell>
        </row>
        <row r="69">
          <cell r="A69">
            <v>2010650</v>
          </cell>
          <cell r="B69" t="str">
            <v>    事业运行</v>
          </cell>
          <cell r="C69">
            <v>172</v>
          </cell>
        </row>
        <row r="70">
          <cell r="A70">
            <v>2010699</v>
          </cell>
          <cell r="B70" t="str">
            <v>    其他财政事务支出</v>
          </cell>
          <cell r="C70">
            <v>283</v>
          </cell>
        </row>
        <row r="71">
          <cell r="A71">
            <v>20107</v>
          </cell>
          <cell r="B71" t="str">
            <v>  税收事务</v>
          </cell>
          <cell r="C71">
            <v>504</v>
          </cell>
        </row>
        <row r="72">
          <cell r="A72">
            <v>2010701</v>
          </cell>
          <cell r="B72" t="str">
            <v>    行政运行</v>
          </cell>
          <cell r="C72">
            <v>504</v>
          </cell>
        </row>
        <row r="73">
          <cell r="A73">
            <v>2010702</v>
          </cell>
          <cell r="B73" t="str">
            <v>    一般行政管理事务</v>
          </cell>
        </row>
        <row r="74">
          <cell r="A74">
            <v>2010703</v>
          </cell>
          <cell r="B74" t="str">
            <v>    机关服务</v>
          </cell>
        </row>
        <row r="75">
          <cell r="A75">
            <v>2010709</v>
          </cell>
          <cell r="B75" t="str">
            <v>    信息化建设</v>
          </cell>
        </row>
        <row r="76">
          <cell r="A76">
            <v>2010710</v>
          </cell>
          <cell r="B76" t="str">
            <v>    税收业务</v>
          </cell>
        </row>
        <row r="77">
          <cell r="A77">
            <v>2010750</v>
          </cell>
          <cell r="B77" t="str">
            <v>    事业运行</v>
          </cell>
        </row>
        <row r="78">
          <cell r="A78">
            <v>2010799</v>
          </cell>
          <cell r="B78" t="str">
            <v>    其他税收事务支出</v>
          </cell>
        </row>
        <row r="79">
          <cell r="A79">
            <v>20108</v>
          </cell>
          <cell r="B79" t="str">
            <v>  审计事务</v>
          </cell>
          <cell r="C79">
            <v>193</v>
          </cell>
        </row>
        <row r="80">
          <cell r="A80">
            <v>2010801</v>
          </cell>
          <cell r="B80" t="str">
            <v>    行政运行</v>
          </cell>
          <cell r="C80">
            <v>149</v>
          </cell>
        </row>
        <row r="81">
          <cell r="A81">
            <v>2010802</v>
          </cell>
          <cell r="B81" t="str">
            <v>    一般行政管理事务</v>
          </cell>
          <cell r="C81">
            <v>2</v>
          </cell>
        </row>
        <row r="82">
          <cell r="A82">
            <v>2010803</v>
          </cell>
          <cell r="B82" t="str">
            <v>    机关服务</v>
          </cell>
        </row>
        <row r="83">
          <cell r="A83">
            <v>2010804</v>
          </cell>
          <cell r="B83" t="str">
            <v>    审计业务</v>
          </cell>
        </row>
        <row r="84">
          <cell r="A84">
            <v>2010805</v>
          </cell>
          <cell r="B84" t="str">
            <v>    审计管理</v>
          </cell>
        </row>
        <row r="85">
          <cell r="A85">
            <v>2010806</v>
          </cell>
          <cell r="B85" t="str">
            <v>    信息化建设</v>
          </cell>
        </row>
        <row r="86">
          <cell r="A86">
            <v>2010850</v>
          </cell>
          <cell r="B86" t="str">
            <v>    事业运行</v>
          </cell>
          <cell r="C86">
            <v>24</v>
          </cell>
        </row>
        <row r="87">
          <cell r="A87">
            <v>2010899</v>
          </cell>
          <cell r="B87" t="str">
            <v>    其他审计事务支出</v>
          </cell>
          <cell r="C87">
            <v>18</v>
          </cell>
        </row>
        <row r="88">
          <cell r="A88">
            <v>20109</v>
          </cell>
          <cell r="B88" t="str">
            <v>  海关事务</v>
          </cell>
          <cell r="C88">
            <v>0</v>
          </cell>
        </row>
        <row r="89">
          <cell r="A89">
            <v>2010901</v>
          </cell>
          <cell r="B89" t="str">
            <v>    行政运行</v>
          </cell>
        </row>
        <row r="90">
          <cell r="A90">
            <v>2010902</v>
          </cell>
          <cell r="B90" t="str">
            <v>    一般行政管理事务</v>
          </cell>
        </row>
        <row r="91">
          <cell r="A91">
            <v>2010903</v>
          </cell>
          <cell r="B91" t="str">
            <v>    机关服务</v>
          </cell>
        </row>
        <row r="92">
          <cell r="A92">
            <v>2010905</v>
          </cell>
          <cell r="B92" t="str">
            <v>    缉私办案</v>
          </cell>
        </row>
        <row r="93">
          <cell r="A93">
            <v>2010907</v>
          </cell>
          <cell r="B93" t="str">
            <v>    口岸管理</v>
          </cell>
        </row>
        <row r="94">
          <cell r="A94">
            <v>2010908</v>
          </cell>
          <cell r="B94" t="str">
            <v>    信息化建设</v>
          </cell>
        </row>
        <row r="95">
          <cell r="A95">
            <v>2010909</v>
          </cell>
          <cell r="B95" t="str">
            <v>    海关关务</v>
          </cell>
        </row>
        <row r="96">
          <cell r="A96">
            <v>2010910</v>
          </cell>
          <cell r="B96" t="str">
            <v>    关税征管</v>
          </cell>
        </row>
        <row r="97">
          <cell r="A97">
            <v>2010911</v>
          </cell>
          <cell r="B97" t="str">
            <v>    海关监管</v>
          </cell>
        </row>
        <row r="98">
          <cell r="A98">
            <v>2010912</v>
          </cell>
          <cell r="B98" t="str">
            <v>    检验检疫</v>
          </cell>
        </row>
        <row r="99">
          <cell r="A99">
            <v>2010950</v>
          </cell>
          <cell r="B99" t="str">
            <v>    事业运行</v>
          </cell>
        </row>
        <row r="100">
          <cell r="A100">
            <v>2010999</v>
          </cell>
          <cell r="B100" t="str">
            <v>    其他海关事务支出</v>
          </cell>
        </row>
        <row r="101">
          <cell r="A101">
            <v>20111</v>
          </cell>
          <cell r="B101" t="str">
            <v>  纪检监察事务</v>
          </cell>
          <cell r="C101">
            <v>1153</v>
          </cell>
        </row>
        <row r="102">
          <cell r="A102">
            <v>2011101</v>
          </cell>
          <cell r="B102" t="str">
            <v>    行政运行</v>
          </cell>
          <cell r="C102">
            <v>837</v>
          </cell>
        </row>
        <row r="103">
          <cell r="A103">
            <v>2011102</v>
          </cell>
          <cell r="B103" t="str">
            <v>    一般行政管理事务</v>
          </cell>
          <cell r="C103">
            <v>1</v>
          </cell>
        </row>
        <row r="104">
          <cell r="A104">
            <v>2011103</v>
          </cell>
          <cell r="B104" t="str">
            <v>    机关服务</v>
          </cell>
          <cell r="C104">
            <v>8</v>
          </cell>
        </row>
        <row r="105">
          <cell r="A105">
            <v>2011104</v>
          </cell>
          <cell r="B105" t="str">
            <v>    大案要案查处</v>
          </cell>
          <cell r="C105">
            <v>151</v>
          </cell>
        </row>
        <row r="106">
          <cell r="A106">
            <v>2011105</v>
          </cell>
          <cell r="B106" t="str">
            <v>    派驻派出机构</v>
          </cell>
        </row>
        <row r="107">
          <cell r="A107">
            <v>2011106</v>
          </cell>
          <cell r="B107" t="str">
            <v>    巡视工作</v>
          </cell>
          <cell r="C107">
            <v>8</v>
          </cell>
        </row>
        <row r="108">
          <cell r="A108">
            <v>2011150</v>
          </cell>
          <cell r="B108" t="str">
            <v>    事业运行</v>
          </cell>
          <cell r="C108">
            <v>146</v>
          </cell>
        </row>
        <row r="109">
          <cell r="A109">
            <v>2011199</v>
          </cell>
          <cell r="B109" t="str">
            <v>    其他纪检监察事务支出</v>
          </cell>
          <cell r="C109">
            <v>2</v>
          </cell>
        </row>
        <row r="110">
          <cell r="A110">
            <v>20113</v>
          </cell>
          <cell r="B110" t="str">
            <v>  商贸事务</v>
          </cell>
          <cell r="C110">
            <v>257</v>
          </cell>
        </row>
        <row r="111">
          <cell r="A111">
            <v>2011301</v>
          </cell>
          <cell r="B111" t="str">
            <v>    行政运行</v>
          </cell>
          <cell r="C111">
            <v>96</v>
          </cell>
        </row>
        <row r="112">
          <cell r="A112">
            <v>2011302</v>
          </cell>
          <cell r="B112" t="str">
            <v>    一般行政管理事务</v>
          </cell>
        </row>
        <row r="113">
          <cell r="A113">
            <v>2011303</v>
          </cell>
          <cell r="B113" t="str">
            <v>    机关服务</v>
          </cell>
        </row>
        <row r="114">
          <cell r="A114">
            <v>2011304</v>
          </cell>
          <cell r="B114" t="str">
            <v>    对外贸易管理</v>
          </cell>
        </row>
        <row r="115">
          <cell r="A115">
            <v>2011305</v>
          </cell>
          <cell r="B115" t="str">
            <v>    国际经济合作</v>
          </cell>
        </row>
        <row r="116">
          <cell r="A116">
            <v>2011306</v>
          </cell>
          <cell r="B116" t="str">
            <v>    外资管理</v>
          </cell>
        </row>
        <row r="117">
          <cell r="A117">
            <v>2011307</v>
          </cell>
          <cell r="B117" t="str">
            <v>    国内贸易管理</v>
          </cell>
        </row>
        <row r="118">
          <cell r="A118">
            <v>2011308</v>
          </cell>
          <cell r="B118" t="str">
            <v>    招商引资</v>
          </cell>
          <cell r="C118">
            <v>10</v>
          </cell>
        </row>
        <row r="119">
          <cell r="A119">
            <v>2011350</v>
          </cell>
          <cell r="B119" t="str">
            <v>    事业运行</v>
          </cell>
          <cell r="C119">
            <v>151</v>
          </cell>
        </row>
        <row r="120">
          <cell r="A120">
            <v>2011399</v>
          </cell>
          <cell r="B120" t="str">
            <v>    其他商贸事务支出</v>
          </cell>
        </row>
        <row r="121">
          <cell r="A121">
            <v>20114</v>
          </cell>
          <cell r="B121" t="str">
            <v>  知识产权事务</v>
          </cell>
          <cell r="C121">
            <v>3</v>
          </cell>
        </row>
        <row r="122">
          <cell r="A122">
            <v>2011401</v>
          </cell>
          <cell r="B122" t="str">
            <v>    行政运行</v>
          </cell>
        </row>
        <row r="123">
          <cell r="A123">
            <v>2011402</v>
          </cell>
          <cell r="B123" t="str">
            <v>    一般行政管理事务</v>
          </cell>
        </row>
        <row r="124">
          <cell r="A124">
            <v>2011403</v>
          </cell>
          <cell r="B124" t="str">
            <v>    机关服务</v>
          </cell>
        </row>
        <row r="125">
          <cell r="A125">
            <v>2011404</v>
          </cell>
          <cell r="B125" t="str">
            <v>    专利审批</v>
          </cell>
        </row>
        <row r="126">
          <cell r="A126">
            <v>2011405</v>
          </cell>
          <cell r="B126" t="str">
            <v>    知识产权战略和规划</v>
          </cell>
        </row>
        <row r="127">
          <cell r="A127">
            <v>2011408</v>
          </cell>
          <cell r="B127" t="str">
            <v>    国际合作与交流</v>
          </cell>
        </row>
        <row r="128">
          <cell r="A128">
            <v>2011409</v>
          </cell>
          <cell r="B128" t="str">
            <v>    知识产权宏观管理</v>
          </cell>
        </row>
        <row r="129">
          <cell r="A129">
            <v>2011410</v>
          </cell>
          <cell r="B129" t="str">
            <v>    商标管理</v>
          </cell>
        </row>
        <row r="130">
          <cell r="A130">
            <v>2011411</v>
          </cell>
          <cell r="B130" t="str">
            <v>    原产地地理标志管理</v>
          </cell>
        </row>
        <row r="131">
          <cell r="A131">
            <v>2011450</v>
          </cell>
          <cell r="B131" t="str">
            <v>    事业运行</v>
          </cell>
        </row>
        <row r="132">
          <cell r="A132">
            <v>2011499</v>
          </cell>
          <cell r="B132" t="str">
            <v>    其他知识产权事务支出</v>
          </cell>
          <cell r="C132">
            <v>3</v>
          </cell>
        </row>
        <row r="133">
          <cell r="A133">
            <v>20123</v>
          </cell>
          <cell r="B133" t="str">
            <v>  民族事务</v>
          </cell>
          <cell r="C133">
            <v>131</v>
          </cell>
        </row>
        <row r="134">
          <cell r="A134">
            <v>2012301</v>
          </cell>
          <cell r="B134" t="str">
            <v>    行政运行</v>
          </cell>
        </row>
        <row r="135">
          <cell r="A135">
            <v>2012302</v>
          </cell>
          <cell r="B135" t="str">
            <v>    一般行政管理事务</v>
          </cell>
        </row>
        <row r="136">
          <cell r="A136">
            <v>2012303</v>
          </cell>
          <cell r="B136" t="str">
            <v>    机关服务</v>
          </cell>
        </row>
        <row r="137">
          <cell r="A137">
            <v>2012304</v>
          </cell>
          <cell r="B137" t="str">
            <v>    民族工作专项</v>
          </cell>
        </row>
        <row r="138">
          <cell r="A138">
            <v>2012350</v>
          </cell>
          <cell r="B138" t="str">
            <v>    事业运行</v>
          </cell>
        </row>
        <row r="139">
          <cell r="A139">
            <v>2012399</v>
          </cell>
          <cell r="B139" t="str">
            <v>    其他民族事务支出</v>
          </cell>
          <cell r="C139">
            <v>131</v>
          </cell>
        </row>
        <row r="140">
          <cell r="A140">
            <v>20125</v>
          </cell>
          <cell r="B140" t="str">
            <v>  港澳台事务</v>
          </cell>
          <cell r="C140">
            <v>0</v>
          </cell>
        </row>
        <row r="141">
          <cell r="A141">
            <v>2012501</v>
          </cell>
          <cell r="B141" t="str">
            <v>    行政运行</v>
          </cell>
        </row>
        <row r="142">
          <cell r="A142">
            <v>2012502</v>
          </cell>
          <cell r="B142" t="str">
            <v>    一般行政管理事务</v>
          </cell>
        </row>
        <row r="143">
          <cell r="A143">
            <v>2012503</v>
          </cell>
          <cell r="B143" t="str">
            <v>    机关服务</v>
          </cell>
        </row>
        <row r="144">
          <cell r="A144">
            <v>2012504</v>
          </cell>
          <cell r="B144" t="str">
            <v>    港澳事务</v>
          </cell>
        </row>
        <row r="145">
          <cell r="A145">
            <v>2012505</v>
          </cell>
          <cell r="B145" t="str">
            <v>    台湾事务</v>
          </cell>
        </row>
        <row r="146">
          <cell r="A146">
            <v>2012550</v>
          </cell>
          <cell r="B146" t="str">
            <v>    事业运行</v>
          </cell>
        </row>
        <row r="147">
          <cell r="A147">
            <v>2012599</v>
          </cell>
          <cell r="B147" t="str">
            <v>    其他港澳台事务支出</v>
          </cell>
        </row>
        <row r="148">
          <cell r="A148">
            <v>20126</v>
          </cell>
          <cell r="B148" t="str">
            <v>  档案事务</v>
          </cell>
          <cell r="C148">
            <v>200</v>
          </cell>
        </row>
        <row r="149">
          <cell r="A149">
            <v>2012601</v>
          </cell>
          <cell r="B149" t="str">
            <v>    行政运行</v>
          </cell>
          <cell r="C149">
            <v>107</v>
          </cell>
        </row>
        <row r="150">
          <cell r="A150">
            <v>2012602</v>
          </cell>
          <cell r="B150" t="str">
            <v>    一般行政管理事务</v>
          </cell>
        </row>
        <row r="151">
          <cell r="A151">
            <v>2012603</v>
          </cell>
          <cell r="B151" t="str">
            <v>    机关服务</v>
          </cell>
        </row>
        <row r="152">
          <cell r="A152">
            <v>2012604</v>
          </cell>
          <cell r="B152" t="str">
            <v>    档案馆</v>
          </cell>
          <cell r="C152">
            <v>2</v>
          </cell>
        </row>
        <row r="153">
          <cell r="A153">
            <v>2012699</v>
          </cell>
          <cell r="B153" t="str">
            <v>    其他档案事务支出</v>
          </cell>
          <cell r="C153">
            <v>91</v>
          </cell>
        </row>
        <row r="154">
          <cell r="A154">
            <v>20128</v>
          </cell>
          <cell r="B154" t="str">
            <v>  民主党派及工商联事务</v>
          </cell>
          <cell r="C154">
            <v>63</v>
          </cell>
        </row>
        <row r="155">
          <cell r="A155">
            <v>2012801</v>
          </cell>
          <cell r="B155" t="str">
            <v>    行政运行</v>
          </cell>
          <cell r="C155">
            <v>57</v>
          </cell>
        </row>
        <row r="156">
          <cell r="A156">
            <v>2012802</v>
          </cell>
          <cell r="B156" t="str">
            <v>    一般行政管理事务</v>
          </cell>
        </row>
        <row r="157">
          <cell r="A157">
            <v>2012803</v>
          </cell>
          <cell r="B157" t="str">
            <v>    机关服务</v>
          </cell>
        </row>
        <row r="158">
          <cell r="A158">
            <v>2012804</v>
          </cell>
          <cell r="B158" t="str">
            <v>    参政议政</v>
          </cell>
        </row>
        <row r="159">
          <cell r="A159">
            <v>2012850</v>
          </cell>
          <cell r="B159" t="str">
            <v>    事业运行</v>
          </cell>
        </row>
        <row r="160">
          <cell r="A160">
            <v>2012899</v>
          </cell>
          <cell r="B160" t="str">
            <v>    其他民主党派及工商联事务支出</v>
          </cell>
          <cell r="C160">
            <v>6</v>
          </cell>
        </row>
        <row r="161">
          <cell r="A161">
            <v>20129</v>
          </cell>
          <cell r="B161" t="str">
            <v>  群众团体事务</v>
          </cell>
          <cell r="C161">
            <v>465</v>
          </cell>
        </row>
        <row r="162">
          <cell r="A162">
            <v>2012901</v>
          </cell>
          <cell r="B162" t="str">
            <v>    行政运行</v>
          </cell>
          <cell r="C162">
            <v>328</v>
          </cell>
        </row>
        <row r="163">
          <cell r="A163">
            <v>2012902</v>
          </cell>
          <cell r="B163" t="str">
            <v>    一般行政管理事务</v>
          </cell>
          <cell r="C163">
            <v>8</v>
          </cell>
        </row>
        <row r="164">
          <cell r="A164">
            <v>2012903</v>
          </cell>
          <cell r="B164" t="str">
            <v>    机关服务</v>
          </cell>
        </row>
        <row r="165">
          <cell r="A165">
            <v>2012906</v>
          </cell>
          <cell r="B165" t="str">
            <v>    工会事务</v>
          </cell>
        </row>
        <row r="166">
          <cell r="A166">
            <v>2012950</v>
          </cell>
          <cell r="B166" t="str">
            <v>    事业运行</v>
          </cell>
          <cell r="C166">
            <v>117</v>
          </cell>
        </row>
        <row r="167">
          <cell r="A167">
            <v>2012999</v>
          </cell>
          <cell r="B167" t="str">
            <v>    其他群众团体事务支出</v>
          </cell>
          <cell r="C167">
            <v>12</v>
          </cell>
        </row>
        <row r="168">
          <cell r="A168">
            <v>20131</v>
          </cell>
          <cell r="B168" t="str">
            <v>  党委办公厅(室)及相关机构事务</v>
          </cell>
          <cell r="C168">
            <v>580</v>
          </cell>
        </row>
        <row r="169">
          <cell r="A169">
            <v>2013101</v>
          </cell>
          <cell r="B169" t="str">
            <v>    行政运行</v>
          </cell>
          <cell r="C169">
            <v>334</v>
          </cell>
        </row>
        <row r="170">
          <cell r="A170">
            <v>2013102</v>
          </cell>
          <cell r="B170" t="str">
            <v>    一般行政管理事务</v>
          </cell>
        </row>
        <row r="171">
          <cell r="A171">
            <v>2013103</v>
          </cell>
          <cell r="B171" t="str">
            <v>    机关服务</v>
          </cell>
        </row>
        <row r="172">
          <cell r="A172">
            <v>2013105</v>
          </cell>
          <cell r="B172" t="str">
            <v>    专项业务</v>
          </cell>
        </row>
        <row r="173">
          <cell r="A173">
            <v>2013150</v>
          </cell>
          <cell r="B173" t="str">
            <v>    事业运行</v>
          </cell>
          <cell r="C173">
            <v>133</v>
          </cell>
        </row>
        <row r="174">
          <cell r="A174">
            <v>2013199</v>
          </cell>
          <cell r="B174" t="str">
            <v>    其他党委办公厅(室)及相关机构事务支出</v>
          </cell>
          <cell r="C174">
            <v>113</v>
          </cell>
        </row>
        <row r="175">
          <cell r="A175">
            <v>20132</v>
          </cell>
          <cell r="B175" t="str">
            <v>  组织事务</v>
          </cell>
          <cell r="C175">
            <v>511</v>
          </cell>
        </row>
        <row r="176">
          <cell r="A176">
            <v>2013201</v>
          </cell>
          <cell r="B176" t="str">
            <v>    行政运行</v>
          </cell>
          <cell r="C176">
            <v>271</v>
          </cell>
        </row>
        <row r="177">
          <cell r="A177">
            <v>2013202</v>
          </cell>
          <cell r="B177" t="str">
            <v>    一般行政管理事务</v>
          </cell>
        </row>
        <row r="178">
          <cell r="A178">
            <v>2013203</v>
          </cell>
          <cell r="B178" t="str">
            <v>    机关服务</v>
          </cell>
        </row>
        <row r="179">
          <cell r="A179">
            <v>2013204</v>
          </cell>
          <cell r="B179" t="str">
            <v>    公务员事务</v>
          </cell>
        </row>
        <row r="180">
          <cell r="A180">
            <v>2013250</v>
          </cell>
          <cell r="B180" t="str">
            <v>    事业运行</v>
          </cell>
          <cell r="C180">
            <v>123</v>
          </cell>
        </row>
        <row r="181">
          <cell r="A181">
            <v>2013299</v>
          </cell>
          <cell r="B181" t="str">
            <v>    其他组织事务支出</v>
          </cell>
          <cell r="C181">
            <v>117</v>
          </cell>
        </row>
        <row r="182">
          <cell r="A182">
            <v>20133</v>
          </cell>
          <cell r="B182" t="str">
            <v>  宣传事务</v>
          </cell>
          <cell r="C182">
            <v>670</v>
          </cell>
        </row>
        <row r="183">
          <cell r="A183">
            <v>2013301</v>
          </cell>
          <cell r="B183" t="str">
            <v>    行政运行</v>
          </cell>
          <cell r="C183">
            <v>172</v>
          </cell>
        </row>
        <row r="184">
          <cell r="A184">
            <v>2013302</v>
          </cell>
          <cell r="B184" t="str">
            <v>    一般行政管理事务</v>
          </cell>
        </row>
        <row r="185">
          <cell r="A185">
            <v>2013303</v>
          </cell>
          <cell r="B185" t="str">
            <v>    机关服务</v>
          </cell>
        </row>
        <row r="186">
          <cell r="A186">
            <v>2013304</v>
          </cell>
          <cell r="B186" t="str">
            <v>    宣传管理</v>
          </cell>
        </row>
        <row r="187">
          <cell r="A187">
            <v>2013350</v>
          </cell>
          <cell r="B187" t="str">
            <v>    事业运行</v>
          </cell>
          <cell r="C187">
            <v>233</v>
          </cell>
        </row>
        <row r="188">
          <cell r="A188">
            <v>2013399</v>
          </cell>
          <cell r="B188" t="str">
            <v>    其他宣传事务支出</v>
          </cell>
          <cell r="C188">
            <v>265</v>
          </cell>
        </row>
        <row r="189">
          <cell r="A189">
            <v>20134</v>
          </cell>
          <cell r="B189" t="str">
            <v>  统战事务</v>
          </cell>
          <cell r="C189">
            <v>204</v>
          </cell>
        </row>
        <row r="190">
          <cell r="A190">
            <v>2013401</v>
          </cell>
          <cell r="B190" t="str">
            <v>    行政运行</v>
          </cell>
          <cell r="C190">
            <v>122</v>
          </cell>
        </row>
        <row r="191">
          <cell r="A191">
            <v>2013402</v>
          </cell>
          <cell r="B191" t="str">
            <v>    一般行政管理事务</v>
          </cell>
          <cell r="C191">
            <v>9</v>
          </cell>
        </row>
        <row r="192">
          <cell r="A192">
            <v>2013403</v>
          </cell>
          <cell r="B192" t="str">
            <v>    机关服务</v>
          </cell>
        </row>
        <row r="193">
          <cell r="A193">
            <v>2013404</v>
          </cell>
          <cell r="B193" t="str">
            <v>    宗教事务</v>
          </cell>
          <cell r="C193">
            <v>14</v>
          </cell>
        </row>
        <row r="194">
          <cell r="A194">
            <v>2013405</v>
          </cell>
          <cell r="B194" t="str">
            <v>    华侨事务</v>
          </cell>
          <cell r="C194">
            <v>3</v>
          </cell>
        </row>
        <row r="195">
          <cell r="A195">
            <v>2013450</v>
          </cell>
          <cell r="B195" t="str">
            <v>    事业运行</v>
          </cell>
          <cell r="C195">
            <v>55</v>
          </cell>
        </row>
        <row r="196">
          <cell r="A196">
            <v>2013499</v>
          </cell>
          <cell r="B196" t="str">
            <v>    其他统战事务支出</v>
          </cell>
          <cell r="C196">
            <v>1</v>
          </cell>
        </row>
        <row r="197">
          <cell r="A197">
            <v>20135</v>
          </cell>
          <cell r="B197" t="str">
            <v>  对外联络事务</v>
          </cell>
          <cell r="C197">
            <v>0</v>
          </cell>
        </row>
        <row r="198">
          <cell r="A198">
            <v>2013501</v>
          </cell>
          <cell r="B198" t="str">
            <v>    行政运行</v>
          </cell>
        </row>
        <row r="199">
          <cell r="A199">
            <v>2013502</v>
          </cell>
          <cell r="B199" t="str">
            <v>    一般行政管理事务</v>
          </cell>
        </row>
        <row r="200">
          <cell r="A200">
            <v>2013503</v>
          </cell>
          <cell r="B200" t="str">
            <v>    机关服务</v>
          </cell>
        </row>
        <row r="201">
          <cell r="A201">
            <v>2013550</v>
          </cell>
          <cell r="B201" t="str">
            <v>    事业运行</v>
          </cell>
        </row>
        <row r="202">
          <cell r="A202">
            <v>2013599</v>
          </cell>
          <cell r="B202" t="str">
            <v>    其他对外联络事务支出</v>
          </cell>
        </row>
        <row r="203">
          <cell r="A203">
            <v>20136</v>
          </cell>
          <cell r="B203" t="str">
            <v>  其他共产党事务支出(款)</v>
          </cell>
          <cell r="C203">
            <v>503</v>
          </cell>
        </row>
        <row r="204">
          <cell r="A204">
            <v>2013601</v>
          </cell>
          <cell r="B204" t="str">
            <v>    行政运行</v>
          </cell>
          <cell r="C204">
            <v>254</v>
          </cell>
        </row>
        <row r="205">
          <cell r="A205">
            <v>2013602</v>
          </cell>
          <cell r="B205" t="str">
            <v>    一般行政管理事务</v>
          </cell>
          <cell r="C205">
            <v>55</v>
          </cell>
        </row>
        <row r="206">
          <cell r="A206">
            <v>2013603</v>
          </cell>
          <cell r="B206" t="str">
            <v>    机关服务</v>
          </cell>
        </row>
        <row r="207">
          <cell r="A207">
            <v>2013650</v>
          </cell>
          <cell r="B207" t="str">
            <v>    事业运行</v>
          </cell>
          <cell r="C207">
            <v>194</v>
          </cell>
        </row>
        <row r="208">
          <cell r="A208">
            <v>2013699</v>
          </cell>
          <cell r="B208" t="str">
            <v>    其他共产党事务支出(项)</v>
          </cell>
        </row>
        <row r="209">
          <cell r="A209">
            <v>20137</v>
          </cell>
          <cell r="B209" t="str">
            <v>  网信事务</v>
          </cell>
          <cell r="C209">
            <v>0</v>
          </cell>
        </row>
        <row r="210">
          <cell r="A210">
            <v>2013701</v>
          </cell>
          <cell r="B210" t="str">
            <v>    行政运行</v>
          </cell>
        </row>
        <row r="211">
          <cell r="A211">
            <v>2013702</v>
          </cell>
          <cell r="B211" t="str">
            <v>    一般行政管理事务</v>
          </cell>
        </row>
        <row r="212">
          <cell r="A212">
            <v>2013703</v>
          </cell>
          <cell r="B212" t="str">
            <v>    机关服务</v>
          </cell>
        </row>
        <row r="213">
          <cell r="A213">
            <v>2013704</v>
          </cell>
          <cell r="B213" t="str">
            <v>    信息安全事务</v>
          </cell>
        </row>
        <row r="214">
          <cell r="A214">
            <v>2013750</v>
          </cell>
          <cell r="B214" t="str">
            <v>    事业运行</v>
          </cell>
        </row>
        <row r="215">
          <cell r="A215">
            <v>2013799</v>
          </cell>
          <cell r="B215" t="str">
            <v>    其他网信事务支出</v>
          </cell>
        </row>
        <row r="216">
          <cell r="A216">
            <v>20138</v>
          </cell>
          <cell r="B216" t="str">
            <v>  市场监督管理事务</v>
          </cell>
          <cell r="C216">
            <v>1252</v>
          </cell>
        </row>
        <row r="217">
          <cell r="A217">
            <v>2013801</v>
          </cell>
          <cell r="B217" t="str">
            <v>    行政运行</v>
          </cell>
          <cell r="C217">
            <v>1048</v>
          </cell>
        </row>
        <row r="218">
          <cell r="A218">
            <v>2013802</v>
          </cell>
          <cell r="B218" t="str">
            <v>    一般行政管理事务</v>
          </cell>
        </row>
        <row r="219">
          <cell r="A219">
            <v>2013803</v>
          </cell>
          <cell r="B219" t="str">
            <v>    机关服务</v>
          </cell>
        </row>
        <row r="220">
          <cell r="A220">
            <v>2013804</v>
          </cell>
          <cell r="B220" t="str">
            <v>    经营主体管理</v>
          </cell>
        </row>
        <row r="221">
          <cell r="A221">
            <v>2013805</v>
          </cell>
          <cell r="B221" t="str">
            <v>    市场秩序执法</v>
          </cell>
        </row>
        <row r="222">
          <cell r="A222">
            <v>2013808</v>
          </cell>
          <cell r="B222" t="str">
            <v>    信息化建设</v>
          </cell>
        </row>
        <row r="223">
          <cell r="A223">
            <v>2013810</v>
          </cell>
          <cell r="B223" t="str">
            <v>    质量基础</v>
          </cell>
        </row>
        <row r="224">
          <cell r="A224">
            <v>2013812</v>
          </cell>
          <cell r="B224" t="str">
            <v>    药品事务</v>
          </cell>
        </row>
        <row r="225">
          <cell r="A225">
            <v>2013813</v>
          </cell>
          <cell r="B225" t="str">
            <v>    医疗器械事务</v>
          </cell>
        </row>
        <row r="226">
          <cell r="A226">
            <v>2013814</v>
          </cell>
          <cell r="B226" t="str">
            <v>    化妆品事务</v>
          </cell>
          <cell r="C226">
            <v>1</v>
          </cell>
        </row>
        <row r="227">
          <cell r="A227">
            <v>2013815</v>
          </cell>
          <cell r="B227" t="str">
            <v>    质量安全监管</v>
          </cell>
        </row>
        <row r="228">
          <cell r="A228">
            <v>2013816</v>
          </cell>
          <cell r="B228" t="str">
            <v>    食品安全监管</v>
          </cell>
          <cell r="C228">
            <v>3</v>
          </cell>
        </row>
        <row r="229">
          <cell r="A229">
            <v>2013850</v>
          </cell>
          <cell r="B229" t="str">
            <v>    事业运行</v>
          </cell>
          <cell r="C229">
            <v>137</v>
          </cell>
        </row>
        <row r="230">
          <cell r="A230">
            <v>2013899</v>
          </cell>
          <cell r="B230" t="str">
            <v>    其他市场监督管理事务</v>
          </cell>
          <cell r="C230">
            <v>63</v>
          </cell>
        </row>
        <row r="231">
          <cell r="A231">
            <v>20139</v>
          </cell>
          <cell r="B231" t="str">
            <v>  社会工作事务</v>
          </cell>
          <cell r="C231">
            <v>373</v>
          </cell>
        </row>
        <row r="232">
          <cell r="A232">
            <v>2013901</v>
          </cell>
          <cell r="B232" t="str">
            <v>    行政运行</v>
          </cell>
          <cell r="C232">
            <v>64</v>
          </cell>
        </row>
        <row r="233">
          <cell r="A233">
            <v>2013902</v>
          </cell>
          <cell r="B233" t="str">
            <v>    一般行政管理事务</v>
          </cell>
        </row>
        <row r="234">
          <cell r="A234">
            <v>2013903</v>
          </cell>
          <cell r="B234" t="str">
            <v>    机关服务</v>
          </cell>
        </row>
        <row r="235">
          <cell r="A235">
            <v>2013904</v>
          </cell>
          <cell r="B235" t="str">
            <v>    专项业务</v>
          </cell>
          <cell r="C235">
            <v>55</v>
          </cell>
        </row>
        <row r="236">
          <cell r="A236">
            <v>2013950</v>
          </cell>
          <cell r="B236" t="str">
            <v>    事业运行</v>
          </cell>
          <cell r="C236">
            <v>106</v>
          </cell>
        </row>
        <row r="237">
          <cell r="A237">
            <v>2013999</v>
          </cell>
          <cell r="B237" t="str">
            <v>    其他社会工作事务支出</v>
          </cell>
          <cell r="C237">
            <v>148</v>
          </cell>
        </row>
        <row r="238">
          <cell r="A238">
            <v>20140</v>
          </cell>
          <cell r="B238" t="str">
            <v>  信访事务</v>
          </cell>
          <cell r="C238">
            <v>198</v>
          </cell>
        </row>
        <row r="239">
          <cell r="A239">
            <v>2014001</v>
          </cell>
          <cell r="B239" t="str">
            <v>    行政运行</v>
          </cell>
          <cell r="C239">
            <v>79</v>
          </cell>
        </row>
        <row r="240">
          <cell r="A240">
            <v>2014002</v>
          </cell>
          <cell r="B240" t="str">
            <v>    一般行政管理事务</v>
          </cell>
          <cell r="C240">
            <v>29</v>
          </cell>
        </row>
        <row r="241">
          <cell r="A241">
            <v>2014003</v>
          </cell>
          <cell r="B241" t="str">
            <v>    机关服务</v>
          </cell>
        </row>
        <row r="242">
          <cell r="A242">
            <v>2014004</v>
          </cell>
          <cell r="B242" t="str">
            <v>    信访业务</v>
          </cell>
          <cell r="C242">
            <v>2</v>
          </cell>
        </row>
        <row r="243">
          <cell r="A243">
            <v>2014050</v>
          </cell>
          <cell r="B243" t="str">
            <v>    事业运行</v>
          </cell>
          <cell r="C243">
            <v>70</v>
          </cell>
        </row>
        <row r="244">
          <cell r="A244">
            <v>2014099</v>
          </cell>
          <cell r="B244" t="str">
            <v>    其他信访事务支出</v>
          </cell>
          <cell r="C244">
            <v>18</v>
          </cell>
        </row>
        <row r="245">
          <cell r="A245">
            <v>20141</v>
          </cell>
          <cell r="B245" t="str">
            <v>  数据事务</v>
          </cell>
          <cell r="C245">
            <v>0</v>
          </cell>
        </row>
        <row r="246">
          <cell r="A246">
            <v>2014101</v>
          </cell>
          <cell r="B246" t="str">
            <v>    行政运行</v>
          </cell>
        </row>
        <row r="247">
          <cell r="A247">
            <v>2014102</v>
          </cell>
          <cell r="B247" t="str">
            <v>    一般行政管理事务</v>
          </cell>
        </row>
        <row r="248">
          <cell r="A248">
            <v>2014103</v>
          </cell>
          <cell r="B248" t="str">
            <v>    机关服务</v>
          </cell>
        </row>
        <row r="249">
          <cell r="A249">
            <v>2014150</v>
          </cell>
          <cell r="B249" t="str">
            <v>    事业运行</v>
          </cell>
        </row>
        <row r="250">
          <cell r="A250">
            <v>2014199</v>
          </cell>
          <cell r="B250" t="str">
            <v>    其他数据事务支出</v>
          </cell>
        </row>
        <row r="251">
          <cell r="A251">
            <v>20199</v>
          </cell>
          <cell r="B251" t="str">
            <v>  其他一般公共服务支出(款)</v>
          </cell>
          <cell r="C251">
            <v>0</v>
          </cell>
        </row>
        <row r="252">
          <cell r="A252">
            <v>2019901</v>
          </cell>
          <cell r="B252" t="str">
            <v>    国家赔偿费用支出</v>
          </cell>
        </row>
        <row r="253">
          <cell r="A253">
            <v>2019999</v>
          </cell>
          <cell r="B253" t="str">
            <v>    其他一般公共服务支出(项)</v>
          </cell>
        </row>
        <row r="254">
          <cell r="A254">
            <v>202</v>
          </cell>
          <cell r="B254" t="str">
            <v>外交支出</v>
          </cell>
          <cell r="C254">
            <v>0</v>
          </cell>
        </row>
        <row r="255">
          <cell r="A255">
            <v>20201</v>
          </cell>
          <cell r="B255" t="str">
            <v>  外交管理事务</v>
          </cell>
          <cell r="C255">
            <v>0</v>
          </cell>
        </row>
        <row r="256">
          <cell r="A256">
            <v>2020101</v>
          </cell>
          <cell r="B256" t="str">
            <v>    行政运行</v>
          </cell>
        </row>
        <row r="257">
          <cell r="A257">
            <v>2020102</v>
          </cell>
          <cell r="B257" t="str">
            <v>    一般行政管理事务</v>
          </cell>
        </row>
        <row r="258">
          <cell r="A258">
            <v>2020103</v>
          </cell>
          <cell r="B258" t="str">
            <v>    机关服务</v>
          </cell>
        </row>
        <row r="259">
          <cell r="A259">
            <v>2020104</v>
          </cell>
          <cell r="B259" t="str">
            <v>    专项业务</v>
          </cell>
        </row>
        <row r="260">
          <cell r="A260">
            <v>2020150</v>
          </cell>
          <cell r="B260" t="str">
            <v>    事业运行</v>
          </cell>
        </row>
        <row r="261">
          <cell r="A261">
            <v>2020199</v>
          </cell>
          <cell r="B261" t="str">
            <v>    其他外交管理事务支出</v>
          </cell>
        </row>
        <row r="262">
          <cell r="A262">
            <v>20202</v>
          </cell>
          <cell r="B262" t="str">
            <v>  驻外机构</v>
          </cell>
          <cell r="C262">
            <v>0</v>
          </cell>
        </row>
        <row r="263">
          <cell r="A263">
            <v>2020201</v>
          </cell>
          <cell r="B263" t="str">
            <v>    驻外使领馆(团、处)</v>
          </cell>
        </row>
        <row r="264">
          <cell r="A264">
            <v>2020202</v>
          </cell>
          <cell r="B264" t="str">
            <v>    其他驻外机构支出</v>
          </cell>
        </row>
        <row r="265">
          <cell r="A265">
            <v>20203</v>
          </cell>
          <cell r="B265" t="str">
            <v>  对外援助</v>
          </cell>
          <cell r="C265">
            <v>0</v>
          </cell>
        </row>
        <row r="266">
          <cell r="A266">
            <v>2020304</v>
          </cell>
          <cell r="B266" t="str">
            <v>    援外优惠贷款贴息</v>
          </cell>
        </row>
        <row r="267">
          <cell r="A267">
            <v>2020306</v>
          </cell>
          <cell r="B267" t="str">
            <v>    对外援助</v>
          </cell>
        </row>
        <row r="268">
          <cell r="A268">
            <v>20204</v>
          </cell>
          <cell r="B268" t="str">
            <v>  国际组织</v>
          </cell>
          <cell r="C268">
            <v>0</v>
          </cell>
        </row>
        <row r="269">
          <cell r="A269">
            <v>2020401</v>
          </cell>
          <cell r="B269" t="str">
            <v>    国际组织会费</v>
          </cell>
        </row>
        <row r="270">
          <cell r="A270">
            <v>2020402</v>
          </cell>
          <cell r="B270" t="str">
            <v>    国际组织捐赠</v>
          </cell>
        </row>
        <row r="271">
          <cell r="A271">
            <v>2020403</v>
          </cell>
          <cell r="B271" t="str">
            <v>    维和摊款</v>
          </cell>
        </row>
        <row r="272">
          <cell r="A272">
            <v>2020404</v>
          </cell>
          <cell r="B272" t="str">
            <v>    国际组织股金及基金</v>
          </cell>
        </row>
        <row r="273">
          <cell r="A273">
            <v>2020499</v>
          </cell>
          <cell r="B273" t="str">
            <v>    其他国际组织支出</v>
          </cell>
        </row>
        <row r="274">
          <cell r="A274">
            <v>20205</v>
          </cell>
          <cell r="B274" t="str">
            <v>  对外合作与交流</v>
          </cell>
          <cell r="C274">
            <v>0</v>
          </cell>
        </row>
        <row r="275">
          <cell r="A275">
            <v>2020503</v>
          </cell>
          <cell r="B275" t="str">
            <v>    在华国际会议</v>
          </cell>
        </row>
        <row r="276">
          <cell r="A276">
            <v>2020504</v>
          </cell>
          <cell r="B276" t="str">
            <v>    国际交流活动</v>
          </cell>
        </row>
        <row r="277">
          <cell r="A277">
            <v>2020505</v>
          </cell>
          <cell r="B277" t="str">
            <v>    对外合作活动</v>
          </cell>
        </row>
        <row r="278">
          <cell r="A278">
            <v>2020599</v>
          </cell>
          <cell r="B278" t="str">
            <v>    其他对外合作与交流支出</v>
          </cell>
        </row>
        <row r="279">
          <cell r="A279">
            <v>20206</v>
          </cell>
          <cell r="B279" t="str">
            <v>  对外宣传(款)</v>
          </cell>
          <cell r="C279">
            <v>0</v>
          </cell>
        </row>
        <row r="280">
          <cell r="A280">
            <v>2020601</v>
          </cell>
          <cell r="B280" t="str">
            <v>    对外宣传(项)</v>
          </cell>
        </row>
        <row r="281">
          <cell r="A281">
            <v>20207</v>
          </cell>
          <cell r="B281" t="str">
            <v>  边界勘界联检</v>
          </cell>
          <cell r="C281">
            <v>0</v>
          </cell>
        </row>
        <row r="282">
          <cell r="A282">
            <v>2020701</v>
          </cell>
          <cell r="B282" t="str">
            <v>    边界勘界</v>
          </cell>
        </row>
        <row r="283">
          <cell r="A283">
            <v>2020702</v>
          </cell>
          <cell r="B283" t="str">
            <v>    边界联检</v>
          </cell>
        </row>
        <row r="284">
          <cell r="A284">
            <v>2020703</v>
          </cell>
          <cell r="B284" t="str">
            <v>    边界界桩维护</v>
          </cell>
        </row>
        <row r="285">
          <cell r="A285">
            <v>2020799</v>
          </cell>
          <cell r="B285" t="str">
            <v>    其他支出</v>
          </cell>
        </row>
        <row r="286">
          <cell r="A286">
            <v>20208</v>
          </cell>
          <cell r="B286" t="str">
            <v>  国际发展合作</v>
          </cell>
          <cell r="C286">
            <v>0</v>
          </cell>
        </row>
        <row r="287">
          <cell r="A287">
            <v>2020801</v>
          </cell>
          <cell r="B287" t="str">
            <v>    行政运行</v>
          </cell>
        </row>
        <row r="288">
          <cell r="A288">
            <v>2020802</v>
          </cell>
          <cell r="B288" t="str">
            <v>    一般行政管理事务</v>
          </cell>
        </row>
        <row r="289">
          <cell r="A289">
            <v>2020803</v>
          </cell>
          <cell r="B289" t="str">
            <v>    机关服务</v>
          </cell>
        </row>
        <row r="290">
          <cell r="A290">
            <v>2020850</v>
          </cell>
          <cell r="B290" t="str">
            <v>    事业运行</v>
          </cell>
        </row>
        <row r="291">
          <cell r="A291">
            <v>2020899</v>
          </cell>
          <cell r="B291" t="str">
            <v>    其他国际发展合作支出</v>
          </cell>
        </row>
        <row r="292">
          <cell r="A292">
            <v>20299</v>
          </cell>
          <cell r="B292" t="str">
            <v>  其他外交支出(款)</v>
          </cell>
          <cell r="C292">
            <v>0</v>
          </cell>
        </row>
        <row r="293">
          <cell r="A293">
            <v>2029999</v>
          </cell>
          <cell r="B293" t="str">
            <v>    其他外交支出(项)</v>
          </cell>
        </row>
        <row r="294">
          <cell r="A294">
            <v>203</v>
          </cell>
          <cell r="B294" t="str">
            <v>国防支出</v>
          </cell>
          <cell r="C294">
            <v>32</v>
          </cell>
        </row>
        <row r="295">
          <cell r="A295">
            <v>20301</v>
          </cell>
          <cell r="B295" t="str">
            <v>  军费</v>
          </cell>
          <cell r="C295">
            <v>0</v>
          </cell>
        </row>
        <row r="296">
          <cell r="A296">
            <v>2030101</v>
          </cell>
          <cell r="B296" t="str">
            <v>    现役部队</v>
          </cell>
        </row>
        <row r="297">
          <cell r="A297">
            <v>2030102</v>
          </cell>
          <cell r="B297" t="str">
            <v>    预备役部队</v>
          </cell>
        </row>
        <row r="298">
          <cell r="A298">
            <v>2030199</v>
          </cell>
          <cell r="B298" t="str">
            <v>    其他军费支出</v>
          </cell>
        </row>
        <row r="299">
          <cell r="A299">
            <v>20304</v>
          </cell>
          <cell r="B299" t="str">
            <v>  国防科研事业(款)</v>
          </cell>
          <cell r="C299">
            <v>0</v>
          </cell>
        </row>
        <row r="300">
          <cell r="A300">
            <v>2030401</v>
          </cell>
          <cell r="B300" t="str">
            <v>    国防科研事业(项)</v>
          </cell>
        </row>
        <row r="301">
          <cell r="A301">
            <v>20305</v>
          </cell>
          <cell r="B301" t="str">
            <v>  专项工程(款)</v>
          </cell>
          <cell r="C301">
            <v>0</v>
          </cell>
        </row>
        <row r="302">
          <cell r="A302">
            <v>2030501</v>
          </cell>
          <cell r="B302" t="str">
            <v>    专项工程(项)</v>
          </cell>
        </row>
        <row r="303">
          <cell r="A303">
            <v>20306</v>
          </cell>
          <cell r="B303" t="str">
            <v>  国防动员</v>
          </cell>
          <cell r="C303">
            <v>32</v>
          </cell>
        </row>
        <row r="304">
          <cell r="A304">
            <v>2030601</v>
          </cell>
          <cell r="B304" t="str">
            <v>    兵役征集</v>
          </cell>
        </row>
        <row r="305">
          <cell r="A305">
            <v>2030602</v>
          </cell>
          <cell r="B305" t="str">
            <v>    经济动员</v>
          </cell>
        </row>
        <row r="306">
          <cell r="A306">
            <v>2030603</v>
          </cell>
          <cell r="B306" t="str">
            <v>    人民防空</v>
          </cell>
          <cell r="C306">
            <v>32</v>
          </cell>
        </row>
        <row r="307">
          <cell r="A307">
            <v>2030604</v>
          </cell>
          <cell r="B307" t="str">
            <v>    交通战备</v>
          </cell>
        </row>
        <row r="308">
          <cell r="A308">
            <v>2030607</v>
          </cell>
          <cell r="B308" t="str">
            <v>    民兵</v>
          </cell>
        </row>
        <row r="309">
          <cell r="A309">
            <v>2030608</v>
          </cell>
          <cell r="B309" t="str">
            <v>    边海防</v>
          </cell>
        </row>
        <row r="310">
          <cell r="A310">
            <v>2030699</v>
          </cell>
          <cell r="B310" t="str">
            <v>    其他国防动员支出</v>
          </cell>
        </row>
        <row r="311">
          <cell r="A311">
            <v>20399</v>
          </cell>
          <cell r="B311" t="str">
            <v>  其他国防支出(款)</v>
          </cell>
          <cell r="C311">
            <v>0</v>
          </cell>
        </row>
        <row r="312">
          <cell r="A312">
            <v>2039999</v>
          </cell>
          <cell r="B312" t="str">
            <v>    其他国防支出(项)</v>
          </cell>
        </row>
        <row r="313">
          <cell r="A313">
            <v>204</v>
          </cell>
          <cell r="B313" t="str">
            <v>公共安全支出</v>
          </cell>
          <cell r="C313">
            <v>2509</v>
          </cell>
        </row>
        <row r="314">
          <cell r="A314">
            <v>20401</v>
          </cell>
          <cell r="B314" t="str">
            <v>  武装警察部队(款)</v>
          </cell>
          <cell r="C314">
            <v>0</v>
          </cell>
        </row>
        <row r="315">
          <cell r="A315">
            <v>2040101</v>
          </cell>
          <cell r="B315" t="str">
            <v>    武装警察部队(项)</v>
          </cell>
        </row>
        <row r="316">
          <cell r="A316">
            <v>2040199</v>
          </cell>
          <cell r="B316" t="str">
            <v>    其他武装警察部队支出</v>
          </cell>
        </row>
        <row r="317">
          <cell r="A317">
            <v>20402</v>
          </cell>
          <cell r="B317" t="str">
            <v>  公安</v>
          </cell>
          <cell r="C317">
            <v>1287</v>
          </cell>
        </row>
        <row r="318">
          <cell r="A318">
            <v>2040201</v>
          </cell>
          <cell r="B318" t="str">
            <v>    行政运行</v>
          </cell>
          <cell r="C318">
            <v>1197</v>
          </cell>
        </row>
        <row r="319">
          <cell r="A319">
            <v>2040202</v>
          </cell>
          <cell r="B319" t="str">
            <v>    一般行政管理事务</v>
          </cell>
          <cell r="C319">
            <v>85</v>
          </cell>
        </row>
        <row r="320">
          <cell r="A320">
            <v>2040203</v>
          </cell>
          <cell r="B320" t="str">
            <v>    机关服务</v>
          </cell>
        </row>
        <row r="321">
          <cell r="A321">
            <v>2040219</v>
          </cell>
          <cell r="B321" t="str">
            <v>    信息化建设</v>
          </cell>
        </row>
        <row r="322">
          <cell r="A322">
            <v>2040220</v>
          </cell>
          <cell r="B322" t="str">
            <v>    执法办案</v>
          </cell>
        </row>
        <row r="323">
          <cell r="A323">
            <v>2040221</v>
          </cell>
          <cell r="B323" t="str">
            <v>    特别业务</v>
          </cell>
        </row>
        <row r="324">
          <cell r="A324">
            <v>2040222</v>
          </cell>
          <cell r="B324" t="str">
            <v>    特勤业务</v>
          </cell>
        </row>
        <row r="325">
          <cell r="A325">
            <v>2040223</v>
          </cell>
          <cell r="B325" t="str">
            <v>    移民事务</v>
          </cell>
        </row>
        <row r="326">
          <cell r="A326">
            <v>2040250</v>
          </cell>
          <cell r="B326" t="str">
            <v>    事业运行</v>
          </cell>
        </row>
        <row r="327">
          <cell r="A327">
            <v>2040299</v>
          </cell>
          <cell r="B327" t="str">
            <v>    其他公安支出</v>
          </cell>
          <cell r="C327">
            <v>5</v>
          </cell>
        </row>
        <row r="328">
          <cell r="A328">
            <v>20403</v>
          </cell>
          <cell r="B328" t="str">
            <v>  国家安全</v>
          </cell>
          <cell r="C328">
            <v>0</v>
          </cell>
        </row>
        <row r="329">
          <cell r="A329">
            <v>2040301</v>
          </cell>
          <cell r="B329" t="str">
            <v>    行政运行</v>
          </cell>
        </row>
        <row r="330">
          <cell r="A330">
            <v>2040302</v>
          </cell>
          <cell r="B330" t="str">
            <v>    一般行政管理事务</v>
          </cell>
        </row>
        <row r="331">
          <cell r="A331">
            <v>2040303</v>
          </cell>
          <cell r="B331" t="str">
            <v>    机关服务</v>
          </cell>
        </row>
        <row r="332">
          <cell r="A332">
            <v>2040304</v>
          </cell>
          <cell r="B332" t="str">
            <v>    安全业务</v>
          </cell>
        </row>
        <row r="333">
          <cell r="A333">
            <v>2040350</v>
          </cell>
          <cell r="B333" t="str">
            <v>    事业运行</v>
          </cell>
        </row>
        <row r="334">
          <cell r="A334">
            <v>2040399</v>
          </cell>
          <cell r="B334" t="str">
            <v>    其他国家安全支出</v>
          </cell>
        </row>
        <row r="335">
          <cell r="A335">
            <v>20404</v>
          </cell>
          <cell r="B335" t="str">
            <v>  检察</v>
          </cell>
          <cell r="C335">
            <v>165</v>
          </cell>
        </row>
        <row r="336">
          <cell r="A336">
            <v>2040401</v>
          </cell>
          <cell r="B336" t="str">
            <v>    行政运行</v>
          </cell>
          <cell r="C336">
            <v>164</v>
          </cell>
        </row>
        <row r="337">
          <cell r="A337">
            <v>2040402</v>
          </cell>
          <cell r="B337" t="str">
            <v>    一般行政管理事务</v>
          </cell>
          <cell r="C337">
            <v>1</v>
          </cell>
        </row>
        <row r="338">
          <cell r="A338">
            <v>2040403</v>
          </cell>
          <cell r="B338" t="str">
            <v>    机关服务</v>
          </cell>
        </row>
        <row r="339">
          <cell r="A339">
            <v>2040409</v>
          </cell>
          <cell r="B339" t="str">
            <v>    “两房”建设</v>
          </cell>
        </row>
        <row r="340">
          <cell r="A340">
            <v>2040410</v>
          </cell>
          <cell r="B340" t="str">
            <v>    检察监督</v>
          </cell>
        </row>
        <row r="341">
          <cell r="A341">
            <v>2040450</v>
          </cell>
          <cell r="B341" t="str">
            <v>    事业运行</v>
          </cell>
        </row>
        <row r="342">
          <cell r="A342">
            <v>2040499</v>
          </cell>
          <cell r="B342" t="str">
            <v>    其他检察支出</v>
          </cell>
        </row>
        <row r="343">
          <cell r="A343">
            <v>20405</v>
          </cell>
          <cell r="B343" t="str">
            <v>  法院</v>
          </cell>
          <cell r="C343">
            <v>267</v>
          </cell>
        </row>
        <row r="344">
          <cell r="A344">
            <v>2040501</v>
          </cell>
          <cell r="B344" t="str">
            <v>    行政运行</v>
          </cell>
          <cell r="C344">
            <v>267</v>
          </cell>
        </row>
        <row r="345">
          <cell r="A345">
            <v>2040502</v>
          </cell>
          <cell r="B345" t="str">
            <v>    一般行政管理事务</v>
          </cell>
        </row>
        <row r="346">
          <cell r="A346">
            <v>2040503</v>
          </cell>
          <cell r="B346" t="str">
            <v>    机关服务</v>
          </cell>
        </row>
        <row r="347">
          <cell r="A347">
            <v>2040504</v>
          </cell>
          <cell r="B347" t="str">
            <v>    案件审判</v>
          </cell>
        </row>
        <row r="348">
          <cell r="A348">
            <v>2040505</v>
          </cell>
          <cell r="B348" t="str">
            <v>    案件执行</v>
          </cell>
        </row>
        <row r="349">
          <cell r="A349">
            <v>2040506</v>
          </cell>
          <cell r="B349" t="str">
            <v>    “两庭”建设</v>
          </cell>
        </row>
        <row r="350">
          <cell r="A350">
            <v>2040550</v>
          </cell>
          <cell r="B350" t="str">
            <v>    事业运行</v>
          </cell>
        </row>
        <row r="351">
          <cell r="A351">
            <v>2040599</v>
          </cell>
          <cell r="B351" t="str">
            <v>    其他法院支出</v>
          </cell>
        </row>
        <row r="352">
          <cell r="A352">
            <v>20406</v>
          </cell>
          <cell r="B352" t="str">
            <v>  司法</v>
          </cell>
          <cell r="C352">
            <v>790</v>
          </cell>
        </row>
        <row r="353">
          <cell r="A353">
            <v>2040601</v>
          </cell>
          <cell r="B353" t="str">
            <v>    行政运行</v>
          </cell>
          <cell r="C353">
            <v>529</v>
          </cell>
        </row>
        <row r="354">
          <cell r="A354">
            <v>2040602</v>
          </cell>
          <cell r="B354" t="str">
            <v>    一般行政管理事务</v>
          </cell>
        </row>
        <row r="355">
          <cell r="A355">
            <v>2040603</v>
          </cell>
          <cell r="B355" t="str">
            <v>    机关服务</v>
          </cell>
        </row>
        <row r="356">
          <cell r="A356">
            <v>2040604</v>
          </cell>
          <cell r="B356" t="str">
            <v>    基层司法业务</v>
          </cell>
          <cell r="C356">
            <v>3</v>
          </cell>
        </row>
        <row r="357">
          <cell r="A357">
            <v>2040605</v>
          </cell>
          <cell r="B357" t="str">
            <v>    普法宣传</v>
          </cell>
          <cell r="C357">
            <v>1</v>
          </cell>
        </row>
        <row r="358">
          <cell r="A358">
            <v>2040606</v>
          </cell>
          <cell r="B358" t="str">
            <v>    律师管理</v>
          </cell>
          <cell r="C358">
            <v>6</v>
          </cell>
        </row>
        <row r="359">
          <cell r="A359">
            <v>2040607</v>
          </cell>
          <cell r="B359" t="str">
            <v>    公共法律服务</v>
          </cell>
          <cell r="C359">
            <v>4</v>
          </cell>
        </row>
        <row r="360">
          <cell r="A360">
            <v>2040608</v>
          </cell>
          <cell r="B360" t="str">
            <v>    国家统一法律职业资格考试</v>
          </cell>
        </row>
        <row r="361">
          <cell r="A361">
            <v>2040610</v>
          </cell>
          <cell r="B361" t="str">
            <v>    社区矫正</v>
          </cell>
          <cell r="C361">
            <v>2</v>
          </cell>
        </row>
        <row r="362">
          <cell r="A362">
            <v>2040612</v>
          </cell>
          <cell r="B362" t="str">
            <v>    法治建设</v>
          </cell>
          <cell r="C362">
            <v>1</v>
          </cell>
        </row>
        <row r="363">
          <cell r="A363">
            <v>2040613</v>
          </cell>
          <cell r="B363" t="str">
            <v>    信息化建设</v>
          </cell>
        </row>
        <row r="364">
          <cell r="A364">
            <v>2040650</v>
          </cell>
          <cell r="B364" t="str">
            <v>    事业运行</v>
          </cell>
          <cell r="C364">
            <v>47</v>
          </cell>
        </row>
        <row r="365">
          <cell r="A365">
            <v>2040699</v>
          </cell>
          <cell r="B365" t="str">
            <v>    其他司法支出</v>
          </cell>
          <cell r="C365">
            <v>197</v>
          </cell>
        </row>
        <row r="366">
          <cell r="A366">
            <v>20407</v>
          </cell>
          <cell r="B366" t="str">
            <v>  监狱</v>
          </cell>
          <cell r="C366">
            <v>0</v>
          </cell>
        </row>
        <row r="367">
          <cell r="A367">
            <v>2040701</v>
          </cell>
          <cell r="B367" t="str">
            <v>    行政运行</v>
          </cell>
        </row>
        <row r="368">
          <cell r="A368">
            <v>2040702</v>
          </cell>
          <cell r="B368" t="str">
            <v>    一般行政管理事务</v>
          </cell>
        </row>
        <row r="369">
          <cell r="A369">
            <v>2040703</v>
          </cell>
          <cell r="B369" t="str">
            <v>    机关服务</v>
          </cell>
        </row>
        <row r="370">
          <cell r="A370">
            <v>2040704</v>
          </cell>
          <cell r="B370" t="str">
            <v>    罪犯生活及医疗卫生</v>
          </cell>
        </row>
        <row r="371">
          <cell r="A371">
            <v>2040705</v>
          </cell>
          <cell r="B371" t="str">
            <v>    监狱业务及罪犯改造</v>
          </cell>
        </row>
        <row r="372">
          <cell r="A372">
            <v>2040706</v>
          </cell>
          <cell r="B372" t="str">
            <v>    狱政设施建设</v>
          </cell>
        </row>
        <row r="373">
          <cell r="A373">
            <v>2040707</v>
          </cell>
          <cell r="B373" t="str">
            <v>    信息化建设</v>
          </cell>
        </row>
        <row r="374">
          <cell r="A374">
            <v>2040750</v>
          </cell>
          <cell r="B374" t="str">
            <v>    事业运行</v>
          </cell>
        </row>
        <row r="375">
          <cell r="A375">
            <v>2040799</v>
          </cell>
          <cell r="B375" t="str">
            <v>    其他监狱支出</v>
          </cell>
        </row>
        <row r="376">
          <cell r="A376">
            <v>20408</v>
          </cell>
          <cell r="B376" t="str">
            <v>  强制隔离戒毒</v>
          </cell>
          <cell r="C376">
            <v>0</v>
          </cell>
        </row>
        <row r="377">
          <cell r="A377">
            <v>2040801</v>
          </cell>
          <cell r="B377" t="str">
            <v>    行政运行</v>
          </cell>
        </row>
        <row r="378">
          <cell r="A378">
            <v>2040802</v>
          </cell>
          <cell r="B378" t="str">
            <v>    一般行政管理事务</v>
          </cell>
        </row>
        <row r="379">
          <cell r="A379">
            <v>2040803</v>
          </cell>
          <cell r="B379" t="str">
            <v>    机关服务</v>
          </cell>
        </row>
        <row r="380">
          <cell r="A380">
            <v>2040804</v>
          </cell>
          <cell r="B380" t="str">
            <v>    强制隔离戒毒人员生活</v>
          </cell>
        </row>
        <row r="381">
          <cell r="A381">
            <v>2040805</v>
          </cell>
          <cell r="B381" t="str">
            <v>    强制隔离戒毒人员教育</v>
          </cell>
        </row>
        <row r="382">
          <cell r="A382">
            <v>2040806</v>
          </cell>
          <cell r="B382" t="str">
            <v>    所政设施建设</v>
          </cell>
        </row>
        <row r="383">
          <cell r="A383">
            <v>2040807</v>
          </cell>
          <cell r="B383" t="str">
            <v>    信息化建设</v>
          </cell>
        </row>
        <row r="384">
          <cell r="A384">
            <v>2040850</v>
          </cell>
          <cell r="B384" t="str">
            <v>    事业运行</v>
          </cell>
        </row>
        <row r="385">
          <cell r="A385">
            <v>2040899</v>
          </cell>
          <cell r="B385" t="str">
            <v>    其他强制隔离戒毒支出</v>
          </cell>
        </row>
        <row r="386">
          <cell r="A386">
            <v>20409</v>
          </cell>
          <cell r="B386" t="str">
            <v>  国家保密</v>
          </cell>
          <cell r="C386">
            <v>0</v>
          </cell>
        </row>
        <row r="387">
          <cell r="A387">
            <v>2040901</v>
          </cell>
          <cell r="B387" t="str">
            <v>    行政运行</v>
          </cell>
        </row>
        <row r="388">
          <cell r="A388">
            <v>2040902</v>
          </cell>
          <cell r="B388" t="str">
            <v>    一般行政管理事务</v>
          </cell>
        </row>
        <row r="389">
          <cell r="A389">
            <v>2040903</v>
          </cell>
          <cell r="B389" t="str">
            <v>    机关服务</v>
          </cell>
        </row>
        <row r="390">
          <cell r="A390">
            <v>2040904</v>
          </cell>
          <cell r="B390" t="str">
            <v>    保密技术</v>
          </cell>
        </row>
        <row r="391">
          <cell r="A391">
            <v>2040905</v>
          </cell>
          <cell r="B391" t="str">
            <v>    保密管理</v>
          </cell>
        </row>
        <row r="392">
          <cell r="A392">
            <v>2040950</v>
          </cell>
          <cell r="B392" t="str">
            <v>    事业运行</v>
          </cell>
        </row>
        <row r="393">
          <cell r="A393">
            <v>2040999</v>
          </cell>
          <cell r="B393" t="str">
            <v>    其他国家保密支出</v>
          </cell>
        </row>
        <row r="394">
          <cell r="A394">
            <v>20410</v>
          </cell>
          <cell r="B394" t="str">
            <v>  缉私警察</v>
          </cell>
          <cell r="C394">
            <v>0</v>
          </cell>
        </row>
        <row r="395">
          <cell r="A395">
            <v>2041001</v>
          </cell>
          <cell r="B395" t="str">
            <v>    行政运行</v>
          </cell>
        </row>
        <row r="396">
          <cell r="A396">
            <v>2041002</v>
          </cell>
          <cell r="B396" t="str">
            <v>    一般行政管理事务</v>
          </cell>
        </row>
        <row r="397">
          <cell r="A397">
            <v>2041006</v>
          </cell>
          <cell r="B397" t="str">
            <v>    信息化建设</v>
          </cell>
        </row>
        <row r="398">
          <cell r="A398">
            <v>2041007</v>
          </cell>
          <cell r="B398" t="str">
            <v>    缉私业务</v>
          </cell>
        </row>
        <row r="399">
          <cell r="A399">
            <v>2041099</v>
          </cell>
          <cell r="B399" t="str">
            <v>    其他缉私警察支出</v>
          </cell>
        </row>
        <row r="400">
          <cell r="A400">
            <v>20499</v>
          </cell>
          <cell r="B400" t="str">
            <v>  其他公共安全支出(款)</v>
          </cell>
          <cell r="C400">
            <v>0</v>
          </cell>
        </row>
        <row r="401">
          <cell r="A401">
            <v>2049902</v>
          </cell>
          <cell r="B401" t="str">
            <v>    国家司法救助支出</v>
          </cell>
        </row>
        <row r="402">
          <cell r="A402">
            <v>2049999</v>
          </cell>
          <cell r="B402" t="str">
            <v>    其他公共安全支出(项)</v>
          </cell>
        </row>
        <row r="403">
          <cell r="A403">
            <v>205</v>
          </cell>
          <cell r="B403" t="str">
            <v>教育支出</v>
          </cell>
          <cell r="C403">
            <v>17003</v>
          </cell>
        </row>
        <row r="404">
          <cell r="A404">
            <v>20501</v>
          </cell>
          <cell r="B404" t="str">
            <v>  教育管理事务</v>
          </cell>
          <cell r="C404">
            <v>824</v>
          </cell>
        </row>
        <row r="405">
          <cell r="A405">
            <v>2050101</v>
          </cell>
          <cell r="B405" t="str">
            <v>    行政运行</v>
          </cell>
          <cell r="C405">
            <v>89</v>
          </cell>
        </row>
        <row r="406">
          <cell r="A406">
            <v>2050102</v>
          </cell>
          <cell r="B406" t="str">
            <v>    一般行政管理事务</v>
          </cell>
        </row>
        <row r="407">
          <cell r="A407">
            <v>2050103</v>
          </cell>
          <cell r="B407" t="str">
            <v>    机关服务</v>
          </cell>
        </row>
        <row r="408">
          <cell r="A408">
            <v>2050199</v>
          </cell>
          <cell r="B408" t="str">
            <v>    其他教育管理事务支出</v>
          </cell>
          <cell r="C408">
            <v>735</v>
          </cell>
        </row>
        <row r="409">
          <cell r="A409">
            <v>20502</v>
          </cell>
          <cell r="B409" t="str">
            <v>  普通教育</v>
          </cell>
          <cell r="C409">
            <v>15446</v>
          </cell>
        </row>
        <row r="410">
          <cell r="A410">
            <v>2050201</v>
          </cell>
          <cell r="B410" t="str">
            <v>    学前教育</v>
          </cell>
          <cell r="C410">
            <v>1165</v>
          </cell>
        </row>
        <row r="411">
          <cell r="A411">
            <v>2050202</v>
          </cell>
          <cell r="B411" t="str">
            <v>    小学教育</v>
          </cell>
          <cell r="C411">
            <v>6422</v>
          </cell>
        </row>
        <row r="412">
          <cell r="A412">
            <v>2050203</v>
          </cell>
          <cell r="B412" t="str">
            <v>    初中教育</v>
          </cell>
          <cell r="C412">
            <v>4741</v>
          </cell>
        </row>
        <row r="413">
          <cell r="A413">
            <v>2050204</v>
          </cell>
          <cell r="B413" t="str">
            <v>    高中教育</v>
          </cell>
          <cell r="C413">
            <v>2398</v>
          </cell>
        </row>
        <row r="414">
          <cell r="A414">
            <v>2050205</v>
          </cell>
          <cell r="B414" t="str">
            <v>    高等教育</v>
          </cell>
        </row>
        <row r="415">
          <cell r="A415">
            <v>2050299</v>
          </cell>
          <cell r="B415" t="str">
            <v>    其他普通教育支出</v>
          </cell>
          <cell r="C415">
            <v>720</v>
          </cell>
        </row>
        <row r="416">
          <cell r="A416">
            <v>20503</v>
          </cell>
          <cell r="B416" t="str">
            <v>  职业教育</v>
          </cell>
          <cell r="C416">
            <v>0</v>
          </cell>
        </row>
        <row r="417">
          <cell r="A417">
            <v>2050301</v>
          </cell>
          <cell r="B417" t="str">
            <v>    初等职业教育</v>
          </cell>
        </row>
        <row r="418">
          <cell r="A418">
            <v>2050302</v>
          </cell>
          <cell r="B418" t="str">
            <v>    中等职业教育</v>
          </cell>
        </row>
        <row r="419">
          <cell r="A419">
            <v>2050303</v>
          </cell>
          <cell r="B419" t="str">
            <v>    技校教育</v>
          </cell>
        </row>
        <row r="420">
          <cell r="A420">
            <v>2050305</v>
          </cell>
          <cell r="B420" t="str">
            <v>    高等职业教育</v>
          </cell>
        </row>
        <row r="421">
          <cell r="A421">
            <v>2050399</v>
          </cell>
          <cell r="B421" t="str">
            <v>    其他职业教育支出</v>
          </cell>
        </row>
        <row r="422">
          <cell r="A422">
            <v>20504</v>
          </cell>
          <cell r="B422" t="str">
            <v>  成人教育</v>
          </cell>
          <cell r="C422">
            <v>0</v>
          </cell>
        </row>
        <row r="423">
          <cell r="A423">
            <v>2050401</v>
          </cell>
          <cell r="B423" t="str">
            <v>    成人初等教育</v>
          </cell>
        </row>
        <row r="424">
          <cell r="A424">
            <v>2050402</v>
          </cell>
          <cell r="B424" t="str">
            <v>    成人中等教育</v>
          </cell>
        </row>
        <row r="425">
          <cell r="A425">
            <v>2050403</v>
          </cell>
          <cell r="B425" t="str">
            <v>    成人高等教育</v>
          </cell>
        </row>
        <row r="426">
          <cell r="A426">
            <v>2050404</v>
          </cell>
          <cell r="B426" t="str">
            <v>    成人广播电视教育</v>
          </cell>
        </row>
        <row r="427">
          <cell r="A427">
            <v>2050499</v>
          </cell>
          <cell r="B427" t="str">
            <v>    其他成人教育支出</v>
          </cell>
        </row>
        <row r="428">
          <cell r="A428">
            <v>20505</v>
          </cell>
          <cell r="B428" t="str">
            <v>  广播电视教育</v>
          </cell>
          <cell r="C428">
            <v>0</v>
          </cell>
        </row>
        <row r="429">
          <cell r="A429">
            <v>2050501</v>
          </cell>
          <cell r="B429" t="str">
            <v>    广播电视学校</v>
          </cell>
        </row>
        <row r="430">
          <cell r="A430">
            <v>2050502</v>
          </cell>
          <cell r="B430" t="str">
            <v>    教育电视台</v>
          </cell>
        </row>
        <row r="431">
          <cell r="A431">
            <v>2050599</v>
          </cell>
          <cell r="B431" t="str">
            <v>    其他广播电视教育支出</v>
          </cell>
        </row>
        <row r="432">
          <cell r="A432">
            <v>20506</v>
          </cell>
          <cell r="B432" t="str">
            <v>  留学教育</v>
          </cell>
          <cell r="C432">
            <v>0</v>
          </cell>
        </row>
        <row r="433">
          <cell r="A433">
            <v>2050601</v>
          </cell>
          <cell r="B433" t="str">
            <v>    出国留学教育</v>
          </cell>
        </row>
        <row r="434">
          <cell r="A434">
            <v>2050602</v>
          </cell>
          <cell r="B434" t="str">
            <v>    来华留学教育</v>
          </cell>
        </row>
        <row r="435">
          <cell r="A435">
            <v>2050699</v>
          </cell>
          <cell r="B435" t="str">
            <v>    其他留学教育支出</v>
          </cell>
        </row>
        <row r="436">
          <cell r="A436">
            <v>20507</v>
          </cell>
          <cell r="B436" t="str">
            <v>  特殊教育</v>
          </cell>
          <cell r="C436">
            <v>0</v>
          </cell>
        </row>
        <row r="437">
          <cell r="A437">
            <v>2050701</v>
          </cell>
          <cell r="B437" t="str">
            <v>    特殊学校教育</v>
          </cell>
        </row>
        <row r="438">
          <cell r="A438">
            <v>2050702</v>
          </cell>
          <cell r="B438" t="str">
            <v>    专门学校教育</v>
          </cell>
        </row>
        <row r="439">
          <cell r="A439">
            <v>2050799</v>
          </cell>
          <cell r="B439" t="str">
            <v>    其他特殊教育支出</v>
          </cell>
        </row>
        <row r="440">
          <cell r="A440">
            <v>20508</v>
          </cell>
          <cell r="B440" t="str">
            <v>  进修及培训</v>
          </cell>
          <cell r="C440">
            <v>1</v>
          </cell>
        </row>
        <row r="441">
          <cell r="A441">
            <v>2050801</v>
          </cell>
          <cell r="B441" t="str">
            <v>    教师进修</v>
          </cell>
        </row>
        <row r="442">
          <cell r="A442">
            <v>2050802</v>
          </cell>
          <cell r="B442" t="str">
            <v>    干部教育</v>
          </cell>
        </row>
        <row r="443">
          <cell r="A443">
            <v>2050803</v>
          </cell>
          <cell r="B443" t="str">
            <v>    培训支出</v>
          </cell>
          <cell r="C443">
            <v>1</v>
          </cell>
        </row>
        <row r="444">
          <cell r="A444">
            <v>2050804</v>
          </cell>
          <cell r="B444" t="str">
            <v>    退役士兵能力提升</v>
          </cell>
        </row>
        <row r="445">
          <cell r="A445">
            <v>2050899</v>
          </cell>
          <cell r="B445" t="str">
            <v>    其他进修及培训</v>
          </cell>
        </row>
        <row r="446">
          <cell r="A446">
            <v>20509</v>
          </cell>
          <cell r="B446" t="str">
            <v>  教育费附加安排的支出</v>
          </cell>
          <cell r="C446">
            <v>700</v>
          </cell>
        </row>
        <row r="447">
          <cell r="A447">
            <v>2050901</v>
          </cell>
          <cell r="B447" t="str">
            <v>    农村中小学校舍建设</v>
          </cell>
        </row>
        <row r="448">
          <cell r="A448">
            <v>2050902</v>
          </cell>
          <cell r="B448" t="str">
            <v>    农村中小学教学设施</v>
          </cell>
        </row>
        <row r="449">
          <cell r="A449">
            <v>2050903</v>
          </cell>
          <cell r="B449" t="str">
            <v>    城市中小学校舍建设</v>
          </cell>
          <cell r="C449">
            <v>227</v>
          </cell>
        </row>
        <row r="450">
          <cell r="A450">
            <v>2050904</v>
          </cell>
          <cell r="B450" t="str">
            <v>    城市中小学教学设施</v>
          </cell>
        </row>
        <row r="451">
          <cell r="A451">
            <v>2050905</v>
          </cell>
          <cell r="B451" t="str">
            <v>    中等职业学校教学设施</v>
          </cell>
        </row>
        <row r="452">
          <cell r="A452">
            <v>2050999</v>
          </cell>
          <cell r="B452" t="str">
            <v>    其他教育费附加安排的支出</v>
          </cell>
          <cell r="C452">
            <v>473</v>
          </cell>
        </row>
        <row r="453">
          <cell r="A453">
            <v>20599</v>
          </cell>
          <cell r="B453" t="str">
            <v>  其他教育支出(款)</v>
          </cell>
          <cell r="C453">
            <v>32</v>
          </cell>
        </row>
        <row r="454">
          <cell r="A454">
            <v>2059999</v>
          </cell>
          <cell r="B454" t="str">
            <v>    其他教育支出(项)</v>
          </cell>
          <cell r="C454">
            <v>32</v>
          </cell>
        </row>
        <row r="455">
          <cell r="A455">
            <v>206</v>
          </cell>
          <cell r="B455" t="str">
            <v>科学技术支出</v>
          </cell>
          <cell r="C455">
            <v>380</v>
          </cell>
        </row>
        <row r="456">
          <cell r="A456">
            <v>20601</v>
          </cell>
          <cell r="B456" t="str">
            <v>  科学技术管理事务</v>
          </cell>
          <cell r="C456">
            <v>188</v>
          </cell>
        </row>
        <row r="457">
          <cell r="A457">
            <v>2060101</v>
          </cell>
          <cell r="B457" t="str">
            <v>    行政运行</v>
          </cell>
          <cell r="C457">
            <v>129</v>
          </cell>
        </row>
        <row r="458">
          <cell r="A458">
            <v>2060102</v>
          </cell>
          <cell r="B458" t="str">
            <v>    一般行政管理事务</v>
          </cell>
        </row>
        <row r="459">
          <cell r="A459">
            <v>2060103</v>
          </cell>
          <cell r="B459" t="str">
            <v>    机关服务</v>
          </cell>
        </row>
        <row r="460">
          <cell r="A460">
            <v>2060199</v>
          </cell>
          <cell r="B460" t="str">
            <v>    其他科学技术管理事务支出</v>
          </cell>
          <cell r="C460">
            <v>59</v>
          </cell>
        </row>
        <row r="461">
          <cell r="A461">
            <v>20602</v>
          </cell>
          <cell r="B461" t="str">
            <v>  基础研究</v>
          </cell>
          <cell r="C461">
            <v>0</v>
          </cell>
        </row>
        <row r="462">
          <cell r="A462">
            <v>2060201</v>
          </cell>
          <cell r="B462" t="str">
            <v>    机构运行</v>
          </cell>
        </row>
        <row r="463">
          <cell r="A463">
            <v>2060203</v>
          </cell>
          <cell r="B463" t="str">
            <v>    自然科学基金</v>
          </cell>
        </row>
        <row r="464">
          <cell r="A464">
            <v>2060204</v>
          </cell>
          <cell r="B464" t="str">
            <v>    实验室及相关设施</v>
          </cell>
        </row>
        <row r="465">
          <cell r="A465">
            <v>2060205</v>
          </cell>
          <cell r="B465" t="str">
            <v>    重大科学工程</v>
          </cell>
        </row>
        <row r="466">
          <cell r="A466">
            <v>2060206</v>
          </cell>
          <cell r="B466" t="str">
            <v>    专项基础科研</v>
          </cell>
        </row>
        <row r="467">
          <cell r="A467">
            <v>2060207</v>
          </cell>
          <cell r="B467" t="str">
            <v>    专项技术基础</v>
          </cell>
        </row>
        <row r="468">
          <cell r="A468">
            <v>2060208</v>
          </cell>
          <cell r="B468" t="str">
            <v>    科技人才队伍建设</v>
          </cell>
        </row>
        <row r="469">
          <cell r="A469">
            <v>2060299</v>
          </cell>
          <cell r="B469" t="str">
            <v>    其他基础研究支出</v>
          </cell>
        </row>
        <row r="470">
          <cell r="A470">
            <v>20603</v>
          </cell>
          <cell r="B470" t="str">
            <v>  应用研究</v>
          </cell>
          <cell r="C470">
            <v>0</v>
          </cell>
        </row>
        <row r="471">
          <cell r="A471">
            <v>2060301</v>
          </cell>
          <cell r="B471" t="str">
            <v>    机构运行</v>
          </cell>
        </row>
        <row r="472">
          <cell r="A472">
            <v>2060302</v>
          </cell>
          <cell r="B472" t="str">
            <v>    社会公益研究</v>
          </cell>
        </row>
        <row r="473">
          <cell r="A473">
            <v>2060303</v>
          </cell>
          <cell r="B473" t="str">
            <v>    高技术研究</v>
          </cell>
        </row>
        <row r="474">
          <cell r="A474">
            <v>2060304</v>
          </cell>
          <cell r="B474" t="str">
            <v>    专项科研试制</v>
          </cell>
        </row>
        <row r="475">
          <cell r="A475">
            <v>2060399</v>
          </cell>
          <cell r="B475" t="str">
            <v>    其他应用研究支出</v>
          </cell>
        </row>
        <row r="476">
          <cell r="A476">
            <v>20604</v>
          </cell>
          <cell r="B476" t="str">
            <v>  技术研究与开发</v>
          </cell>
          <cell r="C476">
            <v>0</v>
          </cell>
        </row>
        <row r="477">
          <cell r="A477">
            <v>2060401</v>
          </cell>
          <cell r="B477" t="str">
            <v>    机构运行</v>
          </cell>
        </row>
        <row r="478">
          <cell r="A478">
            <v>2060404</v>
          </cell>
          <cell r="B478" t="str">
            <v>    科技成果转化与扩散</v>
          </cell>
        </row>
        <row r="479">
          <cell r="A479">
            <v>2060405</v>
          </cell>
          <cell r="B479" t="str">
            <v>    共性技术研究与开发</v>
          </cell>
        </row>
        <row r="480">
          <cell r="A480">
            <v>2060499</v>
          </cell>
          <cell r="B480" t="str">
            <v>    其他技术研究与开发支出</v>
          </cell>
        </row>
        <row r="481">
          <cell r="A481">
            <v>20605</v>
          </cell>
          <cell r="B481" t="str">
            <v>  科技条件与服务</v>
          </cell>
          <cell r="C481">
            <v>0</v>
          </cell>
        </row>
        <row r="482">
          <cell r="A482">
            <v>2060501</v>
          </cell>
          <cell r="B482" t="str">
            <v>    机构运行</v>
          </cell>
        </row>
        <row r="483">
          <cell r="A483">
            <v>2060502</v>
          </cell>
          <cell r="B483" t="str">
            <v>    技术创新服务体系</v>
          </cell>
        </row>
        <row r="484">
          <cell r="A484">
            <v>2060503</v>
          </cell>
          <cell r="B484" t="str">
            <v>    科技条件专项</v>
          </cell>
        </row>
        <row r="485">
          <cell r="A485">
            <v>2060599</v>
          </cell>
          <cell r="B485" t="str">
            <v>    其他科技条件与服务支出</v>
          </cell>
        </row>
        <row r="486">
          <cell r="A486">
            <v>20606</v>
          </cell>
          <cell r="B486" t="str">
            <v>  社会科学</v>
          </cell>
          <cell r="C486">
            <v>0</v>
          </cell>
        </row>
        <row r="487">
          <cell r="A487">
            <v>2060601</v>
          </cell>
          <cell r="B487" t="str">
            <v>    社会科学研究机构</v>
          </cell>
        </row>
        <row r="488">
          <cell r="A488">
            <v>2060602</v>
          </cell>
          <cell r="B488" t="str">
            <v>    社会科学研究</v>
          </cell>
        </row>
        <row r="489">
          <cell r="A489">
            <v>2060603</v>
          </cell>
          <cell r="B489" t="str">
            <v>    社科基金支出</v>
          </cell>
        </row>
        <row r="490">
          <cell r="A490">
            <v>2060699</v>
          </cell>
          <cell r="B490" t="str">
            <v>    其他社会科学支出</v>
          </cell>
        </row>
        <row r="491">
          <cell r="A491">
            <v>20607</v>
          </cell>
          <cell r="B491" t="str">
            <v>  科学技术普及</v>
          </cell>
          <cell r="C491">
            <v>16</v>
          </cell>
        </row>
        <row r="492">
          <cell r="A492">
            <v>2060701</v>
          </cell>
          <cell r="B492" t="str">
            <v>    机构运行</v>
          </cell>
        </row>
        <row r="493">
          <cell r="A493">
            <v>2060702</v>
          </cell>
          <cell r="B493" t="str">
            <v>    科普活动</v>
          </cell>
        </row>
        <row r="494">
          <cell r="A494">
            <v>2060703</v>
          </cell>
          <cell r="B494" t="str">
            <v>    青少年科技活动</v>
          </cell>
        </row>
        <row r="495">
          <cell r="A495">
            <v>2060704</v>
          </cell>
          <cell r="B495" t="str">
            <v>    学术交流活动</v>
          </cell>
        </row>
        <row r="496">
          <cell r="A496">
            <v>2060705</v>
          </cell>
          <cell r="B496" t="str">
            <v>    科技馆站</v>
          </cell>
        </row>
        <row r="497">
          <cell r="A497">
            <v>2060799</v>
          </cell>
          <cell r="B497" t="str">
            <v>    其他科学技术普及支出</v>
          </cell>
          <cell r="C497">
            <v>16</v>
          </cell>
        </row>
        <row r="498">
          <cell r="A498">
            <v>20608</v>
          </cell>
          <cell r="B498" t="str">
            <v>  科技交流与合作</v>
          </cell>
          <cell r="C498">
            <v>0</v>
          </cell>
        </row>
        <row r="499">
          <cell r="A499">
            <v>2060801</v>
          </cell>
          <cell r="B499" t="str">
            <v>    国际交流与合作</v>
          </cell>
        </row>
        <row r="500">
          <cell r="A500">
            <v>2060802</v>
          </cell>
          <cell r="B500" t="str">
            <v>    重大科技合作项目</v>
          </cell>
        </row>
        <row r="501">
          <cell r="A501">
            <v>2060899</v>
          </cell>
          <cell r="B501" t="str">
            <v>    其他科技交流与合作支出</v>
          </cell>
        </row>
        <row r="502">
          <cell r="A502">
            <v>20609</v>
          </cell>
          <cell r="B502" t="str">
            <v>  科技重大项目</v>
          </cell>
          <cell r="C502">
            <v>0</v>
          </cell>
        </row>
        <row r="503">
          <cell r="A503">
            <v>2060901</v>
          </cell>
          <cell r="B503" t="str">
            <v>    科技重大专项</v>
          </cell>
        </row>
        <row r="504">
          <cell r="A504">
            <v>2060902</v>
          </cell>
          <cell r="B504" t="str">
            <v>    重点研发计划</v>
          </cell>
        </row>
        <row r="505">
          <cell r="A505">
            <v>2060999</v>
          </cell>
          <cell r="B505" t="str">
            <v>    其他科技重大项目</v>
          </cell>
        </row>
        <row r="506">
          <cell r="A506">
            <v>20699</v>
          </cell>
          <cell r="B506" t="str">
            <v>  其他科学技术支出(款)</v>
          </cell>
          <cell r="C506">
            <v>176</v>
          </cell>
        </row>
        <row r="507">
          <cell r="A507">
            <v>2069901</v>
          </cell>
          <cell r="B507" t="str">
            <v>    科技奖励</v>
          </cell>
        </row>
        <row r="508">
          <cell r="A508">
            <v>2069902</v>
          </cell>
          <cell r="B508" t="str">
            <v>    核应急</v>
          </cell>
        </row>
        <row r="509">
          <cell r="A509">
            <v>2069903</v>
          </cell>
          <cell r="B509" t="str">
            <v>    转制科研机构</v>
          </cell>
        </row>
        <row r="510">
          <cell r="A510">
            <v>2069999</v>
          </cell>
          <cell r="B510" t="str">
            <v>    其他科学技术支出(项)</v>
          </cell>
          <cell r="C510">
            <v>176</v>
          </cell>
        </row>
        <row r="511">
          <cell r="A511">
            <v>207</v>
          </cell>
          <cell r="B511" t="str">
            <v>文化旅游体育与传媒支出</v>
          </cell>
          <cell r="C511">
            <v>2534</v>
          </cell>
        </row>
        <row r="512">
          <cell r="A512">
            <v>20701</v>
          </cell>
          <cell r="B512" t="str">
            <v>  文化和旅游</v>
          </cell>
          <cell r="C512">
            <v>2079</v>
          </cell>
        </row>
        <row r="513">
          <cell r="A513">
            <v>2070101</v>
          </cell>
          <cell r="B513" t="str">
            <v>    行政运行</v>
          </cell>
          <cell r="C513">
            <v>80</v>
          </cell>
        </row>
        <row r="514">
          <cell r="A514">
            <v>2070102</v>
          </cell>
          <cell r="B514" t="str">
            <v>    一般行政管理事务</v>
          </cell>
        </row>
        <row r="515">
          <cell r="A515">
            <v>2070103</v>
          </cell>
          <cell r="B515" t="str">
            <v>    机关服务</v>
          </cell>
        </row>
        <row r="516">
          <cell r="A516">
            <v>2070104</v>
          </cell>
          <cell r="B516" t="str">
            <v>    图书馆</v>
          </cell>
          <cell r="C516">
            <v>79</v>
          </cell>
        </row>
        <row r="517">
          <cell r="A517">
            <v>2070105</v>
          </cell>
          <cell r="B517" t="str">
            <v>    文化展示及纪念机构</v>
          </cell>
        </row>
        <row r="518">
          <cell r="A518">
            <v>2070106</v>
          </cell>
          <cell r="B518" t="str">
            <v>    艺术表演场所</v>
          </cell>
        </row>
        <row r="519">
          <cell r="A519">
            <v>2070107</v>
          </cell>
          <cell r="B519" t="str">
            <v>    艺术表演团体</v>
          </cell>
        </row>
        <row r="520">
          <cell r="A520">
            <v>2070108</v>
          </cell>
          <cell r="B520" t="str">
            <v>    文化活动</v>
          </cell>
        </row>
        <row r="521">
          <cell r="A521">
            <v>2070109</v>
          </cell>
          <cell r="B521" t="str">
            <v>    群众文化</v>
          </cell>
          <cell r="C521">
            <v>94</v>
          </cell>
        </row>
        <row r="522">
          <cell r="A522">
            <v>2070110</v>
          </cell>
          <cell r="B522" t="str">
            <v>    文化和旅游交流与合作</v>
          </cell>
        </row>
        <row r="523">
          <cell r="A523">
            <v>2070111</v>
          </cell>
          <cell r="B523" t="str">
            <v>    文化创作与保护</v>
          </cell>
        </row>
        <row r="524">
          <cell r="A524">
            <v>2070112</v>
          </cell>
          <cell r="B524" t="str">
            <v>    文化和旅游市场管理</v>
          </cell>
        </row>
        <row r="525">
          <cell r="A525">
            <v>2070113</v>
          </cell>
          <cell r="B525" t="str">
            <v>    旅游宣传</v>
          </cell>
        </row>
        <row r="526">
          <cell r="A526">
            <v>2070114</v>
          </cell>
          <cell r="B526" t="str">
            <v>    文化和旅游管理事务</v>
          </cell>
        </row>
        <row r="527">
          <cell r="A527">
            <v>2070199</v>
          </cell>
          <cell r="B527" t="str">
            <v>    其他文化和旅游支出</v>
          </cell>
          <cell r="C527">
            <v>1826</v>
          </cell>
        </row>
        <row r="528">
          <cell r="A528">
            <v>20702</v>
          </cell>
          <cell r="B528" t="str">
            <v>  文物</v>
          </cell>
          <cell r="C528">
            <v>0</v>
          </cell>
        </row>
        <row r="529">
          <cell r="A529">
            <v>2070201</v>
          </cell>
          <cell r="B529" t="str">
            <v>    行政运行</v>
          </cell>
        </row>
        <row r="530">
          <cell r="A530">
            <v>2070202</v>
          </cell>
          <cell r="B530" t="str">
            <v>    一般行政管理事务</v>
          </cell>
        </row>
        <row r="531">
          <cell r="A531">
            <v>2070203</v>
          </cell>
          <cell r="B531" t="str">
            <v>    机关服务</v>
          </cell>
        </row>
        <row r="532">
          <cell r="A532">
            <v>2070204</v>
          </cell>
          <cell r="B532" t="str">
            <v>    文物保护</v>
          </cell>
        </row>
        <row r="533">
          <cell r="A533">
            <v>2070205</v>
          </cell>
          <cell r="B533" t="str">
            <v>    博物馆</v>
          </cell>
        </row>
        <row r="534">
          <cell r="A534">
            <v>2070206</v>
          </cell>
          <cell r="B534" t="str">
            <v>    历史名城与古迹</v>
          </cell>
        </row>
        <row r="535">
          <cell r="A535">
            <v>2070299</v>
          </cell>
          <cell r="B535" t="str">
            <v>    其他文物支出</v>
          </cell>
        </row>
        <row r="536">
          <cell r="A536">
            <v>20703</v>
          </cell>
          <cell r="B536" t="str">
            <v>  体育</v>
          </cell>
          <cell r="C536">
            <v>10</v>
          </cell>
        </row>
        <row r="537">
          <cell r="A537">
            <v>2070301</v>
          </cell>
          <cell r="B537" t="str">
            <v>    行政运行</v>
          </cell>
        </row>
        <row r="538">
          <cell r="A538">
            <v>2070302</v>
          </cell>
          <cell r="B538" t="str">
            <v>    一般行政管理事务</v>
          </cell>
        </row>
        <row r="539">
          <cell r="A539">
            <v>2070303</v>
          </cell>
          <cell r="B539" t="str">
            <v>    机关服务</v>
          </cell>
        </row>
        <row r="540">
          <cell r="A540">
            <v>2070304</v>
          </cell>
          <cell r="B540" t="str">
            <v>    运动项目管理</v>
          </cell>
        </row>
        <row r="541">
          <cell r="A541">
            <v>2070305</v>
          </cell>
          <cell r="B541" t="str">
            <v>    体育竞赛</v>
          </cell>
        </row>
        <row r="542">
          <cell r="A542">
            <v>2070306</v>
          </cell>
          <cell r="B542" t="str">
            <v>    体育训练</v>
          </cell>
        </row>
        <row r="543">
          <cell r="A543">
            <v>2070307</v>
          </cell>
          <cell r="B543" t="str">
            <v>    体育场馆</v>
          </cell>
          <cell r="C543">
            <v>10</v>
          </cell>
        </row>
        <row r="544">
          <cell r="A544">
            <v>2070308</v>
          </cell>
          <cell r="B544" t="str">
            <v>    群众体育</v>
          </cell>
        </row>
        <row r="545">
          <cell r="A545">
            <v>2070309</v>
          </cell>
          <cell r="B545" t="str">
            <v>    体育交流与合作</v>
          </cell>
        </row>
        <row r="546">
          <cell r="A546">
            <v>2070399</v>
          </cell>
          <cell r="B546" t="str">
            <v>    其他体育支出</v>
          </cell>
        </row>
        <row r="547">
          <cell r="A547">
            <v>20706</v>
          </cell>
          <cell r="B547" t="str">
            <v>  新闻出版电影</v>
          </cell>
          <cell r="C547">
            <v>0</v>
          </cell>
        </row>
        <row r="548">
          <cell r="A548">
            <v>2070601</v>
          </cell>
          <cell r="B548" t="str">
            <v>    行政运行</v>
          </cell>
        </row>
        <row r="549">
          <cell r="A549">
            <v>2070602</v>
          </cell>
          <cell r="B549" t="str">
            <v>    一般行政管理事务</v>
          </cell>
        </row>
        <row r="550">
          <cell r="A550">
            <v>2070603</v>
          </cell>
          <cell r="B550" t="str">
            <v>    机关服务</v>
          </cell>
        </row>
        <row r="551">
          <cell r="A551">
            <v>2070604</v>
          </cell>
          <cell r="B551" t="str">
            <v>    新闻通讯</v>
          </cell>
        </row>
        <row r="552">
          <cell r="A552">
            <v>2070605</v>
          </cell>
          <cell r="B552" t="str">
            <v>    出版发行</v>
          </cell>
        </row>
        <row r="553">
          <cell r="A553">
            <v>2070606</v>
          </cell>
          <cell r="B553" t="str">
            <v>    版权管理</v>
          </cell>
        </row>
        <row r="554">
          <cell r="A554">
            <v>2070607</v>
          </cell>
          <cell r="B554" t="str">
            <v>    电影</v>
          </cell>
        </row>
        <row r="555">
          <cell r="A555">
            <v>2070699</v>
          </cell>
          <cell r="B555" t="str">
            <v>    其他新闻出版电影支出</v>
          </cell>
        </row>
        <row r="556">
          <cell r="A556">
            <v>20708</v>
          </cell>
          <cell r="B556" t="str">
            <v>  广播电视</v>
          </cell>
          <cell r="C556">
            <v>166</v>
          </cell>
        </row>
        <row r="557">
          <cell r="A557">
            <v>2070801</v>
          </cell>
          <cell r="B557" t="str">
            <v>    行政运行</v>
          </cell>
        </row>
        <row r="558">
          <cell r="A558">
            <v>2070802</v>
          </cell>
          <cell r="B558" t="str">
            <v>    一般行政管理事务</v>
          </cell>
        </row>
        <row r="559">
          <cell r="A559">
            <v>2070803</v>
          </cell>
          <cell r="B559" t="str">
            <v>    机关服务</v>
          </cell>
        </row>
        <row r="560">
          <cell r="A560">
            <v>2070806</v>
          </cell>
          <cell r="B560" t="str">
            <v>    监测监管</v>
          </cell>
        </row>
        <row r="561">
          <cell r="A561">
            <v>2070807</v>
          </cell>
          <cell r="B561" t="str">
            <v>    传输发射</v>
          </cell>
        </row>
        <row r="562">
          <cell r="A562">
            <v>2070808</v>
          </cell>
          <cell r="B562" t="str">
            <v>    广播电视事务</v>
          </cell>
        </row>
        <row r="563">
          <cell r="A563">
            <v>2070899</v>
          </cell>
          <cell r="B563" t="str">
            <v>    其他广播电视支出</v>
          </cell>
          <cell r="C563">
            <v>166</v>
          </cell>
        </row>
        <row r="564">
          <cell r="A564">
            <v>20799</v>
          </cell>
          <cell r="B564" t="str">
            <v>  其他文化旅游体育与传媒支出(款)</v>
          </cell>
          <cell r="C564">
            <v>279</v>
          </cell>
        </row>
        <row r="565">
          <cell r="A565">
            <v>2079903</v>
          </cell>
          <cell r="B565" t="str">
            <v>    文化产业发展专项支出</v>
          </cell>
          <cell r="C565">
            <v>50</v>
          </cell>
        </row>
        <row r="566">
          <cell r="A566">
            <v>2079999</v>
          </cell>
          <cell r="B566" t="str">
            <v>    其他文化旅游体育与传媒支出(项)</v>
          </cell>
          <cell r="C566">
            <v>229</v>
          </cell>
        </row>
        <row r="567">
          <cell r="A567">
            <v>208</v>
          </cell>
          <cell r="B567" t="str">
            <v>社会保障和就业支出</v>
          </cell>
          <cell r="C567">
            <v>15958</v>
          </cell>
        </row>
        <row r="568">
          <cell r="A568">
            <v>20801</v>
          </cell>
          <cell r="B568" t="str">
            <v>  人力资源和社会保障管理事务</v>
          </cell>
          <cell r="C568">
            <v>1063</v>
          </cell>
        </row>
        <row r="569">
          <cell r="A569">
            <v>2080101</v>
          </cell>
          <cell r="B569" t="str">
            <v>    行政运行</v>
          </cell>
          <cell r="C569">
            <v>525</v>
          </cell>
        </row>
        <row r="570">
          <cell r="A570">
            <v>2080102</v>
          </cell>
          <cell r="B570" t="str">
            <v>    一般行政管理事务</v>
          </cell>
        </row>
        <row r="571">
          <cell r="A571">
            <v>2080103</v>
          </cell>
          <cell r="B571" t="str">
            <v>    机关服务</v>
          </cell>
        </row>
        <row r="572">
          <cell r="A572">
            <v>2080104</v>
          </cell>
          <cell r="B572" t="str">
            <v>    综合业务管理</v>
          </cell>
        </row>
        <row r="573">
          <cell r="A573">
            <v>2080105</v>
          </cell>
          <cell r="B573" t="str">
            <v>    劳动保障监察</v>
          </cell>
        </row>
        <row r="574">
          <cell r="A574">
            <v>2080106</v>
          </cell>
          <cell r="B574" t="str">
            <v>    就业管理事务</v>
          </cell>
        </row>
        <row r="575">
          <cell r="A575">
            <v>2080107</v>
          </cell>
          <cell r="B575" t="str">
            <v>    社会保险业务管理事务</v>
          </cell>
        </row>
        <row r="576">
          <cell r="A576">
            <v>2080108</v>
          </cell>
          <cell r="B576" t="str">
            <v>    信息化建设</v>
          </cell>
          <cell r="C576">
            <v>4</v>
          </cell>
        </row>
        <row r="577">
          <cell r="A577">
            <v>2080109</v>
          </cell>
          <cell r="B577" t="str">
            <v>    社会保险经办机构</v>
          </cell>
          <cell r="C577">
            <v>101</v>
          </cell>
        </row>
        <row r="578">
          <cell r="A578">
            <v>2080110</v>
          </cell>
          <cell r="B578" t="str">
            <v>    劳动关系和维权</v>
          </cell>
          <cell r="C578">
            <v>1</v>
          </cell>
        </row>
        <row r="579">
          <cell r="A579">
            <v>2080111</v>
          </cell>
          <cell r="B579" t="str">
            <v>    公共就业服务和职业技能鉴定机构</v>
          </cell>
        </row>
        <row r="580">
          <cell r="A580">
            <v>2080112</v>
          </cell>
          <cell r="B580" t="str">
            <v>    劳动人事争议调解仲裁</v>
          </cell>
          <cell r="C580">
            <v>2</v>
          </cell>
        </row>
        <row r="581">
          <cell r="A581">
            <v>2080113</v>
          </cell>
          <cell r="B581" t="str">
            <v>    政府特殊津贴</v>
          </cell>
        </row>
        <row r="582">
          <cell r="A582">
            <v>2080114</v>
          </cell>
          <cell r="B582" t="str">
            <v>    资助留学回国人员</v>
          </cell>
        </row>
        <row r="583">
          <cell r="A583">
            <v>2080115</v>
          </cell>
          <cell r="B583" t="str">
            <v>    博士后日常经费</v>
          </cell>
        </row>
        <row r="584">
          <cell r="A584">
            <v>2080116</v>
          </cell>
          <cell r="B584" t="str">
            <v>    引进人才费用</v>
          </cell>
          <cell r="C584">
            <v>18</v>
          </cell>
        </row>
        <row r="585">
          <cell r="A585">
            <v>2080150</v>
          </cell>
          <cell r="B585" t="str">
            <v>    事业运行</v>
          </cell>
          <cell r="C585">
            <v>258</v>
          </cell>
        </row>
        <row r="586">
          <cell r="A586">
            <v>2080199</v>
          </cell>
          <cell r="B586" t="str">
            <v>    其他人力资源和社会保障管理事务支出</v>
          </cell>
          <cell r="C586">
            <v>154</v>
          </cell>
        </row>
        <row r="587">
          <cell r="A587">
            <v>20802</v>
          </cell>
          <cell r="B587" t="str">
            <v>  民政管理事务</v>
          </cell>
          <cell r="C587">
            <v>409</v>
          </cell>
        </row>
        <row r="588">
          <cell r="A588">
            <v>2080201</v>
          </cell>
          <cell r="B588" t="str">
            <v>    行政运行</v>
          </cell>
          <cell r="C588">
            <v>175</v>
          </cell>
        </row>
        <row r="589">
          <cell r="A589">
            <v>2080202</v>
          </cell>
          <cell r="B589" t="str">
            <v>    一般行政管理事务</v>
          </cell>
        </row>
        <row r="590">
          <cell r="A590">
            <v>2080203</v>
          </cell>
          <cell r="B590" t="str">
            <v>    机关服务</v>
          </cell>
        </row>
        <row r="591">
          <cell r="A591">
            <v>2080206</v>
          </cell>
          <cell r="B591" t="str">
            <v>    社会组织管理</v>
          </cell>
        </row>
        <row r="592">
          <cell r="A592">
            <v>2080207</v>
          </cell>
          <cell r="B592" t="str">
            <v>    行政区划和地名管理</v>
          </cell>
        </row>
        <row r="593">
          <cell r="A593">
            <v>2080209</v>
          </cell>
          <cell r="B593" t="str">
            <v>    老龄事务</v>
          </cell>
        </row>
        <row r="594">
          <cell r="A594">
            <v>2080299</v>
          </cell>
          <cell r="B594" t="str">
            <v>    其他民政管理事务支出</v>
          </cell>
          <cell r="C594">
            <v>234</v>
          </cell>
        </row>
        <row r="595">
          <cell r="A595">
            <v>20804</v>
          </cell>
          <cell r="B595" t="str">
            <v>  补充全国社会保障基金</v>
          </cell>
          <cell r="C595">
            <v>0</v>
          </cell>
        </row>
        <row r="596">
          <cell r="A596">
            <v>2080402</v>
          </cell>
          <cell r="B596" t="str">
            <v>    用一般公共预算补充基金</v>
          </cell>
        </row>
        <row r="597">
          <cell r="A597">
            <v>20805</v>
          </cell>
          <cell r="B597" t="str">
            <v>  行政事业单位养老支出</v>
          </cell>
          <cell r="C597">
            <v>7062</v>
          </cell>
        </row>
        <row r="598">
          <cell r="A598">
            <v>2080501</v>
          </cell>
          <cell r="B598" t="str">
            <v>    行政单位离退休</v>
          </cell>
          <cell r="C598">
            <v>411</v>
          </cell>
        </row>
        <row r="599">
          <cell r="A599">
            <v>2080502</v>
          </cell>
          <cell r="B599" t="str">
            <v>    事业单位离退休</v>
          </cell>
          <cell r="C599">
            <v>1680</v>
          </cell>
        </row>
        <row r="600">
          <cell r="A600">
            <v>2080503</v>
          </cell>
          <cell r="B600" t="str">
            <v>    离退休人员管理机构</v>
          </cell>
        </row>
        <row r="601">
          <cell r="A601">
            <v>2080505</v>
          </cell>
          <cell r="B601" t="str">
            <v>    机关事业单位基本养老保险缴费支出</v>
          </cell>
          <cell r="C601">
            <v>3814</v>
          </cell>
        </row>
        <row r="602">
          <cell r="A602">
            <v>2080506</v>
          </cell>
          <cell r="B602" t="str">
            <v>    机关事业单位职业年金缴费支出</v>
          </cell>
          <cell r="C602">
            <v>1157</v>
          </cell>
        </row>
        <row r="603">
          <cell r="A603">
            <v>2080507</v>
          </cell>
          <cell r="B603" t="str">
            <v>    对机关事业单位基本养老保险基金的补助</v>
          </cell>
        </row>
        <row r="604">
          <cell r="A604">
            <v>2080508</v>
          </cell>
          <cell r="B604" t="str">
            <v>    对机关事业单位职业年金的补助</v>
          </cell>
        </row>
        <row r="605">
          <cell r="A605">
            <v>2080599</v>
          </cell>
          <cell r="B605" t="str">
            <v>    其他行政事业单位养老支出</v>
          </cell>
        </row>
        <row r="606">
          <cell r="A606">
            <v>20806</v>
          </cell>
          <cell r="B606" t="str">
            <v>  企业改革补助</v>
          </cell>
          <cell r="C606">
            <v>0</v>
          </cell>
        </row>
        <row r="607">
          <cell r="A607">
            <v>2080601</v>
          </cell>
          <cell r="B607" t="str">
            <v>    企业关闭破产补助</v>
          </cell>
        </row>
        <row r="608">
          <cell r="A608">
            <v>2080602</v>
          </cell>
          <cell r="B608" t="str">
            <v>    厂办大集体改革补助</v>
          </cell>
        </row>
        <row r="609">
          <cell r="A609">
            <v>2080699</v>
          </cell>
          <cell r="B609" t="str">
            <v>    其他企业改革发展补助</v>
          </cell>
        </row>
        <row r="610">
          <cell r="A610">
            <v>20807</v>
          </cell>
          <cell r="B610" t="str">
            <v>  就业补助</v>
          </cell>
          <cell r="C610">
            <v>1098</v>
          </cell>
        </row>
        <row r="611">
          <cell r="A611">
            <v>2080701</v>
          </cell>
          <cell r="B611" t="str">
            <v>    就业创业服务补助</v>
          </cell>
        </row>
        <row r="612">
          <cell r="A612">
            <v>2080702</v>
          </cell>
          <cell r="B612" t="str">
            <v>    职业培训补贴</v>
          </cell>
        </row>
        <row r="613">
          <cell r="A613">
            <v>2080704</v>
          </cell>
          <cell r="B613" t="str">
            <v>    社会保险补贴</v>
          </cell>
        </row>
        <row r="614">
          <cell r="A614">
            <v>2080705</v>
          </cell>
          <cell r="B614" t="str">
            <v>    公益性岗位补贴</v>
          </cell>
        </row>
        <row r="615">
          <cell r="A615">
            <v>2080709</v>
          </cell>
          <cell r="B615" t="str">
            <v>    职业技能评价补贴</v>
          </cell>
        </row>
        <row r="616">
          <cell r="A616">
            <v>2080711</v>
          </cell>
          <cell r="B616" t="str">
            <v>    就业见习补贴</v>
          </cell>
        </row>
        <row r="617">
          <cell r="A617">
            <v>2080712</v>
          </cell>
          <cell r="B617" t="str">
            <v>    高技能人才培养补助</v>
          </cell>
        </row>
        <row r="618">
          <cell r="A618">
            <v>2080713</v>
          </cell>
          <cell r="B618" t="str">
            <v>    求职和创业补贴</v>
          </cell>
        </row>
        <row r="619">
          <cell r="A619">
            <v>2080799</v>
          </cell>
          <cell r="B619" t="str">
            <v>    其他就业补助支出</v>
          </cell>
          <cell r="C619">
            <v>1098</v>
          </cell>
        </row>
        <row r="620">
          <cell r="A620">
            <v>20808</v>
          </cell>
          <cell r="B620" t="str">
            <v>  抚恤</v>
          </cell>
          <cell r="C620">
            <v>1047</v>
          </cell>
        </row>
        <row r="621">
          <cell r="A621">
            <v>2080801</v>
          </cell>
          <cell r="B621" t="str">
            <v>    死亡抚恤</v>
          </cell>
          <cell r="C621">
            <v>438</v>
          </cell>
        </row>
        <row r="622">
          <cell r="A622">
            <v>2080802</v>
          </cell>
          <cell r="B622" t="str">
            <v>    伤残抚恤</v>
          </cell>
        </row>
        <row r="623">
          <cell r="A623">
            <v>2080803</v>
          </cell>
          <cell r="B623" t="str">
            <v>    在乡复员、退伍军人生活补助</v>
          </cell>
        </row>
        <row r="624">
          <cell r="A624">
            <v>2080805</v>
          </cell>
          <cell r="B624" t="str">
            <v>    义务兵优待</v>
          </cell>
          <cell r="C624">
            <v>104</v>
          </cell>
        </row>
        <row r="625">
          <cell r="A625">
            <v>2080806</v>
          </cell>
          <cell r="B625" t="str">
            <v>    农村籍退役士兵老年生活补助</v>
          </cell>
        </row>
        <row r="626">
          <cell r="A626">
            <v>2080807</v>
          </cell>
          <cell r="B626" t="str">
            <v>    光荣院</v>
          </cell>
        </row>
        <row r="627">
          <cell r="A627">
            <v>2080808</v>
          </cell>
          <cell r="B627" t="str">
            <v>    褒扬纪念</v>
          </cell>
        </row>
        <row r="628">
          <cell r="A628">
            <v>2080899</v>
          </cell>
          <cell r="B628" t="str">
            <v>    其他优抚支出</v>
          </cell>
          <cell r="C628">
            <v>505</v>
          </cell>
        </row>
        <row r="629">
          <cell r="A629">
            <v>20809</v>
          </cell>
          <cell r="B629" t="str">
            <v>  退役安置</v>
          </cell>
          <cell r="C629">
            <v>147</v>
          </cell>
        </row>
        <row r="630">
          <cell r="A630">
            <v>2080901</v>
          </cell>
          <cell r="B630" t="str">
            <v>    退役士兵安置</v>
          </cell>
          <cell r="C630">
            <v>79</v>
          </cell>
        </row>
        <row r="631">
          <cell r="A631">
            <v>2080902</v>
          </cell>
          <cell r="B631" t="str">
            <v>    军队移交政府的离退休人员安置</v>
          </cell>
        </row>
        <row r="632">
          <cell r="A632">
            <v>2080903</v>
          </cell>
          <cell r="B632" t="str">
            <v>    军队移交政府离退休干部管理机构</v>
          </cell>
        </row>
        <row r="633">
          <cell r="A633">
            <v>2080904</v>
          </cell>
          <cell r="B633" t="str">
            <v>    退役士兵管理教育</v>
          </cell>
          <cell r="C633">
            <v>4</v>
          </cell>
        </row>
        <row r="634">
          <cell r="A634">
            <v>2080905</v>
          </cell>
          <cell r="B634" t="str">
            <v>    军队转业干部安置</v>
          </cell>
          <cell r="C634">
            <v>15</v>
          </cell>
        </row>
        <row r="635">
          <cell r="A635">
            <v>2080999</v>
          </cell>
          <cell r="B635" t="str">
            <v>    其他退役安置支出</v>
          </cell>
          <cell r="C635">
            <v>49</v>
          </cell>
        </row>
        <row r="636">
          <cell r="A636">
            <v>20810</v>
          </cell>
          <cell r="B636" t="str">
            <v>  社会福利</v>
          </cell>
          <cell r="C636">
            <v>682</v>
          </cell>
        </row>
        <row r="637">
          <cell r="A637">
            <v>2081001</v>
          </cell>
          <cell r="B637" t="str">
            <v>    儿童福利</v>
          </cell>
          <cell r="C637">
            <v>10</v>
          </cell>
        </row>
        <row r="638">
          <cell r="A638">
            <v>2081002</v>
          </cell>
          <cell r="B638" t="str">
            <v>    老年福利</v>
          </cell>
          <cell r="C638">
            <v>384</v>
          </cell>
        </row>
        <row r="639">
          <cell r="A639">
            <v>2081003</v>
          </cell>
          <cell r="B639" t="str">
            <v>    康复辅具</v>
          </cell>
        </row>
        <row r="640">
          <cell r="A640">
            <v>2081004</v>
          </cell>
          <cell r="B640" t="str">
            <v>    殡葬</v>
          </cell>
          <cell r="C640">
            <v>36</v>
          </cell>
        </row>
        <row r="641">
          <cell r="A641">
            <v>2081005</v>
          </cell>
          <cell r="B641" t="str">
            <v>    社会福利事业单位</v>
          </cell>
        </row>
        <row r="642">
          <cell r="A642">
            <v>2081006</v>
          </cell>
          <cell r="B642" t="str">
            <v>    养老服务</v>
          </cell>
          <cell r="C642">
            <v>250</v>
          </cell>
        </row>
        <row r="643">
          <cell r="A643">
            <v>2081099</v>
          </cell>
          <cell r="B643" t="str">
            <v>    其他社会福利支出</v>
          </cell>
          <cell r="C643">
            <v>2</v>
          </cell>
        </row>
        <row r="644">
          <cell r="A644">
            <v>20811</v>
          </cell>
          <cell r="B644" t="str">
            <v>  残疾人事业</v>
          </cell>
          <cell r="C644">
            <v>513</v>
          </cell>
        </row>
        <row r="645">
          <cell r="A645">
            <v>2081101</v>
          </cell>
          <cell r="B645" t="str">
            <v>    行政运行</v>
          </cell>
          <cell r="C645">
            <v>44</v>
          </cell>
        </row>
        <row r="646">
          <cell r="A646">
            <v>2081102</v>
          </cell>
          <cell r="B646" t="str">
            <v>    一般行政管理事务</v>
          </cell>
        </row>
        <row r="647">
          <cell r="A647">
            <v>2081103</v>
          </cell>
          <cell r="B647" t="str">
            <v>    机关服务</v>
          </cell>
        </row>
        <row r="648">
          <cell r="A648">
            <v>2081104</v>
          </cell>
          <cell r="B648" t="str">
            <v>    残疾人康复</v>
          </cell>
          <cell r="C648">
            <v>58</v>
          </cell>
        </row>
        <row r="649">
          <cell r="A649">
            <v>2081105</v>
          </cell>
          <cell r="B649" t="str">
            <v>    残疾人就业</v>
          </cell>
          <cell r="C649">
            <v>33</v>
          </cell>
        </row>
        <row r="650">
          <cell r="A650">
            <v>2081106</v>
          </cell>
          <cell r="B650" t="str">
            <v>    残疾人体育</v>
          </cell>
        </row>
        <row r="651">
          <cell r="A651">
            <v>2081107</v>
          </cell>
          <cell r="B651" t="str">
            <v>    残疾人生活和护理补贴</v>
          </cell>
          <cell r="C651">
            <v>208</v>
          </cell>
        </row>
        <row r="652">
          <cell r="A652">
            <v>2081199</v>
          </cell>
          <cell r="B652" t="str">
            <v>    其他残疾人事业支出</v>
          </cell>
          <cell r="C652">
            <v>170</v>
          </cell>
        </row>
        <row r="653">
          <cell r="A653">
            <v>20816</v>
          </cell>
          <cell r="B653" t="str">
            <v>  红十字事业</v>
          </cell>
          <cell r="C653">
            <v>4</v>
          </cell>
        </row>
        <row r="654">
          <cell r="A654">
            <v>2081601</v>
          </cell>
          <cell r="B654" t="str">
            <v>    行政运行</v>
          </cell>
        </row>
        <row r="655">
          <cell r="A655">
            <v>2081602</v>
          </cell>
          <cell r="B655" t="str">
            <v>    一般行政管理事务</v>
          </cell>
        </row>
        <row r="656">
          <cell r="A656">
            <v>2081603</v>
          </cell>
          <cell r="B656" t="str">
            <v>    机关服务</v>
          </cell>
        </row>
        <row r="657">
          <cell r="A657">
            <v>2081650</v>
          </cell>
          <cell r="B657" t="str">
            <v>    事业运行</v>
          </cell>
        </row>
        <row r="658">
          <cell r="A658">
            <v>2081699</v>
          </cell>
          <cell r="B658" t="str">
            <v>    其他红十字事业支出</v>
          </cell>
          <cell r="C658">
            <v>4</v>
          </cell>
        </row>
        <row r="659">
          <cell r="A659">
            <v>20819</v>
          </cell>
          <cell r="B659" t="str">
            <v>  最低生活保障</v>
          </cell>
          <cell r="C659">
            <v>0</v>
          </cell>
        </row>
        <row r="660">
          <cell r="A660">
            <v>2081901</v>
          </cell>
          <cell r="B660" t="str">
            <v>    城市最低生活保障金支出</v>
          </cell>
        </row>
        <row r="661">
          <cell r="A661">
            <v>2081902</v>
          </cell>
          <cell r="B661" t="str">
            <v>    农村最低生活保障金支出</v>
          </cell>
        </row>
        <row r="662">
          <cell r="A662">
            <v>20820</v>
          </cell>
          <cell r="B662" t="str">
            <v>  临时救助</v>
          </cell>
          <cell r="C662">
            <v>0</v>
          </cell>
        </row>
        <row r="663">
          <cell r="A663">
            <v>2082001</v>
          </cell>
          <cell r="B663" t="str">
            <v>    临时救助支出</v>
          </cell>
        </row>
        <row r="664">
          <cell r="A664">
            <v>2082002</v>
          </cell>
          <cell r="B664" t="str">
            <v>    流浪乞讨人员救助支出</v>
          </cell>
        </row>
        <row r="665">
          <cell r="A665">
            <v>20821</v>
          </cell>
          <cell r="B665" t="str">
            <v>  特困人员救助供养</v>
          </cell>
          <cell r="C665">
            <v>0</v>
          </cell>
        </row>
        <row r="666">
          <cell r="A666">
            <v>2082101</v>
          </cell>
          <cell r="B666" t="str">
            <v>    城市特困人员救助供养支出</v>
          </cell>
        </row>
        <row r="667">
          <cell r="A667">
            <v>2082102</v>
          </cell>
          <cell r="B667" t="str">
            <v>    农村特困人员救助供养支出</v>
          </cell>
        </row>
        <row r="668">
          <cell r="A668">
            <v>20824</v>
          </cell>
          <cell r="B668" t="str">
            <v>  补充道路交通事故社会救助基金</v>
          </cell>
          <cell r="C668">
            <v>0</v>
          </cell>
        </row>
        <row r="669">
          <cell r="A669">
            <v>2082401</v>
          </cell>
          <cell r="B669" t="str">
            <v>    对道路交通事故社会救助基金的补助</v>
          </cell>
        </row>
        <row r="670">
          <cell r="A670">
            <v>2082402</v>
          </cell>
          <cell r="B670" t="str">
            <v>    交强险罚款收入补助基金支出</v>
          </cell>
        </row>
        <row r="671">
          <cell r="A671">
            <v>20825</v>
          </cell>
          <cell r="B671" t="str">
            <v>  其他生活救助</v>
          </cell>
          <cell r="C671">
            <v>0</v>
          </cell>
        </row>
        <row r="672">
          <cell r="A672">
            <v>2082501</v>
          </cell>
          <cell r="B672" t="str">
            <v>    其他城市生活救助</v>
          </cell>
        </row>
        <row r="673">
          <cell r="A673">
            <v>2082502</v>
          </cell>
          <cell r="B673" t="str">
            <v>    其他农村生活救助</v>
          </cell>
        </row>
        <row r="674">
          <cell r="A674">
            <v>20826</v>
          </cell>
          <cell r="B674" t="str">
            <v>  财政对基本养老保险基金的补助</v>
          </cell>
          <cell r="C674">
            <v>0</v>
          </cell>
        </row>
        <row r="675">
          <cell r="A675">
            <v>2082601</v>
          </cell>
          <cell r="B675" t="str">
            <v>    财政对企业职工基本养老保险基金的补助</v>
          </cell>
        </row>
        <row r="676">
          <cell r="A676">
            <v>2082602</v>
          </cell>
          <cell r="B676" t="str">
            <v>    财政对城乡居民基本养老保险基金的补助</v>
          </cell>
        </row>
        <row r="677">
          <cell r="A677">
            <v>2082699</v>
          </cell>
          <cell r="B677" t="str">
            <v>    财政对其他基本养老保险基金的补助</v>
          </cell>
        </row>
        <row r="678">
          <cell r="A678">
            <v>20827</v>
          </cell>
          <cell r="B678" t="str">
            <v>  财政对其他社会保险基金的补助</v>
          </cell>
          <cell r="C678">
            <v>0</v>
          </cell>
        </row>
        <row r="679">
          <cell r="A679">
            <v>2082701</v>
          </cell>
          <cell r="B679" t="str">
            <v>    财政对失业保险基金的补助</v>
          </cell>
        </row>
        <row r="680">
          <cell r="A680">
            <v>2082702</v>
          </cell>
          <cell r="B680" t="str">
            <v>    财政对工伤保险基金的补助</v>
          </cell>
        </row>
        <row r="681">
          <cell r="A681">
            <v>2082799</v>
          </cell>
          <cell r="B681" t="str">
            <v>    其他财政对社会保险基金的补助</v>
          </cell>
        </row>
        <row r="682">
          <cell r="A682">
            <v>20828</v>
          </cell>
          <cell r="B682" t="str">
            <v>  退役军人管理事务</v>
          </cell>
          <cell r="C682">
            <v>236</v>
          </cell>
        </row>
        <row r="683">
          <cell r="A683">
            <v>2082801</v>
          </cell>
          <cell r="B683" t="str">
            <v>    行政运行</v>
          </cell>
          <cell r="C683">
            <v>80</v>
          </cell>
        </row>
        <row r="684">
          <cell r="A684">
            <v>2082802</v>
          </cell>
          <cell r="B684" t="str">
            <v>    一般行政管理事务</v>
          </cell>
        </row>
        <row r="685">
          <cell r="A685">
            <v>2082803</v>
          </cell>
          <cell r="B685" t="str">
            <v>    机关服务</v>
          </cell>
        </row>
        <row r="686">
          <cell r="A686">
            <v>2082804</v>
          </cell>
          <cell r="B686" t="str">
            <v>    拥军优属</v>
          </cell>
          <cell r="C686">
            <v>73</v>
          </cell>
        </row>
        <row r="687">
          <cell r="A687">
            <v>2082805</v>
          </cell>
          <cell r="B687" t="str">
            <v>    军供保障</v>
          </cell>
        </row>
        <row r="688">
          <cell r="A688">
            <v>2082806</v>
          </cell>
          <cell r="B688" t="str">
            <v>    信息化建设</v>
          </cell>
        </row>
        <row r="689">
          <cell r="A689">
            <v>2082850</v>
          </cell>
          <cell r="B689" t="str">
            <v>    事业运行</v>
          </cell>
          <cell r="C689">
            <v>82</v>
          </cell>
        </row>
        <row r="690">
          <cell r="A690">
            <v>2082899</v>
          </cell>
          <cell r="B690" t="str">
            <v>    其他退役军人事务管理支出</v>
          </cell>
          <cell r="C690">
            <v>1</v>
          </cell>
        </row>
        <row r="691">
          <cell r="A691">
            <v>20830</v>
          </cell>
          <cell r="B691" t="str">
            <v>  财政代缴社会保险费支出</v>
          </cell>
          <cell r="C691">
            <v>7</v>
          </cell>
        </row>
        <row r="692">
          <cell r="A692">
            <v>2083001</v>
          </cell>
          <cell r="B692" t="str">
            <v>    财政代缴城乡居民基本养老保险费支出</v>
          </cell>
          <cell r="C692">
            <v>7</v>
          </cell>
        </row>
        <row r="693">
          <cell r="A693">
            <v>2083099</v>
          </cell>
          <cell r="B693" t="str">
            <v>    财政代缴其他社会保险费支出</v>
          </cell>
        </row>
        <row r="694">
          <cell r="A694">
            <v>20899</v>
          </cell>
          <cell r="B694" t="str">
            <v>  其他社会保障和就业支出(款)</v>
          </cell>
          <cell r="C694">
            <v>3690</v>
          </cell>
        </row>
        <row r="695">
          <cell r="A695">
            <v>2089999</v>
          </cell>
          <cell r="B695" t="str">
            <v>    其他社会保障和就业支出(项)</v>
          </cell>
          <cell r="C695">
            <v>3690</v>
          </cell>
        </row>
        <row r="696">
          <cell r="A696">
            <v>210</v>
          </cell>
          <cell r="B696" t="str">
            <v>卫生健康支出</v>
          </cell>
          <cell r="C696">
            <v>10349</v>
          </cell>
        </row>
        <row r="697">
          <cell r="A697">
            <v>21001</v>
          </cell>
          <cell r="B697" t="str">
            <v>  卫生健康管理事务</v>
          </cell>
          <cell r="C697">
            <v>315</v>
          </cell>
        </row>
        <row r="698">
          <cell r="A698">
            <v>2100101</v>
          </cell>
          <cell r="B698" t="str">
            <v>    行政运行</v>
          </cell>
          <cell r="C698">
            <v>198</v>
          </cell>
        </row>
        <row r="699">
          <cell r="A699">
            <v>2100102</v>
          </cell>
          <cell r="B699" t="str">
            <v>    一般行政管理事务</v>
          </cell>
        </row>
        <row r="700">
          <cell r="A700">
            <v>2100103</v>
          </cell>
          <cell r="B700" t="str">
            <v>    机关服务</v>
          </cell>
        </row>
        <row r="701">
          <cell r="A701">
            <v>2100199</v>
          </cell>
          <cell r="B701" t="str">
            <v>    其他卫生健康管理事务支出</v>
          </cell>
          <cell r="C701">
            <v>117</v>
          </cell>
        </row>
        <row r="702">
          <cell r="A702">
            <v>21002</v>
          </cell>
          <cell r="B702" t="str">
            <v>  公立医院</v>
          </cell>
          <cell r="C702">
            <v>0</v>
          </cell>
        </row>
        <row r="703">
          <cell r="A703">
            <v>2100201</v>
          </cell>
          <cell r="B703" t="str">
            <v>    综合医院</v>
          </cell>
        </row>
        <row r="704">
          <cell r="A704">
            <v>2100202</v>
          </cell>
          <cell r="B704" t="str">
            <v>    中医(民族)医院</v>
          </cell>
        </row>
        <row r="705">
          <cell r="A705">
            <v>2100203</v>
          </cell>
          <cell r="B705" t="str">
            <v>    传染病医院</v>
          </cell>
        </row>
        <row r="706">
          <cell r="A706">
            <v>2100204</v>
          </cell>
          <cell r="B706" t="str">
            <v>    职业病防治医院</v>
          </cell>
        </row>
        <row r="707">
          <cell r="A707">
            <v>2100205</v>
          </cell>
          <cell r="B707" t="str">
            <v>    精神病医院</v>
          </cell>
        </row>
        <row r="708">
          <cell r="A708">
            <v>2100206</v>
          </cell>
          <cell r="B708" t="str">
            <v>    妇幼保健医院</v>
          </cell>
        </row>
        <row r="709">
          <cell r="A709">
            <v>2100207</v>
          </cell>
          <cell r="B709" t="str">
            <v>    儿童医院</v>
          </cell>
        </row>
        <row r="710">
          <cell r="A710">
            <v>2100208</v>
          </cell>
          <cell r="B710" t="str">
            <v>    其他专科医院</v>
          </cell>
        </row>
        <row r="711">
          <cell r="A711">
            <v>2100209</v>
          </cell>
          <cell r="B711" t="str">
            <v>    福利医院</v>
          </cell>
        </row>
        <row r="712">
          <cell r="A712">
            <v>2100210</v>
          </cell>
          <cell r="B712" t="str">
            <v>    行业医院</v>
          </cell>
        </row>
        <row r="713">
          <cell r="A713">
            <v>2100211</v>
          </cell>
          <cell r="B713" t="str">
            <v>    处理医疗欠费</v>
          </cell>
        </row>
        <row r="714">
          <cell r="A714">
            <v>2100212</v>
          </cell>
          <cell r="B714" t="str">
            <v>    康复医院</v>
          </cell>
        </row>
        <row r="715">
          <cell r="A715">
            <v>2100213</v>
          </cell>
          <cell r="B715" t="str">
            <v>    优抚医院</v>
          </cell>
        </row>
        <row r="716">
          <cell r="A716">
            <v>2100299</v>
          </cell>
          <cell r="B716" t="str">
            <v>    其他公立医院支出</v>
          </cell>
        </row>
        <row r="717">
          <cell r="A717">
            <v>21003</v>
          </cell>
          <cell r="B717" t="str">
            <v>  基层医疗卫生机构</v>
          </cell>
          <cell r="C717">
            <v>1067</v>
          </cell>
        </row>
        <row r="718">
          <cell r="A718">
            <v>2100301</v>
          </cell>
          <cell r="B718" t="str">
            <v>    城市社区卫生机构</v>
          </cell>
          <cell r="C718">
            <v>675</v>
          </cell>
        </row>
        <row r="719">
          <cell r="A719">
            <v>2100302</v>
          </cell>
          <cell r="B719" t="str">
            <v>    乡镇卫生院</v>
          </cell>
          <cell r="C719">
            <v>216</v>
          </cell>
        </row>
        <row r="720">
          <cell r="A720">
            <v>2100399</v>
          </cell>
          <cell r="B720" t="str">
            <v>    其他基层医疗卫生机构支出</v>
          </cell>
          <cell r="C720">
            <v>176</v>
          </cell>
        </row>
        <row r="721">
          <cell r="A721">
            <v>21004</v>
          </cell>
          <cell r="B721" t="str">
            <v>  公共卫生</v>
          </cell>
          <cell r="C721">
            <v>2557</v>
          </cell>
        </row>
        <row r="722">
          <cell r="A722">
            <v>2100401</v>
          </cell>
          <cell r="B722" t="str">
            <v>    疾病预防控制机构</v>
          </cell>
          <cell r="C722">
            <v>666</v>
          </cell>
        </row>
        <row r="723">
          <cell r="A723">
            <v>2100402</v>
          </cell>
          <cell r="B723" t="str">
            <v>    卫生监督机构</v>
          </cell>
        </row>
        <row r="724">
          <cell r="A724">
            <v>2100403</v>
          </cell>
          <cell r="B724" t="str">
            <v>    妇幼保健机构</v>
          </cell>
          <cell r="C724">
            <v>92</v>
          </cell>
        </row>
        <row r="725">
          <cell r="A725">
            <v>2100404</v>
          </cell>
          <cell r="B725" t="str">
            <v>    精神卫生机构</v>
          </cell>
        </row>
        <row r="726">
          <cell r="A726">
            <v>2100405</v>
          </cell>
          <cell r="B726" t="str">
            <v>    应急救治机构</v>
          </cell>
        </row>
        <row r="727">
          <cell r="A727">
            <v>2100406</v>
          </cell>
          <cell r="B727" t="str">
            <v>    采供血机构</v>
          </cell>
        </row>
        <row r="728">
          <cell r="A728">
            <v>2100407</v>
          </cell>
          <cell r="B728" t="str">
            <v>    其他专业公共卫生机构</v>
          </cell>
          <cell r="C728">
            <v>230</v>
          </cell>
        </row>
        <row r="729">
          <cell r="A729">
            <v>2100408</v>
          </cell>
          <cell r="B729" t="str">
            <v>    基本公共卫生服务</v>
          </cell>
          <cell r="C729">
            <v>1281</v>
          </cell>
        </row>
        <row r="730">
          <cell r="A730">
            <v>2100409</v>
          </cell>
          <cell r="B730" t="str">
            <v>    重大公共卫生服务</v>
          </cell>
          <cell r="C730">
            <v>238</v>
          </cell>
        </row>
        <row r="731">
          <cell r="A731">
            <v>2100410</v>
          </cell>
          <cell r="B731" t="str">
            <v>    突发公共卫生事件应急处置</v>
          </cell>
        </row>
        <row r="732">
          <cell r="A732">
            <v>2100499</v>
          </cell>
          <cell r="B732" t="str">
            <v>    其他公共卫生支出</v>
          </cell>
          <cell r="C732">
            <v>50</v>
          </cell>
        </row>
        <row r="733">
          <cell r="A733">
            <v>21007</v>
          </cell>
          <cell r="B733" t="str">
            <v>  计划生育事务</v>
          </cell>
          <cell r="C733">
            <v>1002</v>
          </cell>
        </row>
        <row r="734">
          <cell r="A734">
            <v>2100716</v>
          </cell>
          <cell r="B734" t="str">
            <v>    计划生育机构</v>
          </cell>
        </row>
        <row r="735">
          <cell r="A735">
            <v>2100717</v>
          </cell>
          <cell r="B735" t="str">
            <v>    计划生育服务</v>
          </cell>
          <cell r="C735">
            <v>353</v>
          </cell>
        </row>
        <row r="736">
          <cell r="A736">
            <v>2100799</v>
          </cell>
          <cell r="B736" t="str">
            <v>    其他计划生育事务支出</v>
          </cell>
          <cell r="C736">
            <v>649</v>
          </cell>
        </row>
        <row r="737">
          <cell r="A737">
            <v>21011</v>
          </cell>
          <cell r="B737" t="str">
            <v>  行政事业单位医疗</v>
          </cell>
          <cell r="C737">
            <v>4195</v>
          </cell>
        </row>
        <row r="738">
          <cell r="A738">
            <v>2101101</v>
          </cell>
          <cell r="B738" t="str">
            <v>    行政单位医疗</v>
          </cell>
          <cell r="C738">
            <v>675</v>
          </cell>
        </row>
        <row r="739">
          <cell r="A739">
            <v>2101102</v>
          </cell>
          <cell r="B739" t="str">
            <v>    事业单位医疗</v>
          </cell>
          <cell r="C739">
            <v>1375</v>
          </cell>
        </row>
        <row r="740">
          <cell r="A740">
            <v>2101103</v>
          </cell>
          <cell r="B740" t="str">
            <v>    公务员医疗补助</v>
          </cell>
          <cell r="C740">
            <v>593</v>
          </cell>
        </row>
        <row r="741">
          <cell r="A741">
            <v>2101199</v>
          </cell>
          <cell r="B741" t="str">
            <v>    其他行政事业单位医疗支出</v>
          </cell>
          <cell r="C741">
            <v>1552</v>
          </cell>
        </row>
        <row r="742">
          <cell r="A742">
            <v>21012</v>
          </cell>
          <cell r="B742" t="str">
            <v>  财政对基本医疗保险基金的补助</v>
          </cell>
          <cell r="C742">
            <v>0</v>
          </cell>
        </row>
        <row r="743">
          <cell r="A743">
            <v>2101201</v>
          </cell>
          <cell r="B743" t="str">
            <v>    财政对职工基本医疗保险基金的补助</v>
          </cell>
        </row>
        <row r="744">
          <cell r="A744">
            <v>2101202</v>
          </cell>
          <cell r="B744" t="str">
            <v>    财政对城乡居民基本医疗保险基金的补助</v>
          </cell>
        </row>
        <row r="745">
          <cell r="A745">
            <v>2101299</v>
          </cell>
          <cell r="B745" t="str">
            <v>    财政对其他基本医疗保险基金的补助</v>
          </cell>
        </row>
        <row r="746">
          <cell r="A746">
            <v>21013</v>
          </cell>
          <cell r="B746" t="str">
            <v>  医疗救助</v>
          </cell>
          <cell r="C746">
            <v>56</v>
          </cell>
        </row>
        <row r="747">
          <cell r="A747">
            <v>2101301</v>
          </cell>
          <cell r="B747" t="str">
            <v>    城乡医疗救助</v>
          </cell>
          <cell r="C747">
            <v>56</v>
          </cell>
        </row>
        <row r="748">
          <cell r="A748">
            <v>2101302</v>
          </cell>
          <cell r="B748" t="str">
            <v>    疾病应急救助</v>
          </cell>
        </row>
        <row r="749">
          <cell r="A749">
            <v>2101399</v>
          </cell>
          <cell r="B749" t="str">
            <v>    其他医疗救助支出</v>
          </cell>
        </row>
        <row r="750">
          <cell r="A750">
            <v>21014</v>
          </cell>
          <cell r="B750" t="str">
            <v>  优抚对象医疗</v>
          </cell>
          <cell r="C750">
            <v>13</v>
          </cell>
        </row>
        <row r="751">
          <cell r="A751">
            <v>2101401</v>
          </cell>
          <cell r="B751" t="str">
            <v>    优抚对象医疗补助</v>
          </cell>
          <cell r="C751">
            <v>13</v>
          </cell>
        </row>
        <row r="752">
          <cell r="A752">
            <v>2101499</v>
          </cell>
          <cell r="B752" t="str">
            <v>    其他优抚对象医疗支出</v>
          </cell>
        </row>
        <row r="753">
          <cell r="A753">
            <v>21015</v>
          </cell>
          <cell r="B753" t="str">
            <v>  医疗保障管理事务</v>
          </cell>
          <cell r="C753">
            <v>557</v>
          </cell>
        </row>
        <row r="754">
          <cell r="A754">
            <v>2101501</v>
          </cell>
          <cell r="B754" t="str">
            <v>    行政运行</v>
          </cell>
          <cell r="C754">
            <v>289</v>
          </cell>
        </row>
        <row r="755">
          <cell r="A755">
            <v>2101502</v>
          </cell>
          <cell r="B755" t="str">
            <v>    一般行政管理事务</v>
          </cell>
        </row>
        <row r="756">
          <cell r="A756">
            <v>2101503</v>
          </cell>
          <cell r="B756" t="str">
            <v>    机关服务</v>
          </cell>
        </row>
        <row r="757">
          <cell r="A757">
            <v>2101504</v>
          </cell>
          <cell r="B757" t="str">
            <v>    信息化建设</v>
          </cell>
        </row>
        <row r="758">
          <cell r="A758">
            <v>2101505</v>
          </cell>
          <cell r="B758" t="str">
            <v>    医疗保障政策管理</v>
          </cell>
        </row>
        <row r="759">
          <cell r="A759">
            <v>2101506</v>
          </cell>
          <cell r="B759" t="str">
            <v>    医疗保障经办事务</v>
          </cell>
        </row>
        <row r="760">
          <cell r="A760">
            <v>2101550</v>
          </cell>
          <cell r="B760" t="str">
            <v>    事业运行</v>
          </cell>
          <cell r="C760">
            <v>38</v>
          </cell>
        </row>
        <row r="761">
          <cell r="A761">
            <v>2101599</v>
          </cell>
          <cell r="B761" t="str">
            <v>    其他医疗保障管理事务支出</v>
          </cell>
          <cell r="C761">
            <v>230</v>
          </cell>
        </row>
        <row r="762">
          <cell r="A762">
            <v>21017</v>
          </cell>
          <cell r="B762" t="str">
            <v>  中医药事务</v>
          </cell>
          <cell r="C762">
            <v>50</v>
          </cell>
        </row>
        <row r="763">
          <cell r="A763">
            <v>2101701</v>
          </cell>
          <cell r="B763" t="str">
            <v>    行政运行</v>
          </cell>
        </row>
        <row r="764">
          <cell r="A764">
            <v>2101702</v>
          </cell>
          <cell r="B764" t="str">
            <v>    一般行政管理事务</v>
          </cell>
        </row>
        <row r="765">
          <cell r="A765">
            <v>2101703</v>
          </cell>
          <cell r="B765" t="str">
            <v>    机关服务</v>
          </cell>
        </row>
        <row r="766">
          <cell r="A766">
            <v>2101704</v>
          </cell>
          <cell r="B766" t="str">
            <v>    中医(民族医)药专项</v>
          </cell>
          <cell r="C766">
            <v>50</v>
          </cell>
        </row>
        <row r="767">
          <cell r="A767">
            <v>2101750</v>
          </cell>
          <cell r="B767" t="str">
            <v>    事业运行</v>
          </cell>
        </row>
        <row r="768">
          <cell r="A768">
            <v>2101799</v>
          </cell>
          <cell r="B768" t="str">
            <v>    其他中医药事务支出</v>
          </cell>
        </row>
        <row r="769">
          <cell r="A769">
            <v>21018</v>
          </cell>
          <cell r="B769" t="str">
            <v>  疾病预防控制事务</v>
          </cell>
          <cell r="C769">
            <v>0</v>
          </cell>
        </row>
        <row r="770">
          <cell r="A770">
            <v>2101801</v>
          </cell>
          <cell r="B770" t="str">
            <v>    行政运行</v>
          </cell>
        </row>
        <row r="771">
          <cell r="A771">
            <v>2101802</v>
          </cell>
          <cell r="B771" t="str">
            <v>    一般行政管理事务</v>
          </cell>
        </row>
        <row r="772">
          <cell r="A772">
            <v>2101803</v>
          </cell>
          <cell r="B772" t="str">
            <v>    机关服务</v>
          </cell>
        </row>
        <row r="773">
          <cell r="A773">
            <v>2101899</v>
          </cell>
          <cell r="B773" t="str">
            <v>    其他疾病预防控制事务支出</v>
          </cell>
        </row>
        <row r="774">
          <cell r="A774">
            <v>21019</v>
          </cell>
          <cell r="B774" t="str">
            <v>  托育服务</v>
          </cell>
          <cell r="C774">
            <v>292</v>
          </cell>
        </row>
        <row r="775">
          <cell r="A775">
            <v>2101901</v>
          </cell>
          <cell r="B775" t="str">
            <v>    托育机构</v>
          </cell>
        </row>
        <row r="776">
          <cell r="A776">
            <v>2101999</v>
          </cell>
          <cell r="B776" t="str">
            <v>    其他托育服务支出</v>
          </cell>
          <cell r="C776">
            <v>292</v>
          </cell>
        </row>
        <row r="777">
          <cell r="A777">
            <v>21099</v>
          </cell>
          <cell r="B777" t="str">
            <v>  其他卫生健康支出(款)</v>
          </cell>
          <cell r="C777">
            <v>245</v>
          </cell>
        </row>
        <row r="778">
          <cell r="A778">
            <v>2109999</v>
          </cell>
          <cell r="B778" t="str">
            <v>    其他卫生健康支出(项)</v>
          </cell>
          <cell r="C778">
            <v>245</v>
          </cell>
        </row>
        <row r="779">
          <cell r="A779">
            <v>211</v>
          </cell>
          <cell r="B779" t="str">
            <v>节能环保支出</v>
          </cell>
          <cell r="C779">
            <v>513</v>
          </cell>
        </row>
        <row r="780">
          <cell r="A780">
            <v>21101</v>
          </cell>
          <cell r="B780" t="str">
            <v>  环境保护管理事务</v>
          </cell>
          <cell r="C780">
            <v>173</v>
          </cell>
        </row>
        <row r="781">
          <cell r="A781">
            <v>2110101</v>
          </cell>
          <cell r="B781" t="str">
            <v>    行政运行</v>
          </cell>
          <cell r="C781">
            <v>108</v>
          </cell>
        </row>
        <row r="782">
          <cell r="A782">
            <v>2110102</v>
          </cell>
          <cell r="B782" t="str">
            <v>    一般行政管理事务</v>
          </cell>
        </row>
        <row r="783">
          <cell r="A783">
            <v>2110103</v>
          </cell>
          <cell r="B783" t="str">
            <v>    机关服务</v>
          </cell>
        </row>
        <row r="784">
          <cell r="A784">
            <v>2110104</v>
          </cell>
          <cell r="B784" t="str">
            <v>    生态环境保护宣传</v>
          </cell>
        </row>
        <row r="785">
          <cell r="A785">
            <v>2110105</v>
          </cell>
          <cell r="B785" t="str">
            <v>    环境保护法规、规划及标准</v>
          </cell>
        </row>
        <row r="786">
          <cell r="A786">
            <v>2110106</v>
          </cell>
          <cell r="B786" t="str">
            <v>    生态环境国际合作及履约</v>
          </cell>
        </row>
        <row r="787">
          <cell r="A787">
            <v>2110107</v>
          </cell>
          <cell r="B787" t="str">
            <v>    生态环境保护行政许可</v>
          </cell>
        </row>
        <row r="788">
          <cell r="A788">
            <v>2110108</v>
          </cell>
          <cell r="B788" t="str">
            <v>    应对气候变化管理事务</v>
          </cell>
        </row>
        <row r="789">
          <cell r="A789">
            <v>2110199</v>
          </cell>
          <cell r="B789" t="str">
            <v>    其他环境保护管理事务支出</v>
          </cell>
          <cell r="C789">
            <v>65</v>
          </cell>
        </row>
        <row r="790">
          <cell r="A790">
            <v>21102</v>
          </cell>
          <cell r="B790" t="str">
            <v>  环境监测与监察</v>
          </cell>
          <cell r="C790">
            <v>0</v>
          </cell>
        </row>
        <row r="791">
          <cell r="A791">
            <v>2110203</v>
          </cell>
          <cell r="B791" t="str">
            <v>    建设项目环评审查与监督</v>
          </cell>
        </row>
        <row r="792">
          <cell r="A792">
            <v>2110204</v>
          </cell>
          <cell r="B792" t="str">
            <v>    核与辐射安全监督</v>
          </cell>
        </row>
        <row r="793">
          <cell r="A793">
            <v>2110299</v>
          </cell>
          <cell r="B793" t="str">
            <v>    其他环境监测与监察支出</v>
          </cell>
        </row>
        <row r="794">
          <cell r="A794">
            <v>21103</v>
          </cell>
          <cell r="B794" t="str">
            <v>  污染防治</v>
          </cell>
          <cell r="C794">
            <v>54</v>
          </cell>
        </row>
        <row r="795">
          <cell r="A795">
            <v>2110301</v>
          </cell>
          <cell r="B795" t="str">
            <v>    大气</v>
          </cell>
        </row>
        <row r="796">
          <cell r="A796">
            <v>2110302</v>
          </cell>
          <cell r="B796" t="str">
            <v>    水体</v>
          </cell>
        </row>
        <row r="797">
          <cell r="A797">
            <v>2110303</v>
          </cell>
          <cell r="B797" t="str">
            <v>    噪声</v>
          </cell>
        </row>
        <row r="798">
          <cell r="A798">
            <v>2110304</v>
          </cell>
          <cell r="B798" t="str">
            <v>    固体废弃物与化学品</v>
          </cell>
        </row>
        <row r="799">
          <cell r="A799">
            <v>2110305</v>
          </cell>
          <cell r="B799" t="str">
            <v>    放射源和放射性废物监管</v>
          </cell>
        </row>
        <row r="800">
          <cell r="A800">
            <v>2110306</v>
          </cell>
          <cell r="B800" t="str">
            <v>    辐射</v>
          </cell>
        </row>
        <row r="801">
          <cell r="A801">
            <v>2110307</v>
          </cell>
          <cell r="B801" t="str">
            <v>    土壤</v>
          </cell>
        </row>
        <row r="802">
          <cell r="A802">
            <v>2110399</v>
          </cell>
          <cell r="B802" t="str">
            <v>    其他污染防治支出</v>
          </cell>
          <cell r="C802">
            <v>54</v>
          </cell>
        </row>
        <row r="803">
          <cell r="A803">
            <v>21104</v>
          </cell>
          <cell r="B803" t="str">
            <v>  自然生态保护</v>
          </cell>
          <cell r="C803">
            <v>57</v>
          </cell>
        </row>
        <row r="804">
          <cell r="A804">
            <v>2110401</v>
          </cell>
          <cell r="B804" t="str">
            <v>    生态保护</v>
          </cell>
          <cell r="C804">
            <v>57</v>
          </cell>
        </row>
        <row r="805">
          <cell r="A805">
            <v>2110402</v>
          </cell>
          <cell r="B805" t="str">
            <v>    农村环境保护</v>
          </cell>
        </row>
        <row r="806">
          <cell r="A806">
            <v>2110404</v>
          </cell>
          <cell r="B806" t="str">
            <v>    生物及物种资源保护</v>
          </cell>
        </row>
        <row r="807">
          <cell r="A807">
            <v>2110405</v>
          </cell>
          <cell r="B807" t="str">
            <v>    草原生态修复治理</v>
          </cell>
        </row>
        <row r="808">
          <cell r="A808">
            <v>2110406</v>
          </cell>
          <cell r="B808" t="str">
            <v>    自然保护地</v>
          </cell>
        </row>
        <row r="809">
          <cell r="A809">
            <v>2110499</v>
          </cell>
          <cell r="B809" t="str">
            <v>    其他自然生态保护支出</v>
          </cell>
        </row>
        <row r="810">
          <cell r="A810">
            <v>21105</v>
          </cell>
          <cell r="B810" t="str">
            <v>  森林保护修复</v>
          </cell>
          <cell r="C810">
            <v>95</v>
          </cell>
        </row>
        <row r="811">
          <cell r="A811">
            <v>2110501</v>
          </cell>
          <cell r="B811" t="str">
            <v>    森林管护</v>
          </cell>
        </row>
        <row r="812">
          <cell r="A812">
            <v>2110502</v>
          </cell>
          <cell r="B812" t="str">
            <v>    社会保险补助</v>
          </cell>
        </row>
        <row r="813">
          <cell r="A813">
            <v>2110503</v>
          </cell>
          <cell r="B813" t="str">
            <v>    政策性社会性支出补助</v>
          </cell>
        </row>
        <row r="814">
          <cell r="A814">
            <v>2110506</v>
          </cell>
          <cell r="B814" t="str">
            <v>    天然林保护工程建设</v>
          </cell>
        </row>
        <row r="815">
          <cell r="A815">
            <v>2110507</v>
          </cell>
          <cell r="B815" t="str">
            <v>    停伐补助</v>
          </cell>
        </row>
        <row r="816">
          <cell r="A816">
            <v>2110599</v>
          </cell>
          <cell r="B816" t="str">
            <v>    其他森林保护修复支出</v>
          </cell>
          <cell r="C816">
            <v>95</v>
          </cell>
        </row>
        <row r="817">
          <cell r="A817">
            <v>21107</v>
          </cell>
          <cell r="B817" t="str">
            <v>  风沙荒漠治理</v>
          </cell>
          <cell r="C817">
            <v>0</v>
          </cell>
        </row>
        <row r="818">
          <cell r="A818">
            <v>2110704</v>
          </cell>
          <cell r="B818" t="str">
            <v>    京津风沙源治理工程建设</v>
          </cell>
        </row>
        <row r="819">
          <cell r="A819">
            <v>2110799</v>
          </cell>
          <cell r="B819" t="str">
            <v>    其他风沙荒漠治理支出</v>
          </cell>
        </row>
        <row r="820">
          <cell r="A820">
            <v>21108</v>
          </cell>
          <cell r="B820" t="str">
            <v>  退牧还草</v>
          </cell>
          <cell r="C820">
            <v>0</v>
          </cell>
        </row>
        <row r="821">
          <cell r="A821">
            <v>2110804</v>
          </cell>
          <cell r="B821" t="str">
            <v>    退牧还草工程建设</v>
          </cell>
        </row>
        <row r="822">
          <cell r="A822">
            <v>2110899</v>
          </cell>
          <cell r="B822" t="str">
            <v>    其他退牧还草支出</v>
          </cell>
        </row>
        <row r="823">
          <cell r="A823">
            <v>21109</v>
          </cell>
          <cell r="B823" t="str">
            <v>  已垦草原退耕还草(款)</v>
          </cell>
          <cell r="C823">
            <v>0</v>
          </cell>
        </row>
        <row r="824">
          <cell r="A824">
            <v>2110901</v>
          </cell>
          <cell r="B824" t="str">
            <v>    已垦草原退耕还草(项)</v>
          </cell>
        </row>
        <row r="825">
          <cell r="A825">
            <v>21110</v>
          </cell>
          <cell r="B825" t="str">
            <v>  能源节约利用(款)</v>
          </cell>
          <cell r="C825">
            <v>0</v>
          </cell>
        </row>
        <row r="826">
          <cell r="A826">
            <v>2111001</v>
          </cell>
          <cell r="B826" t="str">
            <v>    能源节约利用(项)</v>
          </cell>
        </row>
        <row r="827">
          <cell r="A827">
            <v>21111</v>
          </cell>
          <cell r="B827" t="str">
            <v>  污染减排</v>
          </cell>
          <cell r="C827">
            <v>0</v>
          </cell>
        </row>
        <row r="828">
          <cell r="A828">
            <v>2111101</v>
          </cell>
          <cell r="B828" t="str">
            <v>    生态环境监测与信息</v>
          </cell>
        </row>
        <row r="829">
          <cell r="A829">
            <v>2111102</v>
          </cell>
          <cell r="B829" t="str">
            <v>    生态环境执法监察</v>
          </cell>
        </row>
        <row r="830">
          <cell r="A830">
            <v>2111103</v>
          </cell>
          <cell r="B830" t="str">
            <v>    减排专项支出</v>
          </cell>
        </row>
        <row r="831">
          <cell r="A831">
            <v>2111104</v>
          </cell>
          <cell r="B831" t="str">
            <v>    清洁生产专项支出</v>
          </cell>
        </row>
        <row r="832">
          <cell r="A832">
            <v>2111199</v>
          </cell>
          <cell r="B832" t="str">
            <v>    其他污染减排支出</v>
          </cell>
        </row>
        <row r="833">
          <cell r="A833">
            <v>21112</v>
          </cell>
          <cell r="B833" t="str">
            <v>  清洁能源</v>
          </cell>
          <cell r="C833">
            <v>0</v>
          </cell>
        </row>
        <row r="834">
          <cell r="A834">
            <v>2111201</v>
          </cell>
          <cell r="B834" t="str">
            <v>    可再生能源</v>
          </cell>
        </row>
        <row r="835">
          <cell r="A835">
            <v>2111299</v>
          </cell>
          <cell r="B835" t="str">
            <v>    其他清洁能源支出</v>
          </cell>
        </row>
        <row r="836">
          <cell r="A836">
            <v>21113</v>
          </cell>
          <cell r="B836" t="str">
            <v>  循环经济(款)</v>
          </cell>
          <cell r="C836">
            <v>0</v>
          </cell>
        </row>
        <row r="837">
          <cell r="A837">
            <v>2111301</v>
          </cell>
          <cell r="B837" t="str">
            <v>    循环经济(项)</v>
          </cell>
        </row>
        <row r="838">
          <cell r="A838">
            <v>21114</v>
          </cell>
          <cell r="B838" t="str">
            <v>  能源管理事务</v>
          </cell>
          <cell r="C838">
            <v>0</v>
          </cell>
        </row>
        <row r="839">
          <cell r="A839">
            <v>2111401</v>
          </cell>
          <cell r="B839" t="str">
            <v>    行政运行</v>
          </cell>
        </row>
        <row r="840">
          <cell r="A840">
            <v>2111402</v>
          </cell>
          <cell r="B840" t="str">
            <v>    一般行政管理事务</v>
          </cell>
        </row>
        <row r="841">
          <cell r="A841">
            <v>2111403</v>
          </cell>
          <cell r="B841" t="str">
            <v>    机关服务</v>
          </cell>
        </row>
        <row r="842">
          <cell r="A842">
            <v>2111406</v>
          </cell>
          <cell r="B842" t="str">
            <v>    能源科技装备</v>
          </cell>
        </row>
        <row r="843">
          <cell r="A843">
            <v>2111407</v>
          </cell>
          <cell r="B843" t="str">
            <v>    能源行业管理</v>
          </cell>
        </row>
        <row r="844">
          <cell r="A844">
            <v>2111408</v>
          </cell>
          <cell r="B844" t="str">
            <v>    能源管理</v>
          </cell>
        </row>
        <row r="845">
          <cell r="A845">
            <v>2111411</v>
          </cell>
          <cell r="B845" t="str">
            <v>    信息化建设</v>
          </cell>
        </row>
        <row r="846">
          <cell r="A846">
            <v>2111413</v>
          </cell>
          <cell r="B846" t="str">
            <v>    农村电网建设</v>
          </cell>
        </row>
        <row r="847">
          <cell r="A847">
            <v>2111450</v>
          </cell>
          <cell r="B847" t="str">
            <v>    事业运行</v>
          </cell>
        </row>
        <row r="848">
          <cell r="A848">
            <v>2111499</v>
          </cell>
          <cell r="B848" t="str">
            <v>    其他能源管理事务支出</v>
          </cell>
        </row>
        <row r="849">
          <cell r="A849">
            <v>21199</v>
          </cell>
          <cell r="B849" t="str">
            <v>  其他节能环保支出(款)</v>
          </cell>
          <cell r="C849">
            <v>134</v>
          </cell>
        </row>
        <row r="850">
          <cell r="A850">
            <v>2119999</v>
          </cell>
          <cell r="B850" t="str">
            <v>    其他节能环保支出(项)</v>
          </cell>
          <cell r="C850">
            <v>134</v>
          </cell>
        </row>
        <row r="851">
          <cell r="A851">
            <v>212</v>
          </cell>
          <cell r="B851" t="str">
            <v>城乡社区支出</v>
          </cell>
          <cell r="C851">
            <v>12080</v>
          </cell>
        </row>
        <row r="852">
          <cell r="A852">
            <v>21201</v>
          </cell>
          <cell r="B852" t="str">
            <v>  城乡社区管理事务</v>
          </cell>
          <cell r="C852">
            <v>4064</v>
          </cell>
        </row>
        <row r="853">
          <cell r="A853">
            <v>2120101</v>
          </cell>
          <cell r="B853" t="str">
            <v>    行政运行</v>
          </cell>
          <cell r="C853">
            <v>1081</v>
          </cell>
        </row>
        <row r="854">
          <cell r="A854">
            <v>2120102</v>
          </cell>
          <cell r="B854" t="str">
            <v>    一般行政管理事务</v>
          </cell>
        </row>
        <row r="855">
          <cell r="A855">
            <v>2120103</v>
          </cell>
          <cell r="B855" t="str">
            <v>    机关服务</v>
          </cell>
        </row>
        <row r="856">
          <cell r="A856">
            <v>2120104</v>
          </cell>
          <cell r="B856" t="str">
            <v>    城管执法</v>
          </cell>
          <cell r="C856">
            <v>6</v>
          </cell>
        </row>
        <row r="857">
          <cell r="A857">
            <v>2120105</v>
          </cell>
          <cell r="B857" t="str">
            <v>    工程建设标准规范编制与监管</v>
          </cell>
        </row>
        <row r="858">
          <cell r="A858">
            <v>2120106</v>
          </cell>
          <cell r="B858" t="str">
            <v>    工程建设管理</v>
          </cell>
        </row>
        <row r="859">
          <cell r="A859">
            <v>2120107</v>
          </cell>
          <cell r="B859" t="str">
            <v>    市政公用行业市场监管</v>
          </cell>
        </row>
        <row r="860">
          <cell r="A860">
            <v>2120109</v>
          </cell>
          <cell r="B860" t="str">
            <v>    住宅建设与房地产市场监管</v>
          </cell>
        </row>
        <row r="861">
          <cell r="A861">
            <v>2120110</v>
          </cell>
          <cell r="B861" t="str">
            <v>    执业资格注册、资质审查</v>
          </cell>
        </row>
        <row r="862">
          <cell r="A862">
            <v>2120199</v>
          </cell>
          <cell r="B862" t="str">
            <v>    其他城乡社区管理事务支出</v>
          </cell>
          <cell r="C862">
            <v>2977</v>
          </cell>
        </row>
        <row r="863">
          <cell r="A863">
            <v>21202</v>
          </cell>
          <cell r="B863" t="str">
            <v>  城乡社区规划与管理(款)</v>
          </cell>
          <cell r="C863">
            <v>0</v>
          </cell>
        </row>
        <row r="864">
          <cell r="A864">
            <v>2120201</v>
          </cell>
          <cell r="B864" t="str">
            <v>    城乡社区规划与管理(项)</v>
          </cell>
        </row>
        <row r="865">
          <cell r="A865">
            <v>21203</v>
          </cell>
          <cell r="B865" t="str">
            <v>  城乡社区公共设施</v>
          </cell>
          <cell r="C865">
            <v>7049</v>
          </cell>
        </row>
        <row r="866">
          <cell r="A866">
            <v>2120303</v>
          </cell>
          <cell r="B866" t="str">
            <v>    小城镇基础设施建设</v>
          </cell>
        </row>
        <row r="867">
          <cell r="A867">
            <v>2120399</v>
          </cell>
          <cell r="B867" t="str">
            <v>    其他城乡社区公共设施支出</v>
          </cell>
          <cell r="C867">
            <v>7049</v>
          </cell>
        </row>
        <row r="868">
          <cell r="A868">
            <v>21205</v>
          </cell>
          <cell r="B868" t="str">
            <v>  城乡社区环境卫生(款)</v>
          </cell>
          <cell r="C868">
            <v>0</v>
          </cell>
        </row>
        <row r="869">
          <cell r="A869">
            <v>2120501</v>
          </cell>
          <cell r="B869" t="str">
            <v>    城乡社区环境卫生(项)</v>
          </cell>
        </row>
        <row r="870">
          <cell r="A870">
            <v>21206</v>
          </cell>
          <cell r="B870" t="str">
            <v>  建设市场管理与监督(款)</v>
          </cell>
          <cell r="C870">
            <v>0</v>
          </cell>
        </row>
        <row r="871">
          <cell r="A871">
            <v>2120601</v>
          </cell>
          <cell r="B871" t="str">
            <v>    建设市场管理与监督(项)</v>
          </cell>
        </row>
        <row r="872">
          <cell r="A872">
            <v>21299</v>
          </cell>
          <cell r="B872" t="str">
            <v>  其他城乡社区支出(款)</v>
          </cell>
          <cell r="C872">
            <v>967</v>
          </cell>
        </row>
        <row r="873">
          <cell r="A873">
            <v>2129999</v>
          </cell>
          <cell r="B873" t="str">
            <v>    其他城乡社区支出(项)</v>
          </cell>
          <cell r="C873">
            <v>967</v>
          </cell>
        </row>
        <row r="874">
          <cell r="A874">
            <v>213</v>
          </cell>
          <cell r="B874" t="str">
            <v>农林水支出</v>
          </cell>
          <cell r="C874">
            <v>12214</v>
          </cell>
        </row>
        <row r="875">
          <cell r="A875">
            <v>21301</v>
          </cell>
          <cell r="B875" t="str">
            <v>  农业农村</v>
          </cell>
          <cell r="C875">
            <v>6523</v>
          </cell>
        </row>
        <row r="876">
          <cell r="A876">
            <v>2130101</v>
          </cell>
          <cell r="B876" t="str">
            <v>    行政运行</v>
          </cell>
          <cell r="C876">
            <v>375</v>
          </cell>
        </row>
        <row r="877">
          <cell r="A877">
            <v>2130102</v>
          </cell>
          <cell r="B877" t="str">
            <v>    一般行政管理事务</v>
          </cell>
        </row>
        <row r="878">
          <cell r="A878">
            <v>2130103</v>
          </cell>
          <cell r="B878" t="str">
            <v>    机关服务</v>
          </cell>
        </row>
        <row r="879">
          <cell r="A879">
            <v>2130104</v>
          </cell>
          <cell r="B879" t="str">
            <v>    事业运行</v>
          </cell>
          <cell r="C879">
            <v>190</v>
          </cell>
        </row>
        <row r="880">
          <cell r="A880">
            <v>2130105</v>
          </cell>
          <cell r="B880" t="str">
            <v>    农垦运行</v>
          </cell>
        </row>
        <row r="881">
          <cell r="A881">
            <v>2130106</v>
          </cell>
          <cell r="B881" t="str">
            <v>    科技转化与推广服务</v>
          </cell>
        </row>
        <row r="882">
          <cell r="A882">
            <v>2130108</v>
          </cell>
          <cell r="B882" t="str">
            <v>    病虫害控制</v>
          </cell>
          <cell r="C882">
            <v>5</v>
          </cell>
        </row>
        <row r="883">
          <cell r="A883">
            <v>2130109</v>
          </cell>
          <cell r="B883" t="str">
            <v>    农产品质量安全</v>
          </cell>
          <cell r="C883">
            <v>4</v>
          </cell>
        </row>
        <row r="884">
          <cell r="A884">
            <v>2130110</v>
          </cell>
          <cell r="B884" t="str">
            <v>    执法监管</v>
          </cell>
        </row>
        <row r="885">
          <cell r="A885">
            <v>2130111</v>
          </cell>
          <cell r="B885" t="str">
            <v>    统计监测与信息服务</v>
          </cell>
        </row>
        <row r="886">
          <cell r="A886">
            <v>2130112</v>
          </cell>
          <cell r="B886" t="str">
            <v>    行业业务管理</v>
          </cell>
        </row>
        <row r="887">
          <cell r="A887">
            <v>2130114</v>
          </cell>
          <cell r="B887" t="str">
            <v>    对外交流与合作</v>
          </cell>
        </row>
        <row r="888">
          <cell r="A888">
            <v>2130119</v>
          </cell>
          <cell r="B888" t="str">
            <v>    防灾救灾</v>
          </cell>
        </row>
        <row r="889">
          <cell r="A889">
            <v>2130120</v>
          </cell>
          <cell r="B889" t="str">
            <v>    稳定农民收入补贴</v>
          </cell>
          <cell r="C889">
            <v>132</v>
          </cell>
        </row>
        <row r="890">
          <cell r="A890">
            <v>2130121</v>
          </cell>
          <cell r="B890" t="str">
            <v>    农业结构调整补贴</v>
          </cell>
        </row>
        <row r="891">
          <cell r="A891">
            <v>2130122</v>
          </cell>
          <cell r="B891" t="str">
            <v>    农业生产发展</v>
          </cell>
          <cell r="C891">
            <v>4984</v>
          </cell>
        </row>
        <row r="892">
          <cell r="A892">
            <v>2130124</v>
          </cell>
          <cell r="B892" t="str">
            <v>    农村合作经济</v>
          </cell>
        </row>
        <row r="893">
          <cell r="A893">
            <v>2130125</v>
          </cell>
          <cell r="B893" t="str">
            <v>    农产品加工与促销</v>
          </cell>
        </row>
        <row r="894">
          <cell r="A894">
            <v>2130126</v>
          </cell>
          <cell r="B894" t="str">
            <v>    农村社会事业</v>
          </cell>
          <cell r="C894">
            <v>675</v>
          </cell>
        </row>
        <row r="895">
          <cell r="A895">
            <v>2130135</v>
          </cell>
          <cell r="B895" t="str">
            <v>    农业生态资源保护</v>
          </cell>
        </row>
        <row r="896">
          <cell r="A896">
            <v>2130142</v>
          </cell>
          <cell r="B896" t="str">
            <v>    乡村道路建设</v>
          </cell>
        </row>
        <row r="897">
          <cell r="A897">
            <v>2130148</v>
          </cell>
          <cell r="B897" t="str">
            <v>    渔业发展</v>
          </cell>
        </row>
        <row r="898">
          <cell r="A898">
            <v>2130152</v>
          </cell>
          <cell r="B898" t="str">
            <v>    对高校毕业生到基层任职补助</v>
          </cell>
        </row>
        <row r="899">
          <cell r="A899">
            <v>2130153</v>
          </cell>
          <cell r="B899" t="str">
            <v>    耕地建设与利用</v>
          </cell>
        </row>
        <row r="900">
          <cell r="A900">
            <v>2130199</v>
          </cell>
          <cell r="B900" t="str">
            <v>    其他农业农村支出</v>
          </cell>
          <cell r="C900">
            <v>158</v>
          </cell>
        </row>
        <row r="901">
          <cell r="A901">
            <v>21302</v>
          </cell>
          <cell r="B901" t="str">
            <v>  林业和草原</v>
          </cell>
          <cell r="C901">
            <v>3468</v>
          </cell>
        </row>
        <row r="902">
          <cell r="A902">
            <v>2130201</v>
          </cell>
          <cell r="B902" t="str">
            <v>    行政运行</v>
          </cell>
          <cell r="C902">
            <v>205</v>
          </cell>
        </row>
        <row r="903">
          <cell r="A903">
            <v>2130202</v>
          </cell>
          <cell r="B903" t="str">
            <v>    一般行政管理事务</v>
          </cell>
        </row>
        <row r="904">
          <cell r="A904">
            <v>2130203</v>
          </cell>
          <cell r="B904" t="str">
            <v>    机关服务</v>
          </cell>
        </row>
        <row r="905">
          <cell r="A905">
            <v>2130204</v>
          </cell>
          <cell r="B905" t="str">
            <v>    事业机构</v>
          </cell>
          <cell r="C905">
            <v>148</v>
          </cell>
        </row>
        <row r="906">
          <cell r="A906">
            <v>2130205</v>
          </cell>
          <cell r="B906" t="str">
            <v>    森林资源培育</v>
          </cell>
          <cell r="C906">
            <v>213</v>
          </cell>
        </row>
        <row r="907">
          <cell r="A907">
            <v>2130206</v>
          </cell>
          <cell r="B907" t="str">
            <v>    技术推广与转化</v>
          </cell>
        </row>
        <row r="908">
          <cell r="A908">
            <v>2130207</v>
          </cell>
          <cell r="B908" t="str">
            <v>    森林资源管理</v>
          </cell>
        </row>
        <row r="909">
          <cell r="A909">
            <v>2130209</v>
          </cell>
          <cell r="B909" t="str">
            <v>    森林生态效益补偿</v>
          </cell>
          <cell r="C909">
            <v>63</v>
          </cell>
        </row>
        <row r="910">
          <cell r="A910">
            <v>2130211</v>
          </cell>
          <cell r="B910" t="str">
            <v>    动植物保护</v>
          </cell>
        </row>
        <row r="911">
          <cell r="A911">
            <v>2130212</v>
          </cell>
          <cell r="B911" t="str">
            <v>    湿地保护</v>
          </cell>
        </row>
        <row r="912">
          <cell r="A912">
            <v>2130213</v>
          </cell>
          <cell r="B912" t="str">
            <v>    执法与监督</v>
          </cell>
        </row>
        <row r="913">
          <cell r="A913">
            <v>2130217</v>
          </cell>
          <cell r="B913" t="str">
            <v>    防沙治沙</v>
          </cell>
        </row>
        <row r="914">
          <cell r="A914">
            <v>2130220</v>
          </cell>
          <cell r="B914" t="str">
            <v>    对外合作与交流</v>
          </cell>
        </row>
        <row r="915">
          <cell r="A915">
            <v>2130221</v>
          </cell>
          <cell r="B915" t="str">
            <v>    产业化管理</v>
          </cell>
        </row>
        <row r="916">
          <cell r="A916">
            <v>2130223</v>
          </cell>
          <cell r="B916" t="str">
            <v>    信息管理</v>
          </cell>
        </row>
        <row r="917">
          <cell r="A917">
            <v>2130226</v>
          </cell>
          <cell r="B917" t="str">
            <v>    林区公共支出</v>
          </cell>
          <cell r="C917">
            <v>1925</v>
          </cell>
        </row>
        <row r="918">
          <cell r="A918">
            <v>2130227</v>
          </cell>
          <cell r="B918" t="str">
            <v>    贷款贴息</v>
          </cell>
        </row>
        <row r="919">
          <cell r="A919">
            <v>2130234</v>
          </cell>
          <cell r="B919" t="str">
            <v>    林业草原防灾减灾</v>
          </cell>
          <cell r="C919">
            <v>92</v>
          </cell>
        </row>
        <row r="920">
          <cell r="A920">
            <v>2130236</v>
          </cell>
          <cell r="B920" t="str">
            <v>    草原管理</v>
          </cell>
        </row>
        <row r="921">
          <cell r="A921">
            <v>2130237</v>
          </cell>
          <cell r="B921" t="str">
            <v>    行业业务管理</v>
          </cell>
        </row>
        <row r="922">
          <cell r="A922">
            <v>2130238</v>
          </cell>
          <cell r="B922" t="str">
            <v>    退耕还林还草</v>
          </cell>
        </row>
        <row r="923">
          <cell r="A923">
            <v>2130299</v>
          </cell>
          <cell r="B923" t="str">
            <v>    其他林业和草原支出</v>
          </cell>
          <cell r="C923">
            <v>822</v>
          </cell>
        </row>
        <row r="924">
          <cell r="A924">
            <v>21303</v>
          </cell>
          <cell r="B924" t="str">
            <v>  水利</v>
          </cell>
          <cell r="C924">
            <v>1837</v>
          </cell>
        </row>
        <row r="925">
          <cell r="A925">
            <v>2130301</v>
          </cell>
          <cell r="B925" t="str">
            <v>    行政运行</v>
          </cell>
          <cell r="C925">
            <v>121</v>
          </cell>
        </row>
        <row r="926">
          <cell r="A926">
            <v>2130302</v>
          </cell>
          <cell r="B926" t="str">
            <v>    一般行政管理事务</v>
          </cell>
        </row>
        <row r="927">
          <cell r="A927">
            <v>2130303</v>
          </cell>
          <cell r="B927" t="str">
            <v>    机关服务</v>
          </cell>
        </row>
        <row r="928">
          <cell r="A928">
            <v>2130304</v>
          </cell>
          <cell r="B928" t="str">
            <v>    水利行业业务管理</v>
          </cell>
        </row>
        <row r="929">
          <cell r="A929">
            <v>2130305</v>
          </cell>
          <cell r="B929" t="str">
            <v>    水利工程建设</v>
          </cell>
          <cell r="C929">
            <v>91</v>
          </cell>
        </row>
        <row r="930">
          <cell r="A930">
            <v>2130306</v>
          </cell>
          <cell r="B930" t="str">
            <v>    水利工程运行与维护</v>
          </cell>
        </row>
        <row r="931">
          <cell r="A931">
            <v>2130307</v>
          </cell>
          <cell r="B931" t="str">
            <v>    长江黄河等流域管理</v>
          </cell>
        </row>
        <row r="932">
          <cell r="A932">
            <v>2130308</v>
          </cell>
          <cell r="B932" t="str">
            <v>    水利前期工作</v>
          </cell>
          <cell r="C932">
            <v>15</v>
          </cell>
        </row>
        <row r="933">
          <cell r="A933">
            <v>2130309</v>
          </cell>
          <cell r="B933" t="str">
            <v>    水利执法监督</v>
          </cell>
        </row>
        <row r="934">
          <cell r="A934">
            <v>2130310</v>
          </cell>
          <cell r="B934" t="str">
            <v>    水土保持</v>
          </cell>
        </row>
        <row r="935">
          <cell r="A935">
            <v>2130311</v>
          </cell>
          <cell r="B935" t="str">
            <v>    水资源节约管理与保护</v>
          </cell>
          <cell r="C935">
            <v>3</v>
          </cell>
        </row>
        <row r="936">
          <cell r="A936">
            <v>2130312</v>
          </cell>
          <cell r="B936" t="str">
            <v>    水质监测</v>
          </cell>
        </row>
        <row r="937">
          <cell r="A937">
            <v>2130313</v>
          </cell>
          <cell r="B937" t="str">
            <v>    水文测报</v>
          </cell>
        </row>
        <row r="938">
          <cell r="A938">
            <v>2130314</v>
          </cell>
          <cell r="B938" t="str">
            <v>    防汛</v>
          </cell>
          <cell r="C938">
            <v>19</v>
          </cell>
        </row>
        <row r="939">
          <cell r="A939">
            <v>2130315</v>
          </cell>
          <cell r="B939" t="str">
            <v>    抗旱</v>
          </cell>
          <cell r="C939">
            <v>115</v>
          </cell>
        </row>
        <row r="940">
          <cell r="A940">
            <v>2130316</v>
          </cell>
          <cell r="B940" t="str">
            <v>    农村水利</v>
          </cell>
        </row>
        <row r="941">
          <cell r="A941">
            <v>2130317</v>
          </cell>
          <cell r="B941" t="str">
            <v>    水利技术推广</v>
          </cell>
        </row>
        <row r="942">
          <cell r="A942">
            <v>2130318</v>
          </cell>
          <cell r="B942" t="str">
            <v>    国际河流治理与管理</v>
          </cell>
        </row>
        <row r="943">
          <cell r="A943">
            <v>2130319</v>
          </cell>
          <cell r="B943" t="str">
            <v>    江河湖库水系综合整治</v>
          </cell>
        </row>
        <row r="944">
          <cell r="A944">
            <v>2130321</v>
          </cell>
          <cell r="B944" t="str">
            <v>    大中型水库移民后期扶持专项支出</v>
          </cell>
        </row>
        <row r="945">
          <cell r="A945">
            <v>2130322</v>
          </cell>
          <cell r="B945" t="str">
            <v>    水利安全监督</v>
          </cell>
        </row>
        <row r="946">
          <cell r="A946">
            <v>2130333</v>
          </cell>
          <cell r="B946" t="str">
            <v>    信息管理</v>
          </cell>
        </row>
        <row r="947">
          <cell r="A947">
            <v>2130334</v>
          </cell>
          <cell r="B947" t="str">
            <v>    水利建设征地及移民支出</v>
          </cell>
        </row>
        <row r="948">
          <cell r="A948">
            <v>2130335</v>
          </cell>
          <cell r="B948" t="str">
            <v>    农村供水</v>
          </cell>
        </row>
        <row r="949">
          <cell r="A949">
            <v>2130336</v>
          </cell>
          <cell r="B949" t="str">
            <v>    南水北调工程建设</v>
          </cell>
        </row>
        <row r="950">
          <cell r="A950">
            <v>2130337</v>
          </cell>
          <cell r="B950" t="str">
            <v>    南水北调工程管理</v>
          </cell>
        </row>
        <row r="951">
          <cell r="A951">
            <v>2130399</v>
          </cell>
          <cell r="B951" t="str">
            <v>    其他水利支出</v>
          </cell>
          <cell r="C951">
            <v>1473</v>
          </cell>
        </row>
        <row r="952">
          <cell r="A952">
            <v>21305</v>
          </cell>
          <cell r="B952" t="str">
            <v>  巩固脱贫攻坚成果衔接乡村振兴</v>
          </cell>
          <cell r="C952">
            <v>0</v>
          </cell>
        </row>
        <row r="953">
          <cell r="A953">
            <v>2130504</v>
          </cell>
          <cell r="B953" t="str">
            <v>    农村基础设施建设</v>
          </cell>
        </row>
        <row r="954">
          <cell r="A954">
            <v>2130505</v>
          </cell>
          <cell r="B954" t="str">
            <v>    生产发展</v>
          </cell>
        </row>
        <row r="955">
          <cell r="A955">
            <v>2130506</v>
          </cell>
          <cell r="B955" t="str">
            <v>    社会发展</v>
          </cell>
        </row>
        <row r="956">
          <cell r="A956">
            <v>2130507</v>
          </cell>
          <cell r="B956" t="str">
            <v>    贷款奖补和贴息</v>
          </cell>
        </row>
        <row r="957">
          <cell r="A957">
            <v>2130508</v>
          </cell>
          <cell r="B957" t="str">
            <v>    “三西”农业建设专项补助</v>
          </cell>
        </row>
        <row r="958">
          <cell r="A958">
            <v>2130599</v>
          </cell>
          <cell r="B958" t="str">
            <v>    其他巩固脱贫攻坚成果衔接乡村振兴支出</v>
          </cell>
        </row>
        <row r="959">
          <cell r="A959">
            <v>21307</v>
          </cell>
          <cell r="B959" t="str">
            <v>  农村综合改革</v>
          </cell>
          <cell r="C959">
            <v>268</v>
          </cell>
        </row>
        <row r="960">
          <cell r="A960">
            <v>2130701</v>
          </cell>
          <cell r="B960" t="str">
            <v>    对村级公益事业建设的补助</v>
          </cell>
          <cell r="C960">
            <v>179</v>
          </cell>
        </row>
        <row r="961">
          <cell r="A961">
            <v>2130705</v>
          </cell>
          <cell r="B961" t="str">
            <v>    对村民委员会和村党支部的补助</v>
          </cell>
          <cell r="C961">
            <v>89</v>
          </cell>
        </row>
        <row r="962">
          <cell r="A962">
            <v>2130706</v>
          </cell>
          <cell r="B962" t="str">
            <v>    对村集体经济组织的补助</v>
          </cell>
        </row>
        <row r="963">
          <cell r="A963">
            <v>2130707</v>
          </cell>
          <cell r="B963" t="str">
            <v>    农村综合改革示范试点补助</v>
          </cell>
        </row>
        <row r="964">
          <cell r="A964">
            <v>2130799</v>
          </cell>
          <cell r="B964" t="str">
            <v>    其他农村综合改革支出</v>
          </cell>
        </row>
        <row r="965">
          <cell r="A965">
            <v>21308</v>
          </cell>
          <cell r="B965" t="str">
            <v>  普惠金融发展支出</v>
          </cell>
          <cell r="C965">
            <v>117</v>
          </cell>
        </row>
        <row r="966">
          <cell r="A966">
            <v>2130801</v>
          </cell>
          <cell r="B966" t="str">
            <v>    支持农村金融机构</v>
          </cell>
        </row>
        <row r="967">
          <cell r="A967">
            <v>2130803</v>
          </cell>
          <cell r="B967" t="str">
            <v>    农业保险保费补贴</v>
          </cell>
          <cell r="C967">
            <v>117</v>
          </cell>
        </row>
        <row r="968">
          <cell r="A968">
            <v>2130804</v>
          </cell>
          <cell r="B968" t="str">
            <v>    创业担保贷款贴息及奖补</v>
          </cell>
        </row>
        <row r="969">
          <cell r="A969">
            <v>2130805</v>
          </cell>
          <cell r="B969" t="str">
            <v>    补充创业担保贷款基金</v>
          </cell>
        </row>
        <row r="970">
          <cell r="A970">
            <v>2130899</v>
          </cell>
          <cell r="B970" t="str">
            <v>    其他普惠金融发展支出</v>
          </cell>
        </row>
        <row r="971">
          <cell r="A971">
            <v>21309</v>
          </cell>
          <cell r="B971" t="str">
            <v>  目标价格补贴</v>
          </cell>
          <cell r="C971">
            <v>1</v>
          </cell>
        </row>
        <row r="972">
          <cell r="A972">
            <v>2130901</v>
          </cell>
          <cell r="B972" t="str">
            <v>    棉花目标价格补贴</v>
          </cell>
        </row>
        <row r="973">
          <cell r="A973">
            <v>2130999</v>
          </cell>
          <cell r="B973" t="str">
            <v>    其他目标价格补贴</v>
          </cell>
          <cell r="C973">
            <v>1</v>
          </cell>
        </row>
        <row r="974">
          <cell r="A974">
            <v>21399</v>
          </cell>
          <cell r="B974" t="str">
            <v>  其他农林水支出(款)</v>
          </cell>
          <cell r="C974">
            <v>0</v>
          </cell>
        </row>
        <row r="975">
          <cell r="A975">
            <v>2139901</v>
          </cell>
          <cell r="B975" t="str">
            <v>    化解其他公益性乡村债务支出</v>
          </cell>
        </row>
        <row r="976">
          <cell r="A976">
            <v>2139999</v>
          </cell>
          <cell r="B976" t="str">
            <v>    其他农林水支出(项)</v>
          </cell>
        </row>
        <row r="977">
          <cell r="A977">
            <v>214</v>
          </cell>
          <cell r="B977" t="str">
            <v>交通运输支出</v>
          </cell>
          <cell r="C977">
            <v>3693</v>
          </cell>
        </row>
        <row r="978">
          <cell r="A978">
            <v>21401</v>
          </cell>
          <cell r="B978" t="str">
            <v>  公路水路运输</v>
          </cell>
          <cell r="C978">
            <v>1615</v>
          </cell>
        </row>
        <row r="979">
          <cell r="A979">
            <v>2140101</v>
          </cell>
          <cell r="B979" t="str">
            <v>    行政运行</v>
          </cell>
        </row>
        <row r="980">
          <cell r="A980">
            <v>2140102</v>
          </cell>
          <cell r="B980" t="str">
            <v>    一般行政管理事务</v>
          </cell>
        </row>
        <row r="981">
          <cell r="A981">
            <v>2140103</v>
          </cell>
          <cell r="B981" t="str">
            <v>    机关服务</v>
          </cell>
        </row>
        <row r="982">
          <cell r="A982">
            <v>2140104</v>
          </cell>
          <cell r="B982" t="str">
            <v>    公路建设</v>
          </cell>
        </row>
        <row r="983">
          <cell r="A983">
            <v>2140106</v>
          </cell>
          <cell r="B983" t="str">
            <v>    公路养护</v>
          </cell>
          <cell r="C983">
            <v>12</v>
          </cell>
        </row>
        <row r="984">
          <cell r="A984">
            <v>2140109</v>
          </cell>
          <cell r="B984" t="str">
            <v>    交通运输信息化建设</v>
          </cell>
        </row>
        <row r="985">
          <cell r="A985">
            <v>2140110</v>
          </cell>
          <cell r="B985" t="str">
            <v>    公路和运输安全</v>
          </cell>
        </row>
        <row r="986">
          <cell r="A986">
            <v>2140112</v>
          </cell>
          <cell r="B986" t="str">
            <v>    公路运输管理</v>
          </cell>
          <cell r="C986">
            <v>465</v>
          </cell>
        </row>
        <row r="987">
          <cell r="A987">
            <v>2140114</v>
          </cell>
          <cell r="B987" t="str">
            <v>    公路和运输技术标准化建设</v>
          </cell>
        </row>
        <row r="988">
          <cell r="A988">
            <v>2140122</v>
          </cell>
          <cell r="B988" t="str">
            <v>    水运建设</v>
          </cell>
        </row>
        <row r="989">
          <cell r="A989">
            <v>2140123</v>
          </cell>
          <cell r="B989" t="str">
            <v>    航道维护</v>
          </cell>
        </row>
        <row r="990">
          <cell r="A990">
            <v>2140127</v>
          </cell>
          <cell r="B990" t="str">
            <v>    船舶检验</v>
          </cell>
        </row>
        <row r="991">
          <cell r="A991">
            <v>2140128</v>
          </cell>
          <cell r="B991" t="str">
            <v>    救助打捞</v>
          </cell>
          <cell r="C991">
            <v>1</v>
          </cell>
        </row>
        <row r="992">
          <cell r="A992">
            <v>2140129</v>
          </cell>
          <cell r="B992" t="str">
            <v>    内河运输</v>
          </cell>
        </row>
        <row r="993">
          <cell r="A993">
            <v>2140130</v>
          </cell>
          <cell r="B993" t="str">
            <v>    远洋运输</v>
          </cell>
        </row>
        <row r="994">
          <cell r="A994">
            <v>2140131</v>
          </cell>
          <cell r="B994" t="str">
            <v>    海事管理</v>
          </cell>
        </row>
        <row r="995">
          <cell r="A995">
            <v>2140133</v>
          </cell>
          <cell r="B995" t="str">
            <v>    航标事业发展支出</v>
          </cell>
        </row>
        <row r="996">
          <cell r="A996">
            <v>2140136</v>
          </cell>
          <cell r="B996" t="str">
            <v>    水路运输管理支出</v>
          </cell>
        </row>
        <row r="997">
          <cell r="A997">
            <v>2140138</v>
          </cell>
          <cell r="B997" t="str">
            <v>    口岸建设</v>
          </cell>
        </row>
        <row r="998">
          <cell r="A998">
            <v>2140199</v>
          </cell>
          <cell r="B998" t="str">
            <v>    其他公路水路运输支出</v>
          </cell>
          <cell r="C998">
            <v>1137</v>
          </cell>
        </row>
        <row r="999">
          <cell r="A999">
            <v>21402</v>
          </cell>
          <cell r="B999" t="str">
            <v>  铁路运输</v>
          </cell>
          <cell r="C999">
            <v>0</v>
          </cell>
        </row>
        <row r="1000">
          <cell r="A1000">
            <v>2140201</v>
          </cell>
          <cell r="B1000" t="str">
            <v>    行政运行</v>
          </cell>
        </row>
        <row r="1001">
          <cell r="A1001">
            <v>2140202</v>
          </cell>
          <cell r="B1001" t="str">
            <v>    一般行政管理事务</v>
          </cell>
        </row>
        <row r="1002">
          <cell r="A1002">
            <v>2140203</v>
          </cell>
          <cell r="B1002" t="str">
            <v>    机关服务</v>
          </cell>
        </row>
        <row r="1003">
          <cell r="A1003">
            <v>2140204</v>
          </cell>
          <cell r="B1003" t="str">
            <v>    铁路路网建设</v>
          </cell>
        </row>
        <row r="1004">
          <cell r="A1004">
            <v>2140205</v>
          </cell>
          <cell r="B1004" t="str">
            <v>    铁路还贷专项</v>
          </cell>
        </row>
        <row r="1005">
          <cell r="A1005">
            <v>2140206</v>
          </cell>
          <cell r="B1005" t="str">
            <v>    铁路安全</v>
          </cell>
        </row>
        <row r="1006">
          <cell r="A1006">
            <v>2140207</v>
          </cell>
          <cell r="B1006" t="str">
            <v>    铁路专项运输</v>
          </cell>
        </row>
        <row r="1007">
          <cell r="A1007">
            <v>2140208</v>
          </cell>
          <cell r="B1007" t="str">
            <v>    行业监管</v>
          </cell>
        </row>
        <row r="1008">
          <cell r="A1008">
            <v>2140299</v>
          </cell>
          <cell r="B1008" t="str">
            <v>    其他铁路运输支出</v>
          </cell>
        </row>
        <row r="1009">
          <cell r="A1009">
            <v>21403</v>
          </cell>
          <cell r="B1009" t="str">
            <v>  民用航空运输</v>
          </cell>
          <cell r="C1009">
            <v>0</v>
          </cell>
        </row>
        <row r="1010">
          <cell r="A1010">
            <v>2140301</v>
          </cell>
          <cell r="B1010" t="str">
            <v>    行政运行</v>
          </cell>
        </row>
        <row r="1011">
          <cell r="A1011">
            <v>2140302</v>
          </cell>
          <cell r="B1011" t="str">
            <v>    一般行政管理事务</v>
          </cell>
        </row>
        <row r="1012">
          <cell r="A1012">
            <v>2140303</v>
          </cell>
          <cell r="B1012" t="str">
            <v>    机关服务</v>
          </cell>
        </row>
        <row r="1013">
          <cell r="A1013">
            <v>2140304</v>
          </cell>
          <cell r="B1013" t="str">
            <v>    机场建设</v>
          </cell>
        </row>
        <row r="1014">
          <cell r="A1014">
            <v>2140305</v>
          </cell>
          <cell r="B1014" t="str">
            <v>    空管系统建设</v>
          </cell>
        </row>
        <row r="1015">
          <cell r="A1015">
            <v>2140306</v>
          </cell>
          <cell r="B1015" t="str">
            <v>    民航还贷专项支出</v>
          </cell>
        </row>
        <row r="1016">
          <cell r="A1016">
            <v>2140307</v>
          </cell>
          <cell r="B1016" t="str">
            <v>    民用航空安全</v>
          </cell>
        </row>
        <row r="1017">
          <cell r="A1017">
            <v>2140308</v>
          </cell>
          <cell r="B1017" t="str">
            <v>    民航专项运输</v>
          </cell>
        </row>
        <row r="1018">
          <cell r="A1018">
            <v>2140399</v>
          </cell>
          <cell r="B1018" t="str">
            <v>    其他民用航空运输支出</v>
          </cell>
        </row>
        <row r="1019">
          <cell r="A1019">
            <v>21405</v>
          </cell>
          <cell r="B1019" t="str">
            <v>  邮政业支出</v>
          </cell>
          <cell r="C1019">
            <v>0</v>
          </cell>
        </row>
        <row r="1020">
          <cell r="A1020">
            <v>2140501</v>
          </cell>
          <cell r="B1020" t="str">
            <v>    行政运行</v>
          </cell>
        </row>
        <row r="1021">
          <cell r="A1021">
            <v>2140502</v>
          </cell>
          <cell r="B1021" t="str">
            <v>    一般行政管理事务</v>
          </cell>
        </row>
        <row r="1022">
          <cell r="A1022">
            <v>2140503</v>
          </cell>
          <cell r="B1022" t="str">
            <v>    机关服务</v>
          </cell>
        </row>
        <row r="1023">
          <cell r="A1023">
            <v>2140504</v>
          </cell>
          <cell r="B1023" t="str">
            <v>    行业监管</v>
          </cell>
        </row>
        <row r="1024">
          <cell r="A1024">
            <v>2140505</v>
          </cell>
          <cell r="B1024" t="str">
            <v>    邮政普遍服务与特殊服务</v>
          </cell>
        </row>
        <row r="1025">
          <cell r="A1025">
            <v>2140599</v>
          </cell>
          <cell r="B1025" t="str">
            <v>    其他邮政业支出</v>
          </cell>
        </row>
        <row r="1026">
          <cell r="A1026">
            <v>21499</v>
          </cell>
          <cell r="B1026" t="str">
            <v>  其他交通运输支出(款)</v>
          </cell>
          <cell r="C1026">
            <v>2078</v>
          </cell>
        </row>
        <row r="1027">
          <cell r="A1027">
            <v>2149901</v>
          </cell>
          <cell r="B1027" t="str">
            <v>    公共交通运营补助</v>
          </cell>
        </row>
        <row r="1028">
          <cell r="A1028">
            <v>2149999</v>
          </cell>
          <cell r="B1028" t="str">
            <v>    其他交通运输支出(项)</v>
          </cell>
          <cell r="C1028">
            <v>2078</v>
          </cell>
        </row>
        <row r="1029">
          <cell r="A1029">
            <v>215</v>
          </cell>
          <cell r="B1029" t="str">
            <v>资源勘探工业信息等支出</v>
          </cell>
          <cell r="C1029">
            <v>1010</v>
          </cell>
        </row>
        <row r="1030">
          <cell r="A1030">
            <v>21501</v>
          </cell>
          <cell r="B1030" t="str">
            <v>  资源勘探开发</v>
          </cell>
          <cell r="C1030">
            <v>0</v>
          </cell>
        </row>
        <row r="1031">
          <cell r="A1031">
            <v>2150101</v>
          </cell>
          <cell r="B1031" t="str">
            <v>    行政运行</v>
          </cell>
        </row>
        <row r="1032">
          <cell r="A1032">
            <v>2150102</v>
          </cell>
          <cell r="B1032" t="str">
            <v>    一般行政管理事务</v>
          </cell>
        </row>
        <row r="1033">
          <cell r="A1033">
            <v>2150103</v>
          </cell>
          <cell r="B1033" t="str">
            <v>    机关服务</v>
          </cell>
        </row>
        <row r="1034">
          <cell r="A1034">
            <v>2150104</v>
          </cell>
          <cell r="B1034" t="str">
            <v>    煤炭勘探开采和洗选</v>
          </cell>
        </row>
        <row r="1035">
          <cell r="A1035">
            <v>2150105</v>
          </cell>
          <cell r="B1035" t="str">
            <v>    石油和天然气勘探开采</v>
          </cell>
        </row>
        <row r="1036">
          <cell r="A1036">
            <v>2150106</v>
          </cell>
          <cell r="B1036" t="str">
            <v>    黑色金属矿勘探和采选</v>
          </cell>
        </row>
        <row r="1037">
          <cell r="A1037">
            <v>2150107</v>
          </cell>
          <cell r="B1037" t="str">
            <v>    有色金属矿勘探和采选</v>
          </cell>
        </row>
        <row r="1038">
          <cell r="A1038">
            <v>2150108</v>
          </cell>
          <cell r="B1038" t="str">
            <v>    非金属矿勘探和采选</v>
          </cell>
        </row>
        <row r="1039">
          <cell r="A1039">
            <v>2150199</v>
          </cell>
          <cell r="B1039" t="str">
            <v>    其他资源勘探业支出</v>
          </cell>
        </row>
        <row r="1040">
          <cell r="A1040">
            <v>21502</v>
          </cell>
          <cell r="B1040" t="str">
            <v>  制造业</v>
          </cell>
          <cell r="C1040">
            <v>364</v>
          </cell>
        </row>
        <row r="1041">
          <cell r="A1041">
            <v>2150201</v>
          </cell>
          <cell r="B1041" t="str">
            <v>    行政运行</v>
          </cell>
        </row>
        <row r="1042">
          <cell r="A1042">
            <v>2150202</v>
          </cell>
          <cell r="B1042" t="str">
            <v>    一般行政管理事务</v>
          </cell>
        </row>
        <row r="1043">
          <cell r="A1043">
            <v>2150203</v>
          </cell>
          <cell r="B1043" t="str">
            <v>    机关服务</v>
          </cell>
        </row>
        <row r="1044">
          <cell r="A1044">
            <v>2150204</v>
          </cell>
          <cell r="B1044" t="str">
            <v>    纺织业</v>
          </cell>
        </row>
        <row r="1045">
          <cell r="A1045">
            <v>2150205</v>
          </cell>
          <cell r="B1045" t="str">
            <v>    医药制造业</v>
          </cell>
        </row>
        <row r="1046">
          <cell r="A1046">
            <v>2150206</v>
          </cell>
          <cell r="B1046" t="str">
            <v>    非金属矿物制品业</v>
          </cell>
        </row>
        <row r="1047">
          <cell r="A1047">
            <v>2150207</v>
          </cell>
          <cell r="B1047" t="str">
            <v>    通信设备、计算机及其他电子设备制造业</v>
          </cell>
        </row>
        <row r="1048">
          <cell r="A1048">
            <v>2150208</v>
          </cell>
          <cell r="B1048" t="str">
            <v>    交通运输设备制造业</v>
          </cell>
        </row>
        <row r="1049">
          <cell r="A1049">
            <v>2150209</v>
          </cell>
          <cell r="B1049" t="str">
            <v>    电气机械及器材制造业</v>
          </cell>
        </row>
        <row r="1050">
          <cell r="A1050">
            <v>2150210</v>
          </cell>
          <cell r="B1050" t="str">
            <v>    工艺品及其他制造业</v>
          </cell>
        </row>
        <row r="1051">
          <cell r="A1051">
            <v>2150212</v>
          </cell>
          <cell r="B1051" t="str">
            <v>    石油加工、炼焦及核燃料加工业</v>
          </cell>
        </row>
        <row r="1052">
          <cell r="A1052">
            <v>2150213</v>
          </cell>
          <cell r="B1052" t="str">
            <v>    化学原料及化学制品制造业</v>
          </cell>
        </row>
        <row r="1053">
          <cell r="A1053">
            <v>2150214</v>
          </cell>
          <cell r="B1053" t="str">
            <v>    黑色金属冶炼及压延加工业</v>
          </cell>
        </row>
        <row r="1054">
          <cell r="A1054">
            <v>2150215</v>
          </cell>
          <cell r="B1054" t="str">
            <v>    有色金属冶炼及压延加工业</v>
          </cell>
        </row>
        <row r="1055">
          <cell r="A1055">
            <v>2150299</v>
          </cell>
          <cell r="B1055" t="str">
            <v>    其他制造业支出</v>
          </cell>
          <cell r="C1055">
            <v>364</v>
          </cell>
        </row>
        <row r="1056">
          <cell r="A1056">
            <v>21503</v>
          </cell>
          <cell r="B1056" t="str">
            <v>  建筑业</v>
          </cell>
          <cell r="C1056">
            <v>0</v>
          </cell>
        </row>
        <row r="1057">
          <cell r="A1057">
            <v>2150301</v>
          </cell>
          <cell r="B1057" t="str">
            <v>    行政运行</v>
          </cell>
        </row>
        <row r="1058">
          <cell r="A1058">
            <v>2150302</v>
          </cell>
          <cell r="B1058" t="str">
            <v>    一般行政管理事务</v>
          </cell>
        </row>
        <row r="1059">
          <cell r="A1059">
            <v>2150303</v>
          </cell>
          <cell r="B1059" t="str">
            <v>    机关服务</v>
          </cell>
        </row>
        <row r="1060">
          <cell r="A1060">
            <v>2150399</v>
          </cell>
          <cell r="B1060" t="str">
            <v>    其他建筑业支出</v>
          </cell>
        </row>
        <row r="1061">
          <cell r="A1061">
            <v>21505</v>
          </cell>
          <cell r="B1061" t="str">
            <v>  工业和信息产业</v>
          </cell>
          <cell r="C1061">
            <v>469</v>
          </cell>
        </row>
        <row r="1062">
          <cell r="A1062">
            <v>2150501</v>
          </cell>
          <cell r="B1062" t="str">
            <v>    行政运行</v>
          </cell>
          <cell r="C1062">
            <v>141</v>
          </cell>
        </row>
        <row r="1063">
          <cell r="A1063">
            <v>2150502</v>
          </cell>
          <cell r="B1063" t="str">
            <v>    一般行政管理事务</v>
          </cell>
        </row>
        <row r="1064">
          <cell r="A1064">
            <v>2150503</v>
          </cell>
          <cell r="B1064" t="str">
            <v>    机关服务</v>
          </cell>
        </row>
        <row r="1065">
          <cell r="A1065">
            <v>2150505</v>
          </cell>
          <cell r="B1065" t="str">
            <v>    战备应急</v>
          </cell>
        </row>
        <row r="1066">
          <cell r="A1066">
            <v>2150507</v>
          </cell>
          <cell r="B1066" t="str">
            <v>    专用通信</v>
          </cell>
        </row>
        <row r="1067">
          <cell r="A1067">
            <v>2150508</v>
          </cell>
          <cell r="B1067" t="str">
            <v>    无线电及信息通信监管</v>
          </cell>
        </row>
        <row r="1068">
          <cell r="A1068">
            <v>2150516</v>
          </cell>
          <cell r="B1068" t="str">
            <v>    工程建设及运行维护</v>
          </cell>
        </row>
        <row r="1069">
          <cell r="A1069">
            <v>2150517</v>
          </cell>
          <cell r="B1069" t="str">
            <v>    产业发展</v>
          </cell>
          <cell r="C1069">
            <v>1</v>
          </cell>
        </row>
        <row r="1070">
          <cell r="A1070">
            <v>2150550</v>
          </cell>
          <cell r="B1070" t="str">
            <v>    事业运行</v>
          </cell>
          <cell r="C1070">
            <v>327</v>
          </cell>
        </row>
        <row r="1071">
          <cell r="A1071">
            <v>2150599</v>
          </cell>
          <cell r="B1071" t="str">
            <v>    其他工业和信息产业支出</v>
          </cell>
        </row>
        <row r="1072">
          <cell r="A1072">
            <v>21507</v>
          </cell>
          <cell r="B1072" t="str">
            <v>  国有资产监管</v>
          </cell>
          <cell r="C1072">
            <v>0</v>
          </cell>
        </row>
        <row r="1073">
          <cell r="A1073">
            <v>2150701</v>
          </cell>
          <cell r="B1073" t="str">
            <v>    行政运行</v>
          </cell>
        </row>
        <row r="1074">
          <cell r="A1074">
            <v>2150702</v>
          </cell>
          <cell r="B1074" t="str">
            <v>    一般行政管理事务</v>
          </cell>
        </row>
        <row r="1075">
          <cell r="A1075">
            <v>2150703</v>
          </cell>
          <cell r="B1075" t="str">
            <v>    机关服务</v>
          </cell>
        </row>
        <row r="1076">
          <cell r="A1076">
            <v>2150704</v>
          </cell>
          <cell r="B1076" t="str">
            <v>    国有企业监事会专项</v>
          </cell>
        </row>
        <row r="1077">
          <cell r="A1077">
            <v>2150705</v>
          </cell>
          <cell r="B1077" t="str">
            <v>    中央企业专项管理</v>
          </cell>
        </row>
        <row r="1078">
          <cell r="A1078">
            <v>2150799</v>
          </cell>
          <cell r="B1078" t="str">
            <v>    其他国有资产监管支出</v>
          </cell>
        </row>
        <row r="1079">
          <cell r="A1079">
            <v>21508</v>
          </cell>
          <cell r="B1079" t="str">
            <v>  支持中小企业发展和管理支出</v>
          </cell>
          <cell r="C1079">
            <v>71</v>
          </cell>
        </row>
        <row r="1080">
          <cell r="A1080">
            <v>2150801</v>
          </cell>
          <cell r="B1080" t="str">
            <v>    行政运行</v>
          </cell>
        </row>
        <row r="1081">
          <cell r="A1081">
            <v>2150802</v>
          </cell>
          <cell r="B1081" t="str">
            <v>    一般行政管理事务</v>
          </cell>
        </row>
        <row r="1082">
          <cell r="A1082">
            <v>2150803</v>
          </cell>
          <cell r="B1082" t="str">
            <v>    机关服务</v>
          </cell>
        </row>
        <row r="1083">
          <cell r="A1083">
            <v>2150804</v>
          </cell>
          <cell r="B1083" t="str">
            <v>    科技型中小企业技术创新基金</v>
          </cell>
        </row>
        <row r="1084">
          <cell r="A1084">
            <v>2150805</v>
          </cell>
          <cell r="B1084" t="str">
            <v>    中小企业发展专项</v>
          </cell>
          <cell r="C1084">
            <v>69</v>
          </cell>
        </row>
        <row r="1085">
          <cell r="A1085">
            <v>2150806</v>
          </cell>
          <cell r="B1085" t="str">
            <v>    减免房租补贴</v>
          </cell>
        </row>
        <row r="1086">
          <cell r="A1086">
            <v>2150899</v>
          </cell>
          <cell r="B1086" t="str">
            <v>    其他支持中小企业发展和管理支出</v>
          </cell>
          <cell r="C1086">
            <v>2</v>
          </cell>
        </row>
        <row r="1087">
          <cell r="A1087">
            <v>21599</v>
          </cell>
          <cell r="B1087" t="str">
            <v>  其他资源勘探工业信息等支出(款)</v>
          </cell>
          <cell r="C1087">
            <v>106</v>
          </cell>
        </row>
        <row r="1088">
          <cell r="A1088">
            <v>2159901</v>
          </cell>
          <cell r="B1088" t="str">
            <v>    黄金事务</v>
          </cell>
        </row>
        <row r="1089">
          <cell r="A1089">
            <v>2159904</v>
          </cell>
          <cell r="B1089" t="str">
            <v>    技术改造支出</v>
          </cell>
        </row>
        <row r="1090">
          <cell r="A1090">
            <v>2159905</v>
          </cell>
          <cell r="B1090" t="str">
            <v>    中药材扶持资金支出</v>
          </cell>
        </row>
        <row r="1091">
          <cell r="A1091">
            <v>2159906</v>
          </cell>
          <cell r="B1091" t="str">
            <v>    重点产业振兴和技术改造项目贷款贴息</v>
          </cell>
        </row>
        <row r="1092">
          <cell r="A1092">
            <v>2159999</v>
          </cell>
          <cell r="B1092" t="str">
            <v>    其他资源勘探工业信息等支出(项)</v>
          </cell>
          <cell r="C1092">
            <v>106</v>
          </cell>
        </row>
        <row r="1093">
          <cell r="A1093">
            <v>216</v>
          </cell>
          <cell r="B1093" t="str">
            <v>商业服务业等支出</v>
          </cell>
          <cell r="C1093">
            <v>504</v>
          </cell>
        </row>
        <row r="1094">
          <cell r="A1094">
            <v>21602</v>
          </cell>
          <cell r="B1094" t="str">
            <v>  商业流通事务</v>
          </cell>
          <cell r="C1094">
            <v>293</v>
          </cell>
        </row>
        <row r="1095">
          <cell r="A1095">
            <v>2160201</v>
          </cell>
          <cell r="B1095" t="str">
            <v>    行政运行</v>
          </cell>
        </row>
        <row r="1096">
          <cell r="A1096">
            <v>2160202</v>
          </cell>
          <cell r="B1096" t="str">
            <v>    一般行政管理事务</v>
          </cell>
        </row>
        <row r="1097">
          <cell r="A1097">
            <v>2160203</v>
          </cell>
          <cell r="B1097" t="str">
            <v>    机关服务</v>
          </cell>
        </row>
        <row r="1098">
          <cell r="A1098">
            <v>2160216</v>
          </cell>
          <cell r="B1098" t="str">
            <v>    食品流通安全补贴</v>
          </cell>
        </row>
        <row r="1099">
          <cell r="A1099">
            <v>2160217</v>
          </cell>
          <cell r="B1099" t="str">
            <v>    市场监测及信息管理</v>
          </cell>
        </row>
        <row r="1100">
          <cell r="A1100">
            <v>2160218</v>
          </cell>
          <cell r="B1100" t="str">
            <v>    民贸企业补贴</v>
          </cell>
        </row>
        <row r="1101">
          <cell r="A1101">
            <v>2160219</v>
          </cell>
          <cell r="B1101" t="str">
            <v>    民贸民品贷款贴息</v>
          </cell>
        </row>
        <row r="1102">
          <cell r="A1102">
            <v>2160250</v>
          </cell>
          <cell r="B1102" t="str">
            <v>    事业运行</v>
          </cell>
        </row>
        <row r="1103">
          <cell r="A1103">
            <v>2160299</v>
          </cell>
          <cell r="B1103" t="str">
            <v>    其他商业流通事务支出</v>
          </cell>
          <cell r="C1103">
            <v>293</v>
          </cell>
        </row>
        <row r="1104">
          <cell r="A1104">
            <v>21606</v>
          </cell>
          <cell r="B1104" t="str">
            <v>  涉外发展服务支出</v>
          </cell>
          <cell r="C1104">
            <v>6</v>
          </cell>
        </row>
        <row r="1105">
          <cell r="A1105">
            <v>2160601</v>
          </cell>
          <cell r="B1105" t="str">
            <v>    行政运行</v>
          </cell>
        </row>
        <row r="1106">
          <cell r="A1106">
            <v>2160602</v>
          </cell>
          <cell r="B1106" t="str">
            <v>    一般行政管理事务</v>
          </cell>
        </row>
        <row r="1107">
          <cell r="A1107">
            <v>2160603</v>
          </cell>
          <cell r="B1107" t="str">
            <v>    机关服务</v>
          </cell>
        </row>
        <row r="1108">
          <cell r="A1108">
            <v>2160607</v>
          </cell>
          <cell r="B1108" t="str">
            <v>    外商投资环境建设补助资金</v>
          </cell>
        </row>
        <row r="1109">
          <cell r="A1109">
            <v>2160699</v>
          </cell>
          <cell r="B1109" t="str">
            <v>    其他涉外发展服务支出</v>
          </cell>
          <cell r="C1109">
            <v>6</v>
          </cell>
        </row>
        <row r="1110">
          <cell r="A1110">
            <v>21699</v>
          </cell>
          <cell r="B1110" t="str">
            <v>  其他商业服务业等支出(款)</v>
          </cell>
          <cell r="C1110">
            <v>205</v>
          </cell>
        </row>
        <row r="1111">
          <cell r="A1111">
            <v>2169901</v>
          </cell>
          <cell r="B1111" t="str">
            <v>    服务业基础设施建设</v>
          </cell>
        </row>
        <row r="1112">
          <cell r="A1112">
            <v>2169999</v>
          </cell>
          <cell r="B1112" t="str">
            <v>    其他商业服务业等支出(项)</v>
          </cell>
          <cell r="C1112">
            <v>205</v>
          </cell>
        </row>
        <row r="1113">
          <cell r="A1113">
            <v>217</v>
          </cell>
          <cell r="B1113" t="str">
            <v>金融支出</v>
          </cell>
          <cell r="C1113">
            <v>375</v>
          </cell>
        </row>
        <row r="1114">
          <cell r="A1114">
            <v>21701</v>
          </cell>
          <cell r="B1114" t="str">
            <v>  金融部门行政支出</v>
          </cell>
          <cell r="C1114">
            <v>0</v>
          </cell>
        </row>
        <row r="1115">
          <cell r="A1115">
            <v>2170101</v>
          </cell>
          <cell r="B1115" t="str">
            <v>    行政运行</v>
          </cell>
        </row>
        <row r="1116">
          <cell r="A1116">
            <v>2170102</v>
          </cell>
          <cell r="B1116" t="str">
            <v>    一般行政管理事务</v>
          </cell>
        </row>
        <row r="1117">
          <cell r="A1117">
            <v>2170103</v>
          </cell>
          <cell r="B1117" t="str">
            <v>    机关服务</v>
          </cell>
        </row>
        <row r="1118">
          <cell r="A1118">
            <v>2170104</v>
          </cell>
          <cell r="B1118" t="str">
            <v>    安全防卫</v>
          </cell>
        </row>
        <row r="1119">
          <cell r="A1119">
            <v>2170150</v>
          </cell>
          <cell r="B1119" t="str">
            <v>    事业运行</v>
          </cell>
        </row>
        <row r="1120">
          <cell r="A1120">
            <v>2170199</v>
          </cell>
          <cell r="B1120" t="str">
            <v>    金融部门其他行政支出</v>
          </cell>
        </row>
        <row r="1121">
          <cell r="A1121">
            <v>21702</v>
          </cell>
          <cell r="B1121" t="str">
            <v>  金融部门监管支出</v>
          </cell>
          <cell r="C1121">
            <v>0</v>
          </cell>
        </row>
        <row r="1122">
          <cell r="A1122">
            <v>2170201</v>
          </cell>
          <cell r="B1122" t="str">
            <v>    货币发行</v>
          </cell>
        </row>
        <row r="1123">
          <cell r="A1123">
            <v>2170202</v>
          </cell>
          <cell r="B1123" t="str">
            <v>    金融服务</v>
          </cell>
        </row>
        <row r="1124">
          <cell r="A1124">
            <v>2170203</v>
          </cell>
          <cell r="B1124" t="str">
            <v>    反假币</v>
          </cell>
        </row>
        <row r="1125">
          <cell r="A1125">
            <v>2170204</v>
          </cell>
          <cell r="B1125" t="str">
            <v>    重点金融机构监管</v>
          </cell>
        </row>
        <row r="1126">
          <cell r="A1126">
            <v>2170205</v>
          </cell>
          <cell r="B1126" t="str">
            <v>    金融稽查与案件处理</v>
          </cell>
        </row>
        <row r="1127">
          <cell r="A1127">
            <v>2170206</v>
          </cell>
          <cell r="B1127" t="str">
            <v>    金融行业电子化建设</v>
          </cell>
        </row>
        <row r="1128">
          <cell r="A1128">
            <v>2170207</v>
          </cell>
          <cell r="B1128" t="str">
            <v>    从业人员资格考试</v>
          </cell>
        </row>
        <row r="1129">
          <cell r="A1129">
            <v>2170208</v>
          </cell>
          <cell r="B1129" t="str">
            <v>    反洗钱</v>
          </cell>
        </row>
        <row r="1130">
          <cell r="A1130">
            <v>2170299</v>
          </cell>
          <cell r="B1130" t="str">
            <v>    金融部门其他监管支出</v>
          </cell>
        </row>
        <row r="1131">
          <cell r="A1131">
            <v>21703</v>
          </cell>
          <cell r="B1131" t="str">
            <v>  金融发展支出</v>
          </cell>
          <cell r="C1131">
            <v>0</v>
          </cell>
        </row>
        <row r="1132">
          <cell r="A1132">
            <v>2170301</v>
          </cell>
          <cell r="B1132" t="str">
            <v>    政策性银行亏损补贴</v>
          </cell>
        </row>
        <row r="1133">
          <cell r="A1133">
            <v>2170302</v>
          </cell>
          <cell r="B1133" t="str">
            <v>    利息费用补贴支出</v>
          </cell>
        </row>
        <row r="1134">
          <cell r="A1134">
            <v>2170303</v>
          </cell>
          <cell r="B1134" t="str">
            <v>    补充资本金</v>
          </cell>
        </row>
        <row r="1135">
          <cell r="A1135">
            <v>2170304</v>
          </cell>
          <cell r="B1135" t="str">
            <v>    风险基金补助</v>
          </cell>
        </row>
        <row r="1136">
          <cell r="A1136">
            <v>2170399</v>
          </cell>
          <cell r="B1136" t="str">
            <v>    其他金融发展支出</v>
          </cell>
        </row>
        <row r="1137">
          <cell r="A1137">
            <v>21704</v>
          </cell>
          <cell r="B1137" t="str">
            <v>  金融调控支出</v>
          </cell>
          <cell r="C1137">
            <v>0</v>
          </cell>
        </row>
        <row r="1138">
          <cell r="A1138">
            <v>2170401</v>
          </cell>
          <cell r="B1138" t="str">
            <v>    中央银行亏损补贴</v>
          </cell>
        </row>
        <row r="1139">
          <cell r="A1139">
            <v>2170499</v>
          </cell>
          <cell r="B1139" t="str">
            <v>    其他金融调控支出</v>
          </cell>
        </row>
        <row r="1140">
          <cell r="A1140">
            <v>21799</v>
          </cell>
          <cell r="B1140" t="str">
            <v>  其他金融支出(款)</v>
          </cell>
          <cell r="C1140">
            <v>375</v>
          </cell>
        </row>
        <row r="1141">
          <cell r="A1141">
            <v>2179902</v>
          </cell>
          <cell r="B1141" t="str">
            <v>    重点企业贷款贴息</v>
          </cell>
        </row>
        <row r="1142">
          <cell r="A1142">
            <v>2179999</v>
          </cell>
          <cell r="B1142" t="str">
            <v>    其他金融支出(项)</v>
          </cell>
          <cell r="C1142">
            <v>375</v>
          </cell>
        </row>
        <row r="1143">
          <cell r="A1143">
            <v>219</v>
          </cell>
          <cell r="B1143" t="str">
            <v>援助其他地区支出</v>
          </cell>
          <cell r="C1143">
            <v>0</v>
          </cell>
        </row>
        <row r="1144">
          <cell r="A1144">
            <v>21901</v>
          </cell>
          <cell r="B1144" t="str">
            <v>  一般公共服务</v>
          </cell>
        </row>
        <row r="1145">
          <cell r="A1145">
            <v>21902</v>
          </cell>
          <cell r="B1145" t="str">
            <v>  教育</v>
          </cell>
        </row>
        <row r="1146">
          <cell r="A1146">
            <v>21903</v>
          </cell>
          <cell r="B1146" t="str">
            <v>  文化旅游体育与传媒</v>
          </cell>
        </row>
        <row r="1147">
          <cell r="A1147">
            <v>21904</v>
          </cell>
          <cell r="B1147" t="str">
            <v>  卫生健康</v>
          </cell>
        </row>
        <row r="1148">
          <cell r="A1148">
            <v>21905</v>
          </cell>
          <cell r="B1148" t="str">
            <v>  节能环保</v>
          </cell>
        </row>
        <row r="1149">
          <cell r="A1149">
            <v>21906</v>
          </cell>
          <cell r="B1149" t="str">
            <v>  农业农村</v>
          </cell>
        </row>
        <row r="1150">
          <cell r="A1150">
            <v>21907</v>
          </cell>
          <cell r="B1150" t="str">
            <v>  交通运输</v>
          </cell>
        </row>
        <row r="1151">
          <cell r="A1151">
            <v>21908</v>
          </cell>
          <cell r="B1151" t="str">
            <v>  住房保障</v>
          </cell>
        </row>
        <row r="1152">
          <cell r="A1152">
            <v>21999</v>
          </cell>
          <cell r="B1152" t="str">
            <v>  其他支出</v>
          </cell>
        </row>
        <row r="1153">
          <cell r="A1153">
            <v>220</v>
          </cell>
          <cell r="B1153" t="str">
            <v>自然资源海洋气象等支出</v>
          </cell>
          <cell r="C1153">
            <v>6276</v>
          </cell>
        </row>
        <row r="1154">
          <cell r="A1154">
            <v>22001</v>
          </cell>
          <cell r="B1154" t="str">
            <v>  自然资源事务</v>
          </cell>
          <cell r="C1154">
            <v>6276</v>
          </cell>
        </row>
        <row r="1155">
          <cell r="A1155">
            <v>2200101</v>
          </cell>
          <cell r="B1155" t="str">
            <v>    行政运行</v>
          </cell>
          <cell r="C1155">
            <v>23</v>
          </cell>
        </row>
        <row r="1156">
          <cell r="A1156">
            <v>2200102</v>
          </cell>
          <cell r="B1156" t="str">
            <v>    一般行政管理事务</v>
          </cell>
        </row>
        <row r="1157">
          <cell r="A1157">
            <v>2200103</v>
          </cell>
          <cell r="B1157" t="str">
            <v>    机关服务</v>
          </cell>
        </row>
        <row r="1158">
          <cell r="A1158">
            <v>2200104</v>
          </cell>
          <cell r="B1158" t="str">
            <v>    自然资源规划及管理</v>
          </cell>
        </row>
        <row r="1159">
          <cell r="A1159">
            <v>2200106</v>
          </cell>
          <cell r="B1159" t="str">
            <v>    自然资源利用与保护</v>
          </cell>
        </row>
        <row r="1160">
          <cell r="A1160">
            <v>2200107</v>
          </cell>
          <cell r="B1160" t="str">
            <v>    自然资源社会公益服务</v>
          </cell>
        </row>
        <row r="1161">
          <cell r="A1161">
            <v>2200108</v>
          </cell>
          <cell r="B1161" t="str">
            <v>    自然资源行业业务管理</v>
          </cell>
        </row>
        <row r="1162">
          <cell r="A1162">
            <v>2200109</v>
          </cell>
          <cell r="B1162" t="str">
            <v>    自然资源调查与确权登记</v>
          </cell>
        </row>
        <row r="1163">
          <cell r="A1163">
            <v>2200112</v>
          </cell>
          <cell r="B1163" t="str">
            <v>    土地资源储备支出</v>
          </cell>
          <cell r="C1163">
            <v>5441</v>
          </cell>
        </row>
        <row r="1164">
          <cell r="A1164">
            <v>2200113</v>
          </cell>
          <cell r="B1164" t="str">
            <v>    地质矿产资源与环境调查</v>
          </cell>
        </row>
        <row r="1165">
          <cell r="A1165">
            <v>2200114</v>
          </cell>
          <cell r="B1165" t="str">
            <v>    地质勘查与矿产资源管理</v>
          </cell>
        </row>
        <row r="1166">
          <cell r="A1166">
            <v>2200115</v>
          </cell>
          <cell r="B1166" t="str">
            <v>    地质转产项目财政贴息</v>
          </cell>
        </row>
        <row r="1167">
          <cell r="A1167">
            <v>2200116</v>
          </cell>
          <cell r="B1167" t="str">
            <v>    国外风险勘查</v>
          </cell>
        </row>
        <row r="1168">
          <cell r="A1168">
            <v>2200119</v>
          </cell>
          <cell r="B1168" t="str">
            <v>    地质勘查基金(周转金)支出</v>
          </cell>
        </row>
        <row r="1169">
          <cell r="A1169">
            <v>2200120</v>
          </cell>
          <cell r="B1169" t="str">
            <v>    海域与海岛管理</v>
          </cell>
        </row>
        <row r="1170">
          <cell r="A1170">
            <v>2200121</v>
          </cell>
          <cell r="B1170" t="str">
            <v>    自然资源国际合作与海洋权益维护</v>
          </cell>
        </row>
        <row r="1171">
          <cell r="A1171">
            <v>2200122</v>
          </cell>
          <cell r="B1171" t="str">
            <v>    自然资源卫星</v>
          </cell>
        </row>
        <row r="1172">
          <cell r="A1172">
            <v>2200123</v>
          </cell>
          <cell r="B1172" t="str">
            <v>    极地考察</v>
          </cell>
        </row>
        <row r="1173">
          <cell r="A1173">
            <v>2200124</v>
          </cell>
          <cell r="B1173" t="str">
            <v>    深海调查与资源开发</v>
          </cell>
        </row>
        <row r="1174">
          <cell r="A1174">
            <v>2200125</v>
          </cell>
          <cell r="B1174" t="str">
            <v>    海港航标维护</v>
          </cell>
        </row>
        <row r="1175">
          <cell r="A1175">
            <v>2200126</v>
          </cell>
          <cell r="B1175" t="str">
            <v>    海水淡化</v>
          </cell>
        </row>
        <row r="1176">
          <cell r="A1176">
            <v>2200127</v>
          </cell>
          <cell r="B1176" t="str">
            <v>    无居民海岛使用金支出</v>
          </cell>
        </row>
        <row r="1177">
          <cell r="A1177">
            <v>2200128</v>
          </cell>
          <cell r="B1177" t="str">
            <v>    海洋战略规划与预警监测</v>
          </cell>
        </row>
        <row r="1178">
          <cell r="A1178">
            <v>2200129</v>
          </cell>
          <cell r="B1178" t="str">
            <v>    基础测绘与地理信息监管</v>
          </cell>
        </row>
        <row r="1179">
          <cell r="A1179">
            <v>2200150</v>
          </cell>
          <cell r="B1179" t="str">
            <v>    事业运行</v>
          </cell>
          <cell r="C1179">
            <v>198</v>
          </cell>
        </row>
        <row r="1180">
          <cell r="A1180">
            <v>2200199</v>
          </cell>
          <cell r="B1180" t="str">
            <v>    其他自然资源事务支出</v>
          </cell>
          <cell r="C1180">
            <v>614</v>
          </cell>
        </row>
        <row r="1181">
          <cell r="A1181">
            <v>22005</v>
          </cell>
          <cell r="B1181" t="str">
            <v>  气象事务</v>
          </cell>
          <cell r="C1181">
            <v>0</v>
          </cell>
        </row>
        <row r="1182">
          <cell r="A1182">
            <v>2200501</v>
          </cell>
          <cell r="B1182" t="str">
            <v>    行政运行</v>
          </cell>
        </row>
        <row r="1183">
          <cell r="A1183">
            <v>2200502</v>
          </cell>
          <cell r="B1183" t="str">
            <v>    一般行政管理事务</v>
          </cell>
        </row>
        <row r="1184">
          <cell r="A1184">
            <v>2200503</v>
          </cell>
          <cell r="B1184" t="str">
            <v>    机关服务</v>
          </cell>
        </row>
        <row r="1185">
          <cell r="A1185">
            <v>2200504</v>
          </cell>
          <cell r="B1185" t="str">
            <v>    气象事业机构</v>
          </cell>
        </row>
        <row r="1186">
          <cell r="A1186">
            <v>2200506</v>
          </cell>
          <cell r="B1186" t="str">
            <v>    气象探测</v>
          </cell>
        </row>
        <row r="1187">
          <cell r="A1187">
            <v>2200507</v>
          </cell>
          <cell r="B1187" t="str">
            <v>    气象信息传输及管理</v>
          </cell>
        </row>
        <row r="1188">
          <cell r="A1188">
            <v>2200508</v>
          </cell>
          <cell r="B1188" t="str">
            <v>    气象预报预测</v>
          </cell>
        </row>
        <row r="1189">
          <cell r="A1189">
            <v>2200509</v>
          </cell>
          <cell r="B1189" t="str">
            <v>    气象服务</v>
          </cell>
        </row>
        <row r="1190">
          <cell r="A1190">
            <v>2200510</v>
          </cell>
          <cell r="B1190" t="str">
            <v>    气象装备保障维护</v>
          </cell>
        </row>
        <row r="1191">
          <cell r="A1191">
            <v>2200511</v>
          </cell>
          <cell r="B1191" t="str">
            <v>    气象基础设施建设与维修</v>
          </cell>
        </row>
        <row r="1192">
          <cell r="A1192">
            <v>2200512</v>
          </cell>
          <cell r="B1192" t="str">
            <v>    气象卫星</v>
          </cell>
        </row>
        <row r="1193">
          <cell r="A1193">
            <v>2200513</v>
          </cell>
          <cell r="B1193" t="str">
            <v>    气象法规与标准</v>
          </cell>
        </row>
        <row r="1194">
          <cell r="A1194">
            <v>2200514</v>
          </cell>
          <cell r="B1194" t="str">
            <v>    气象资金审计稽查</v>
          </cell>
        </row>
        <row r="1195">
          <cell r="A1195">
            <v>2200599</v>
          </cell>
          <cell r="B1195" t="str">
            <v>    其他气象事务支出</v>
          </cell>
        </row>
        <row r="1196">
          <cell r="A1196">
            <v>22099</v>
          </cell>
          <cell r="B1196" t="str">
            <v>  其他自然资源海洋气象等支出(款)</v>
          </cell>
          <cell r="C1196">
            <v>0</v>
          </cell>
        </row>
        <row r="1197">
          <cell r="A1197">
            <v>2209999</v>
          </cell>
          <cell r="B1197" t="str">
            <v>    其他自然资源海洋气象等支出(项)</v>
          </cell>
        </row>
        <row r="1198">
          <cell r="A1198">
            <v>221</v>
          </cell>
          <cell r="B1198" t="str">
            <v>住房保障支出</v>
          </cell>
          <cell r="C1198">
            <v>11679</v>
          </cell>
        </row>
        <row r="1199">
          <cell r="A1199">
            <v>22101</v>
          </cell>
          <cell r="B1199" t="str">
            <v>  保障性安居工程支出</v>
          </cell>
          <cell r="C1199">
            <v>8578</v>
          </cell>
        </row>
        <row r="1200">
          <cell r="A1200">
            <v>2210102</v>
          </cell>
          <cell r="B1200" t="str">
            <v>    沉陷区治理</v>
          </cell>
        </row>
        <row r="1201">
          <cell r="A1201">
            <v>2210103</v>
          </cell>
          <cell r="B1201" t="str">
            <v>    棚户区改造</v>
          </cell>
          <cell r="C1201">
            <v>2122</v>
          </cell>
        </row>
        <row r="1202">
          <cell r="A1202">
            <v>2210104</v>
          </cell>
          <cell r="B1202" t="str">
            <v>    少数民族地区游牧民定居工程</v>
          </cell>
        </row>
        <row r="1203">
          <cell r="A1203">
            <v>2210105</v>
          </cell>
          <cell r="B1203" t="str">
            <v>    农村危房改造</v>
          </cell>
          <cell r="C1203">
            <v>4</v>
          </cell>
        </row>
        <row r="1204">
          <cell r="A1204">
            <v>2210108</v>
          </cell>
          <cell r="B1204" t="str">
            <v>    老旧小区改造</v>
          </cell>
          <cell r="C1204">
            <v>5913</v>
          </cell>
        </row>
        <row r="1205">
          <cell r="A1205">
            <v>2210111</v>
          </cell>
          <cell r="B1205" t="str">
            <v>    配租型住房保障</v>
          </cell>
          <cell r="C1205">
            <v>35</v>
          </cell>
        </row>
        <row r="1206">
          <cell r="A1206">
            <v>2210112</v>
          </cell>
          <cell r="B1206" t="str">
            <v>    配售型保障性住房</v>
          </cell>
        </row>
        <row r="1207">
          <cell r="A1207">
            <v>2210113</v>
          </cell>
          <cell r="B1207" t="str">
            <v>    城中村改造</v>
          </cell>
        </row>
        <row r="1208">
          <cell r="A1208">
            <v>2210199</v>
          </cell>
          <cell r="B1208" t="str">
            <v>    其他保障性安居工程支出</v>
          </cell>
          <cell r="C1208">
            <v>504</v>
          </cell>
        </row>
        <row r="1209">
          <cell r="A1209">
            <v>22102</v>
          </cell>
          <cell r="B1209" t="str">
            <v>  住房改革支出</v>
          </cell>
          <cell r="C1209">
            <v>3101</v>
          </cell>
        </row>
        <row r="1210">
          <cell r="A1210">
            <v>2210201</v>
          </cell>
          <cell r="B1210" t="str">
            <v>    住房公积金</v>
          </cell>
          <cell r="C1210">
            <v>3101</v>
          </cell>
        </row>
        <row r="1211">
          <cell r="A1211">
            <v>2210202</v>
          </cell>
          <cell r="B1211" t="str">
            <v>    提租补贴</v>
          </cell>
        </row>
        <row r="1212">
          <cell r="A1212">
            <v>2210203</v>
          </cell>
          <cell r="B1212" t="str">
            <v>    购房补贴</v>
          </cell>
        </row>
        <row r="1213">
          <cell r="A1213">
            <v>22103</v>
          </cell>
          <cell r="B1213" t="str">
            <v>  城乡社区住宅</v>
          </cell>
          <cell r="C1213">
            <v>0</v>
          </cell>
        </row>
        <row r="1214">
          <cell r="A1214">
            <v>2210301</v>
          </cell>
          <cell r="B1214" t="str">
            <v>    公有住房建设和维修改造支出</v>
          </cell>
        </row>
        <row r="1215">
          <cell r="A1215">
            <v>2210302</v>
          </cell>
          <cell r="B1215" t="str">
            <v>    住房公积金管理</v>
          </cell>
        </row>
        <row r="1216">
          <cell r="A1216">
            <v>2210399</v>
          </cell>
          <cell r="B1216" t="str">
            <v>    其他城乡社区住宅支出</v>
          </cell>
        </row>
        <row r="1217">
          <cell r="A1217">
            <v>222</v>
          </cell>
          <cell r="B1217" t="str">
            <v>粮油物资储备支出</v>
          </cell>
          <cell r="C1217">
            <v>4</v>
          </cell>
        </row>
        <row r="1218">
          <cell r="A1218">
            <v>22201</v>
          </cell>
          <cell r="B1218" t="str">
            <v>  粮油物资事务</v>
          </cell>
          <cell r="C1218">
            <v>4</v>
          </cell>
        </row>
        <row r="1219">
          <cell r="A1219">
            <v>2220101</v>
          </cell>
          <cell r="B1219" t="str">
            <v>    行政运行</v>
          </cell>
        </row>
        <row r="1220">
          <cell r="A1220">
            <v>2220102</v>
          </cell>
          <cell r="B1220" t="str">
            <v>    一般行政管理事务</v>
          </cell>
        </row>
        <row r="1221">
          <cell r="A1221">
            <v>2220103</v>
          </cell>
          <cell r="B1221" t="str">
            <v>    机关服务</v>
          </cell>
        </row>
        <row r="1222">
          <cell r="A1222">
            <v>2220104</v>
          </cell>
          <cell r="B1222" t="str">
            <v>    财务和审计支出</v>
          </cell>
        </row>
        <row r="1223">
          <cell r="A1223">
            <v>2220105</v>
          </cell>
          <cell r="B1223" t="str">
            <v>    信息统计</v>
          </cell>
        </row>
        <row r="1224">
          <cell r="A1224">
            <v>2220106</v>
          </cell>
          <cell r="B1224" t="str">
            <v>    专项业务活动</v>
          </cell>
        </row>
        <row r="1225">
          <cell r="A1225">
            <v>2220107</v>
          </cell>
          <cell r="B1225" t="str">
            <v>    国家粮油差价补贴</v>
          </cell>
        </row>
        <row r="1226">
          <cell r="A1226">
            <v>2220112</v>
          </cell>
          <cell r="B1226" t="str">
            <v>    粮食财务挂账利息补贴</v>
          </cell>
        </row>
        <row r="1227">
          <cell r="A1227">
            <v>2220113</v>
          </cell>
          <cell r="B1227" t="str">
            <v>    粮食财务挂账消化款</v>
          </cell>
        </row>
        <row r="1228">
          <cell r="A1228">
            <v>2220114</v>
          </cell>
          <cell r="B1228" t="str">
            <v>    处理陈化粮补贴</v>
          </cell>
        </row>
        <row r="1229">
          <cell r="A1229">
            <v>2220115</v>
          </cell>
          <cell r="B1229" t="str">
            <v>    粮食风险基金</v>
          </cell>
        </row>
        <row r="1230">
          <cell r="A1230">
            <v>2220118</v>
          </cell>
          <cell r="B1230" t="str">
            <v>    粮油市场调控专项资金</v>
          </cell>
        </row>
        <row r="1231">
          <cell r="A1231">
            <v>2220119</v>
          </cell>
          <cell r="B1231" t="str">
            <v>    设施建设</v>
          </cell>
        </row>
        <row r="1232">
          <cell r="A1232">
            <v>2220120</v>
          </cell>
          <cell r="B1232" t="str">
            <v>    设施安全</v>
          </cell>
        </row>
        <row r="1233">
          <cell r="A1233">
            <v>2220121</v>
          </cell>
          <cell r="B1233" t="str">
            <v>    物资保管保养</v>
          </cell>
        </row>
        <row r="1234">
          <cell r="A1234">
            <v>2220150</v>
          </cell>
          <cell r="B1234" t="str">
            <v>    事业运行</v>
          </cell>
        </row>
        <row r="1235">
          <cell r="A1235">
            <v>2220199</v>
          </cell>
          <cell r="B1235" t="str">
            <v>    其他粮油物资事务支出</v>
          </cell>
          <cell r="C1235">
            <v>4</v>
          </cell>
        </row>
        <row r="1236">
          <cell r="A1236">
            <v>22203</v>
          </cell>
          <cell r="B1236" t="str">
            <v>  能源储备</v>
          </cell>
          <cell r="C1236">
            <v>0</v>
          </cell>
        </row>
        <row r="1237">
          <cell r="A1237">
            <v>2220301</v>
          </cell>
          <cell r="B1237" t="str">
            <v>    石油储备</v>
          </cell>
        </row>
        <row r="1238">
          <cell r="A1238">
            <v>2220303</v>
          </cell>
          <cell r="B1238" t="str">
            <v>    天然铀储备</v>
          </cell>
        </row>
        <row r="1239">
          <cell r="A1239">
            <v>2220304</v>
          </cell>
          <cell r="B1239" t="str">
            <v>    煤炭储备</v>
          </cell>
        </row>
        <row r="1240">
          <cell r="A1240">
            <v>2220305</v>
          </cell>
          <cell r="B1240" t="str">
            <v>    成品油储备</v>
          </cell>
        </row>
        <row r="1241">
          <cell r="A1241">
            <v>2220306</v>
          </cell>
          <cell r="B1241" t="str">
            <v>    天然气储备</v>
          </cell>
        </row>
        <row r="1242">
          <cell r="A1242">
            <v>2220399</v>
          </cell>
          <cell r="B1242" t="str">
            <v>    其他能源储备支出</v>
          </cell>
        </row>
        <row r="1243">
          <cell r="A1243">
            <v>22204</v>
          </cell>
          <cell r="B1243" t="str">
            <v>  粮油储备</v>
          </cell>
          <cell r="C1243">
            <v>0</v>
          </cell>
        </row>
        <row r="1244">
          <cell r="A1244">
            <v>2220401</v>
          </cell>
          <cell r="B1244" t="str">
            <v>    储备粮油补贴</v>
          </cell>
        </row>
        <row r="1245">
          <cell r="A1245">
            <v>2220402</v>
          </cell>
          <cell r="B1245" t="str">
            <v>    储备粮油差价补贴</v>
          </cell>
        </row>
        <row r="1246">
          <cell r="A1246">
            <v>2220403</v>
          </cell>
          <cell r="B1246" t="str">
            <v>    储备粮(油)库建设</v>
          </cell>
        </row>
        <row r="1247">
          <cell r="A1247">
            <v>2220404</v>
          </cell>
          <cell r="B1247" t="str">
            <v>    最低收购价政策支出</v>
          </cell>
        </row>
        <row r="1248">
          <cell r="A1248">
            <v>2220499</v>
          </cell>
          <cell r="B1248" t="str">
            <v>    其他粮油储备支出</v>
          </cell>
        </row>
        <row r="1249">
          <cell r="A1249">
            <v>22205</v>
          </cell>
          <cell r="B1249" t="str">
            <v>  重要商品储备</v>
          </cell>
          <cell r="C1249">
            <v>0</v>
          </cell>
        </row>
        <row r="1250">
          <cell r="A1250">
            <v>2220501</v>
          </cell>
          <cell r="B1250" t="str">
            <v>    棉花储备</v>
          </cell>
        </row>
        <row r="1251">
          <cell r="A1251">
            <v>2220502</v>
          </cell>
          <cell r="B1251" t="str">
            <v>    食糖储备</v>
          </cell>
        </row>
        <row r="1252">
          <cell r="A1252">
            <v>2220503</v>
          </cell>
          <cell r="B1252" t="str">
            <v>    肉类储备</v>
          </cell>
        </row>
        <row r="1253">
          <cell r="A1253">
            <v>2220504</v>
          </cell>
          <cell r="B1253" t="str">
            <v>    化肥储备</v>
          </cell>
        </row>
        <row r="1254">
          <cell r="A1254">
            <v>2220505</v>
          </cell>
          <cell r="B1254" t="str">
            <v>    农药储备</v>
          </cell>
        </row>
        <row r="1255">
          <cell r="A1255">
            <v>2220506</v>
          </cell>
          <cell r="B1255" t="str">
            <v>    边销茶储备</v>
          </cell>
        </row>
        <row r="1256">
          <cell r="A1256">
            <v>2220507</v>
          </cell>
          <cell r="B1256" t="str">
            <v>    羊毛储备</v>
          </cell>
        </row>
        <row r="1257">
          <cell r="A1257">
            <v>2220508</v>
          </cell>
          <cell r="B1257" t="str">
            <v>    医药储备</v>
          </cell>
        </row>
        <row r="1258">
          <cell r="A1258">
            <v>2220509</v>
          </cell>
          <cell r="B1258" t="str">
            <v>    食盐储备</v>
          </cell>
        </row>
        <row r="1259">
          <cell r="A1259">
            <v>2220510</v>
          </cell>
          <cell r="B1259" t="str">
            <v>    战略物资储备</v>
          </cell>
        </row>
        <row r="1260">
          <cell r="A1260">
            <v>2220511</v>
          </cell>
          <cell r="B1260" t="str">
            <v>    应急物资储备</v>
          </cell>
        </row>
        <row r="1261">
          <cell r="A1261">
            <v>2220599</v>
          </cell>
          <cell r="B1261" t="str">
            <v>    其他重要商品储备支出</v>
          </cell>
        </row>
        <row r="1262">
          <cell r="A1262">
            <v>224</v>
          </cell>
          <cell r="B1262" t="str">
            <v>灾害防治及应急管理支出</v>
          </cell>
          <cell r="C1262">
            <v>1923</v>
          </cell>
        </row>
        <row r="1263">
          <cell r="A1263">
            <v>22401</v>
          </cell>
          <cell r="B1263" t="str">
            <v>  应急管理事务</v>
          </cell>
          <cell r="C1263">
            <v>1019</v>
          </cell>
        </row>
        <row r="1264">
          <cell r="A1264">
            <v>2240101</v>
          </cell>
          <cell r="B1264" t="str">
            <v>    行政运行</v>
          </cell>
          <cell r="C1264">
            <v>365</v>
          </cell>
        </row>
        <row r="1265">
          <cell r="A1265">
            <v>2240102</v>
          </cell>
          <cell r="B1265" t="str">
            <v>    一般行政管理事务</v>
          </cell>
        </row>
        <row r="1266">
          <cell r="A1266">
            <v>2240103</v>
          </cell>
          <cell r="B1266" t="str">
            <v>    机关服务</v>
          </cell>
        </row>
        <row r="1267">
          <cell r="A1267">
            <v>2240104</v>
          </cell>
          <cell r="B1267" t="str">
            <v>    灾害风险防治</v>
          </cell>
        </row>
        <row r="1268">
          <cell r="A1268">
            <v>2240105</v>
          </cell>
          <cell r="B1268" t="str">
            <v>    国务院安委会专项</v>
          </cell>
        </row>
        <row r="1269">
          <cell r="A1269">
            <v>2240106</v>
          </cell>
          <cell r="B1269" t="str">
            <v>    安全监管</v>
          </cell>
        </row>
        <row r="1270">
          <cell r="A1270">
            <v>2240108</v>
          </cell>
          <cell r="B1270" t="str">
            <v>    应急救援</v>
          </cell>
          <cell r="C1270">
            <v>414</v>
          </cell>
        </row>
        <row r="1271">
          <cell r="A1271">
            <v>2240109</v>
          </cell>
          <cell r="B1271" t="str">
            <v>    应急管理</v>
          </cell>
          <cell r="C1271">
            <v>16</v>
          </cell>
        </row>
        <row r="1272">
          <cell r="A1272">
            <v>2240150</v>
          </cell>
          <cell r="B1272" t="str">
            <v>    事业运行</v>
          </cell>
          <cell r="C1272">
            <v>167</v>
          </cell>
        </row>
        <row r="1273">
          <cell r="A1273">
            <v>2240199</v>
          </cell>
          <cell r="B1273" t="str">
            <v>    其他应急管理支出</v>
          </cell>
          <cell r="C1273">
            <v>57</v>
          </cell>
        </row>
        <row r="1274">
          <cell r="A1274">
            <v>22402</v>
          </cell>
          <cell r="B1274" t="str">
            <v>  消防救援事务</v>
          </cell>
          <cell r="C1274">
            <v>247</v>
          </cell>
        </row>
        <row r="1275">
          <cell r="A1275">
            <v>2240201</v>
          </cell>
          <cell r="B1275" t="str">
            <v>    行政运行</v>
          </cell>
          <cell r="C1275">
            <v>55</v>
          </cell>
        </row>
        <row r="1276">
          <cell r="A1276">
            <v>2240202</v>
          </cell>
          <cell r="B1276" t="str">
            <v>    一般行政管理事务</v>
          </cell>
        </row>
        <row r="1277">
          <cell r="A1277">
            <v>2240203</v>
          </cell>
          <cell r="B1277" t="str">
            <v>    机关服务</v>
          </cell>
        </row>
        <row r="1278">
          <cell r="A1278">
            <v>2240204</v>
          </cell>
          <cell r="B1278" t="str">
            <v>    消防应急救援</v>
          </cell>
          <cell r="C1278">
            <v>110</v>
          </cell>
        </row>
        <row r="1279">
          <cell r="A1279">
            <v>2240250</v>
          </cell>
          <cell r="B1279" t="str">
            <v>    事业运行</v>
          </cell>
          <cell r="C1279">
            <v>82</v>
          </cell>
        </row>
        <row r="1280">
          <cell r="A1280">
            <v>2240299</v>
          </cell>
          <cell r="B1280" t="str">
            <v>    其他消防救援事务支出</v>
          </cell>
        </row>
        <row r="1281">
          <cell r="A1281">
            <v>22404</v>
          </cell>
          <cell r="B1281" t="str">
            <v>  矿山安全</v>
          </cell>
          <cell r="C1281">
            <v>215</v>
          </cell>
        </row>
        <row r="1282">
          <cell r="A1282">
            <v>2240401</v>
          </cell>
          <cell r="B1282" t="str">
            <v>    行政运行</v>
          </cell>
        </row>
        <row r="1283">
          <cell r="A1283">
            <v>2240402</v>
          </cell>
          <cell r="B1283" t="str">
            <v>    一般行政管理事务</v>
          </cell>
        </row>
        <row r="1284">
          <cell r="A1284">
            <v>2240403</v>
          </cell>
          <cell r="B1284" t="str">
            <v>    机关服务</v>
          </cell>
        </row>
        <row r="1285">
          <cell r="A1285">
            <v>2240404</v>
          </cell>
          <cell r="B1285" t="str">
            <v>    矿山安全监察事务</v>
          </cell>
        </row>
        <row r="1286">
          <cell r="A1286">
            <v>2240405</v>
          </cell>
          <cell r="B1286" t="str">
            <v>    矿山应急救援事务</v>
          </cell>
        </row>
        <row r="1287">
          <cell r="A1287">
            <v>2240450</v>
          </cell>
          <cell r="B1287" t="str">
            <v>    事业运行</v>
          </cell>
          <cell r="C1287">
            <v>168</v>
          </cell>
        </row>
        <row r="1288">
          <cell r="A1288">
            <v>2240499</v>
          </cell>
          <cell r="B1288" t="str">
            <v>    其他矿山安全支出</v>
          </cell>
          <cell r="C1288">
            <v>47</v>
          </cell>
        </row>
        <row r="1289">
          <cell r="A1289">
            <v>22405</v>
          </cell>
          <cell r="B1289" t="str">
            <v>  地震事务</v>
          </cell>
          <cell r="C1289">
            <v>0</v>
          </cell>
        </row>
        <row r="1290">
          <cell r="A1290">
            <v>2240501</v>
          </cell>
          <cell r="B1290" t="str">
            <v>    行政运行</v>
          </cell>
        </row>
        <row r="1291">
          <cell r="A1291">
            <v>2240502</v>
          </cell>
          <cell r="B1291" t="str">
            <v>    一般行政管理事务</v>
          </cell>
        </row>
        <row r="1292">
          <cell r="A1292">
            <v>2240503</v>
          </cell>
          <cell r="B1292" t="str">
            <v>    机关服务</v>
          </cell>
        </row>
        <row r="1293">
          <cell r="A1293">
            <v>2240504</v>
          </cell>
          <cell r="B1293" t="str">
            <v>    地震监测</v>
          </cell>
        </row>
        <row r="1294">
          <cell r="A1294">
            <v>2240505</v>
          </cell>
          <cell r="B1294" t="str">
            <v>    地震预测预报</v>
          </cell>
        </row>
        <row r="1295">
          <cell r="A1295">
            <v>2240506</v>
          </cell>
          <cell r="B1295" t="str">
            <v>    地震灾害预防</v>
          </cell>
        </row>
        <row r="1296">
          <cell r="A1296">
            <v>2240507</v>
          </cell>
          <cell r="B1296" t="str">
            <v>    地震应急救援</v>
          </cell>
        </row>
        <row r="1297">
          <cell r="A1297">
            <v>2240508</v>
          </cell>
          <cell r="B1297" t="str">
            <v>    地震环境探察</v>
          </cell>
        </row>
        <row r="1298">
          <cell r="A1298">
            <v>2240509</v>
          </cell>
          <cell r="B1298" t="str">
            <v>    防震减灾信息管理</v>
          </cell>
        </row>
        <row r="1299">
          <cell r="A1299">
            <v>2240510</v>
          </cell>
          <cell r="B1299" t="str">
            <v>    防震减灾基础管理</v>
          </cell>
        </row>
        <row r="1300">
          <cell r="A1300">
            <v>2240550</v>
          </cell>
          <cell r="B1300" t="str">
            <v>    地震事业机构</v>
          </cell>
        </row>
        <row r="1301">
          <cell r="A1301">
            <v>2240599</v>
          </cell>
          <cell r="B1301" t="str">
            <v>    其他地震事务支出</v>
          </cell>
        </row>
        <row r="1302">
          <cell r="A1302">
            <v>22406</v>
          </cell>
          <cell r="B1302" t="str">
            <v>  自然灾害防治</v>
          </cell>
          <cell r="C1302">
            <v>433</v>
          </cell>
        </row>
        <row r="1303">
          <cell r="A1303">
            <v>2240601</v>
          </cell>
          <cell r="B1303" t="str">
            <v>    地质灾害防治</v>
          </cell>
        </row>
        <row r="1304">
          <cell r="A1304">
            <v>2240602</v>
          </cell>
          <cell r="B1304" t="str">
            <v>    森林草原防灾减灾</v>
          </cell>
          <cell r="C1304">
            <v>433</v>
          </cell>
        </row>
        <row r="1305">
          <cell r="A1305">
            <v>2240699</v>
          </cell>
          <cell r="B1305" t="str">
            <v>    其他自然灾害防治支出</v>
          </cell>
        </row>
        <row r="1306">
          <cell r="A1306">
            <v>22407</v>
          </cell>
          <cell r="B1306" t="str">
            <v>  自然灾害救灾及恢复重建支出</v>
          </cell>
          <cell r="C1306">
            <v>0</v>
          </cell>
        </row>
        <row r="1307">
          <cell r="A1307">
            <v>2240703</v>
          </cell>
          <cell r="B1307" t="str">
            <v>    自然灾害救灾补助</v>
          </cell>
        </row>
        <row r="1308">
          <cell r="A1308">
            <v>2240704</v>
          </cell>
          <cell r="B1308" t="str">
            <v>    自然灾害灾后重建补助</v>
          </cell>
        </row>
        <row r="1309">
          <cell r="A1309">
            <v>2240799</v>
          </cell>
          <cell r="B1309" t="str">
            <v>    其他自然灾害救灾及恢复重建支出</v>
          </cell>
        </row>
        <row r="1310">
          <cell r="A1310">
            <v>22499</v>
          </cell>
          <cell r="B1310" t="str">
            <v>  其他灾害防治及应急管理支出(款)</v>
          </cell>
          <cell r="C1310">
            <v>9</v>
          </cell>
        </row>
        <row r="1311">
          <cell r="A1311">
            <v>2249999</v>
          </cell>
          <cell r="B1311" t="str">
            <v>    其他灾害防治及应急管理支出(项)</v>
          </cell>
          <cell r="C1311">
            <v>9</v>
          </cell>
        </row>
        <row r="1312">
          <cell r="A1312">
            <v>229</v>
          </cell>
          <cell r="B1312" t="str">
            <v>其他支出(类)</v>
          </cell>
          <cell r="C1312">
            <v>7757</v>
          </cell>
        </row>
        <row r="1313">
          <cell r="A1313">
            <v>22999</v>
          </cell>
          <cell r="B1313" t="str">
            <v>  其他支出(款)</v>
          </cell>
          <cell r="C1313">
            <v>7757</v>
          </cell>
        </row>
        <row r="1314">
          <cell r="A1314">
            <v>2299999</v>
          </cell>
          <cell r="B1314" t="str">
            <v>    其他支出(项)</v>
          </cell>
          <cell r="C1314">
            <v>7757</v>
          </cell>
        </row>
        <row r="1315">
          <cell r="A1315">
            <v>232</v>
          </cell>
          <cell r="B1315" t="str">
            <v>债务付息支出</v>
          </cell>
          <cell r="C1315">
            <v>3972</v>
          </cell>
        </row>
        <row r="1316">
          <cell r="A1316">
            <v>23201</v>
          </cell>
          <cell r="B1316" t="str">
            <v>  中央政府国内债务付息支出(款)</v>
          </cell>
          <cell r="C1316">
            <v>0</v>
          </cell>
        </row>
        <row r="1317">
          <cell r="A1317">
            <v>2320101</v>
          </cell>
          <cell r="B1317" t="str">
            <v>    中央政府国内债务付息支出(项)</v>
          </cell>
        </row>
        <row r="1318">
          <cell r="A1318">
            <v>23202</v>
          </cell>
          <cell r="B1318" t="str">
            <v>  中央政府国外债务付息支出</v>
          </cell>
          <cell r="C1318">
            <v>0</v>
          </cell>
        </row>
        <row r="1319">
          <cell r="A1319">
            <v>2320201</v>
          </cell>
          <cell r="B1319" t="str">
            <v>    中央政府境外发行主权债券付息支出</v>
          </cell>
        </row>
        <row r="1320">
          <cell r="A1320">
            <v>2320202</v>
          </cell>
          <cell r="B1320" t="str">
            <v>    中央政府向外国政府借款付息支出</v>
          </cell>
        </row>
        <row r="1321">
          <cell r="A1321">
            <v>2320203</v>
          </cell>
          <cell r="B1321" t="str">
            <v>    中央政府向国际金融组织借款付息支出</v>
          </cell>
        </row>
        <row r="1322">
          <cell r="A1322">
            <v>2320299</v>
          </cell>
          <cell r="B1322" t="str">
            <v>    中央政府其他国外借款付息支出</v>
          </cell>
        </row>
        <row r="1323">
          <cell r="A1323">
            <v>23203</v>
          </cell>
          <cell r="B1323" t="str">
            <v>  地方政府一般债务付息支出</v>
          </cell>
          <cell r="C1323">
            <v>3972</v>
          </cell>
        </row>
        <row r="1324">
          <cell r="A1324">
            <v>2320301</v>
          </cell>
          <cell r="B1324" t="str">
            <v>    地方政府一般债券付息支出</v>
          </cell>
          <cell r="C1324">
            <v>3972</v>
          </cell>
        </row>
        <row r="1325">
          <cell r="A1325">
            <v>2320302</v>
          </cell>
          <cell r="B1325" t="str">
            <v>    地方政府向外国政府借款付息支出</v>
          </cell>
        </row>
        <row r="1326">
          <cell r="A1326">
            <v>2320303</v>
          </cell>
          <cell r="B1326" t="str">
            <v>    地方政府向国际组织借款付息支出</v>
          </cell>
        </row>
        <row r="1327">
          <cell r="A1327">
            <v>2320399</v>
          </cell>
          <cell r="B1327" t="str">
            <v>    地方政府其他一般债务付息支出</v>
          </cell>
        </row>
        <row r="1328">
          <cell r="A1328">
            <v>233</v>
          </cell>
          <cell r="B1328" t="str">
            <v>债务发行费用支出</v>
          </cell>
          <cell r="C1328">
            <v>23</v>
          </cell>
        </row>
        <row r="1329">
          <cell r="A1329">
            <v>23301</v>
          </cell>
          <cell r="B1329" t="str">
            <v>  中央政府国内债务发行费用支出(款)</v>
          </cell>
          <cell r="C1329">
            <v>0</v>
          </cell>
        </row>
        <row r="1330">
          <cell r="A1330">
            <v>2330101</v>
          </cell>
          <cell r="B1330" t="str">
            <v>    中央政府国内债务发行费用支出(项)</v>
          </cell>
        </row>
        <row r="1331">
          <cell r="A1331">
            <v>23302</v>
          </cell>
          <cell r="B1331" t="str">
            <v>  中央政府国外债务发行费用支出(款)</v>
          </cell>
          <cell r="C1331">
            <v>0</v>
          </cell>
        </row>
        <row r="1332">
          <cell r="A1332">
            <v>2330201</v>
          </cell>
          <cell r="B1332" t="str">
            <v>    中央政府国外债务发行费用支出(项)</v>
          </cell>
        </row>
        <row r="1333">
          <cell r="A1333">
            <v>23303</v>
          </cell>
          <cell r="B1333" t="str">
            <v>  地方政府一般债务发行费用支出(款)</v>
          </cell>
          <cell r="C1333">
            <v>23</v>
          </cell>
        </row>
        <row r="1334">
          <cell r="A1334">
            <v>2330301</v>
          </cell>
          <cell r="B1334" t="str">
            <v>    地方政府一般债务发行费用支出(项)</v>
          </cell>
          <cell r="C1334">
            <v>23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24年一般公共预算收入表"/>
      <sheetName val="2024年一般公共预算支出表"/>
      <sheetName val="2024年一般公共预算平衡表"/>
      <sheetName val="2024年一般公共预算经济分类科目支出表"/>
      <sheetName val="2024年上级补助表"/>
      <sheetName val="2024年基金收入执行表"/>
      <sheetName val="2024年基金支出执行表"/>
      <sheetName val="2024年基金收支执行平衡表"/>
      <sheetName val="2024年基金补助执行表"/>
      <sheetName val="2024年国资收入执行表"/>
      <sheetName val="2024年国资支出执行表"/>
      <sheetName val="2024年国有资本经营收支执行平衡表"/>
      <sheetName val="2024年债务余额"/>
      <sheetName val="2024年债务限额"/>
      <sheetName val="2025年一般公共预算收入预算表"/>
      <sheetName val="2025年一般公共预算支出预算表"/>
      <sheetName val="2025年一般公共预算收支平衡表"/>
      <sheetName val="2025年一般公共预算经济分类科目支出预算表"/>
      <sheetName val="2025年基金收入预算表"/>
      <sheetName val="2025年基金支出预算表"/>
      <sheetName val="2025年基金预算收支平衡表"/>
      <sheetName val="2025年债务还款计划表"/>
      <sheetName val="债务十年到期情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">
          <cell r="A1" t="str">
            <v>2025年攀枝花市西区一般公共预算支出预算表</v>
          </cell>
        </row>
        <row r="3">
          <cell r="A3" t="str">
            <v>科目编码</v>
          </cell>
          <cell r="B3" t="str">
            <v>科目</v>
          </cell>
          <cell r="C3" t="str">
            <v>上年决算数</v>
          </cell>
          <cell r="D3" t="str">
            <v>预算数</v>
          </cell>
        </row>
        <row r="4">
          <cell r="A4">
            <v>201</v>
          </cell>
          <cell r="B4" t="str">
            <v>  一般公共服务支出</v>
          </cell>
          <cell r="C4">
            <v>14853</v>
          </cell>
          <cell r="D4">
            <v>30279</v>
          </cell>
        </row>
        <row r="5">
          <cell r="A5">
            <v>20101</v>
          </cell>
          <cell r="B5" t="str">
            <v>    人大事务</v>
          </cell>
          <cell r="C5">
            <v>414</v>
          </cell>
          <cell r="D5">
            <v>515</v>
          </cell>
        </row>
        <row r="6">
          <cell r="A6">
            <v>2010101</v>
          </cell>
          <cell r="B6" t="str">
            <v>      行政运行</v>
          </cell>
          <cell r="C6">
            <v>355</v>
          </cell>
          <cell r="D6">
            <v>357</v>
          </cell>
        </row>
        <row r="7">
          <cell r="A7">
            <v>2010102</v>
          </cell>
          <cell r="B7" t="str">
            <v>      一般行政管理事务</v>
          </cell>
        </row>
        <row r="8">
          <cell r="A8">
            <v>2010103</v>
          </cell>
          <cell r="B8" t="str">
            <v>      机关服务</v>
          </cell>
        </row>
        <row r="9">
          <cell r="A9">
            <v>2010104</v>
          </cell>
          <cell r="B9" t="str">
            <v>      人大会议</v>
          </cell>
        </row>
        <row r="9">
          <cell r="D9">
            <v>25</v>
          </cell>
        </row>
        <row r="10">
          <cell r="A10">
            <v>2010105</v>
          </cell>
          <cell r="B10" t="str">
            <v>      人大立法</v>
          </cell>
        </row>
        <row r="11">
          <cell r="A11">
            <v>2010106</v>
          </cell>
          <cell r="B11" t="str">
            <v>      人大监督</v>
          </cell>
        </row>
        <row r="12">
          <cell r="A12">
            <v>2010107</v>
          </cell>
          <cell r="B12" t="str">
            <v>      人大代表履职能力提升</v>
          </cell>
        </row>
        <row r="13">
          <cell r="A13">
            <v>2010108</v>
          </cell>
          <cell r="B13" t="str">
            <v>      代表工作</v>
          </cell>
          <cell r="C13">
            <v>9</v>
          </cell>
          <cell r="D13">
            <v>21</v>
          </cell>
        </row>
        <row r="14">
          <cell r="A14">
            <v>2010109</v>
          </cell>
          <cell r="B14" t="str">
            <v>      人大信访工作</v>
          </cell>
        </row>
        <row r="15">
          <cell r="A15">
            <v>2010150</v>
          </cell>
          <cell r="B15" t="str">
            <v>      事业运行</v>
          </cell>
          <cell r="C15">
            <v>50</v>
          </cell>
          <cell r="D15">
            <v>52</v>
          </cell>
        </row>
        <row r="16">
          <cell r="A16">
            <v>2010199</v>
          </cell>
          <cell r="B16" t="str">
            <v>      其他人大事务支出</v>
          </cell>
        </row>
        <row r="16">
          <cell r="D16">
            <v>60</v>
          </cell>
        </row>
        <row r="17">
          <cell r="A17">
            <v>20102</v>
          </cell>
          <cell r="B17" t="str">
            <v>    政协事务</v>
          </cell>
          <cell r="C17">
            <v>449</v>
          </cell>
          <cell r="D17">
            <v>546</v>
          </cell>
        </row>
        <row r="18">
          <cell r="A18">
            <v>2010201</v>
          </cell>
          <cell r="B18" t="str">
            <v>      行政运行</v>
          </cell>
          <cell r="C18">
            <v>405</v>
          </cell>
          <cell r="D18">
            <v>420</v>
          </cell>
        </row>
        <row r="19">
          <cell r="A19">
            <v>2010202</v>
          </cell>
          <cell r="B19" t="str">
            <v>      一般行政管理事务</v>
          </cell>
        </row>
        <row r="20">
          <cell r="A20">
            <v>2010203</v>
          </cell>
          <cell r="B20" t="str">
            <v>      机关服务</v>
          </cell>
        </row>
        <row r="21">
          <cell r="A21">
            <v>2010204</v>
          </cell>
          <cell r="B21" t="str">
            <v>      政协会议</v>
          </cell>
        </row>
        <row r="21">
          <cell r="D21">
            <v>24</v>
          </cell>
        </row>
        <row r="22">
          <cell r="A22">
            <v>2010205</v>
          </cell>
          <cell r="B22" t="str">
            <v>      委员视察</v>
          </cell>
        </row>
        <row r="23">
          <cell r="A23">
            <v>2010206</v>
          </cell>
          <cell r="B23" t="str">
            <v>      参政议政</v>
          </cell>
        </row>
        <row r="24">
          <cell r="A24">
            <v>2010250</v>
          </cell>
          <cell r="B24" t="str">
            <v>      事业运行</v>
          </cell>
          <cell r="C24">
            <v>44</v>
          </cell>
          <cell r="D24">
            <v>50</v>
          </cell>
        </row>
        <row r="25">
          <cell r="A25">
            <v>2010299</v>
          </cell>
          <cell r="B25" t="str">
            <v>      其他政协事务支出</v>
          </cell>
        </row>
        <row r="25">
          <cell r="D25">
            <v>52</v>
          </cell>
        </row>
        <row r="26">
          <cell r="A26">
            <v>20103</v>
          </cell>
          <cell r="B26" t="str">
            <v>    政府办公厅(室)及相关机构事务</v>
          </cell>
          <cell r="C26">
            <v>6829</v>
          </cell>
          <cell r="D26">
            <v>7920</v>
          </cell>
        </row>
        <row r="27">
          <cell r="A27">
            <v>2010301</v>
          </cell>
          <cell r="B27" t="str">
            <v>      行政运行</v>
          </cell>
          <cell r="C27">
            <v>2491</v>
          </cell>
          <cell r="D27">
            <v>2525</v>
          </cell>
        </row>
        <row r="28">
          <cell r="A28">
            <v>2010302</v>
          </cell>
          <cell r="B28" t="str">
            <v>      一般行政管理事务</v>
          </cell>
          <cell r="C28">
            <v>255</v>
          </cell>
          <cell r="D28">
            <v>523</v>
          </cell>
        </row>
        <row r="29">
          <cell r="A29">
            <v>2010303</v>
          </cell>
          <cell r="B29" t="str">
            <v>      机关服务</v>
          </cell>
        </row>
        <row r="30">
          <cell r="A30">
            <v>2010304</v>
          </cell>
          <cell r="B30" t="str">
            <v>      专项服务</v>
          </cell>
        </row>
        <row r="31">
          <cell r="A31">
            <v>2010305</v>
          </cell>
          <cell r="B31" t="str">
            <v>      专项业务及机关事务管理</v>
          </cell>
        </row>
        <row r="32">
          <cell r="A32">
            <v>2010306</v>
          </cell>
          <cell r="B32" t="str">
            <v>      政务公开审批</v>
          </cell>
        </row>
        <row r="33">
          <cell r="A33">
            <v>2010308</v>
          </cell>
          <cell r="B33" t="str">
            <v>      信访事务</v>
          </cell>
        </row>
        <row r="34">
          <cell r="A34">
            <v>2010309</v>
          </cell>
          <cell r="B34" t="str">
            <v>      参事事务</v>
          </cell>
        </row>
        <row r="35">
          <cell r="A35">
            <v>2010350</v>
          </cell>
          <cell r="B35" t="str">
            <v>      事业运行</v>
          </cell>
          <cell r="C35">
            <v>1716</v>
          </cell>
          <cell r="D35">
            <v>1756</v>
          </cell>
        </row>
        <row r="36">
          <cell r="A36">
            <v>2010399</v>
          </cell>
          <cell r="B36" t="str">
            <v>      其他政府办公厅(室)及相关机构事务支出</v>
          </cell>
          <cell r="C36">
            <v>2367</v>
          </cell>
          <cell r="D36">
            <v>3116</v>
          </cell>
        </row>
        <row r="37">
          <cell r="A37">
            <v>20104</v>
          </cell>
          <cell r="B37" t="str">
            <v>    发展与改革事务</v>
          </cell>
          <cell r="C37">
            <v>734</v>
          </cell>
          <cell r="D37">
            <v>522</v>
          </cell>
        </row>
        <row r="38">
          <cell r="A38">
            <v>2010401</v>
          </cell>
          <cell r="B38" t="str">
            <v>      行政运行</v>
          </cell>
          <cell r="C38">
            <v>223</v>
          </cell>
          <cell r="D38">
            <v>186</v>
          </cell>
        </row>
        <row r="39">
          <cell r="A39">
            <v>2010402</v>
          </cell>
          <cell r="B39" t="str">
            <v>      一般行政管理事务</v>
          </cell>
        </row>
        <row r="40">
          <cell r="A40">
            <v>2010403</v>
          </cell>
          <cell r="B40" t="str">
            <v>      机关服务</v>
          </cell>
        </row>
        <row r="41">
          <cell r="A41">
            <v>2010404</v>
          </cell>
          <cell r="B41" t="str">
            <v>      战略规划与实施</v>
          </cell>
        </row>
        <row r="42">
          <cell r="A42">
            <v>2010405</v>
          </cell>
          <cell r="B42" t="str">
            <v>      日常经济运行调节</v>
          </cell>
        </row>
        <row r="43">
          <cell r="A43">
            <v>2010406</v>
          </cell>
          <cell r="B43" t="str">
            <v>      社会事业发展规划</v>
          </cell>
        </row>
        <row r="44">
          <cell r="A44">
            <v>2010407</v>
          </cell>
          <cell r="B44" t="str">
            <v>      经济体制改革研究</v>
          </cell>
        </row>
        <row r="45">
          <cell r="A45">
            <v>2010408</v>
          </cell>
          <cell r="B45" t="str">
            <v>      物价管理</v>
          </cell>
        </row>
        <row r="46">
          <cell r="A46">
            <v>2010450</v>
          </cell>
          <cell r="B46" t="str">
            <v>      事业运行</v>
          </cell>
          <cell r="C46">
            <v>173</v>
          </cell>
          <cell r="D46">
            <v>186</v>
          </cell>
        </row>
        <row r="47">
          <cell r="A47">
            <v>2010499</v>
          </cell>
          <cell r="B47" t="str">
            <v>      其他发展与改革事务支出</v>
          </cell>
          <cell r="C47">
            <v>338</v>
          </cell>
          <cell r="D47">
            <v>150</v>
          </cell>
        </row>
        <row r="48">
          <cell r="A48">
            <v>20105</v>
          </cell>
          <cell r="B48" t="str">
            <v>    统计信息事务</v>
          </cell>
          <cell r="C48">
            <v>316</v>
          </cell>
          <cell r="D48">
            <v>335</v>
          </cell>
        </row>
        <row r="49">
          <cell r="A49">
            <v>2010501</v>
          </cell>
          <cell r="B49" t="str">
            <v>      行政运行</v>
          </cell>
          <cell r="C49">
            <v>149</v>
          </cell>
          <cell r="D49">
            <v>154</v>
          </cell>
        </row>
        <row r="50">
          <cell r="A50">
            <v>2010502</v>
          </cell>
          <cell r="B50" t="str">
            <v>      一般行政管理事务</v>
          </cell>
        </row>
        <row r="51">
          <cell r="A51">
            <v>2010503</v>
          </cell>
          <cell r="B51" t="str">
            <v>      机关服务</v>
          </cell>
        </row>
        <row r="52">
          <cell r="A52">
            <v>2010504</v>
          </cell>
          <cell r="B52" t="str">
            <v>      信息事务</v>
          </cell>
        </row>
        <row r="53">
          <cell r="A53">
            <v>2010505</v>
          </cell>
          <cell r="B53" t="str">
            <v>      专项统计业务</v>
          </cell>
          <cell r="C53">
            <v>4</v>
          </cell>
        </row>
        <row r="54">
          <cell r="A54">
            <v>2010506</v>
          </cell>
          <cell r="B54" t="str">
            <v>      统计管理</v>
          </cell>
        </row>
        <row r="55">
          <cell r="A55">
            <v>2010507</v>
          </cell>
          <cell r="B55" t="str">
            <v>      专项普查活动</v>
          </cell>
        </row>
        <row r="56">
          <cell r="A56">
            <v>2010508</v>
          </cell>
          <cell r="B56" t="str">
            <v>      统计抽样调查</v>
          </cell>
          <cell r="C56">
            <v>10</v>
          </cell>
          <cell r="D56">
            <v>13</v>
          </cell>
        </row>
        <row r="57">
          <cell r="A57">
            <v>2010550</v>
          </cell>
          <cell r="B57" t="str">
            <v>      事业运行</v>
          </cell>
          <cell r="C57">
            <v>142</v>
          </cell>
          <cell r="D57">
            <v>130</v>
          </cell>
        </row>
        <row r="58">
          <cell r="A58">
            <v>2010599</v>
          </cell>
          <cell r="B58" t="str">
            <v>      其他统计信息事务支出</v>
          </cell>
          <cell r="C58">
            <v>11</v>
          </cell>
          <cell r="D58">
            <v>38</v>
          </cell>
        </row>
        <row r="59">
          <cell r="A59">
            <v>20106</v>
          </cell>
          <cell r="B59" t="str">
            <v>    财政事务</v>
          </cell>
          <cell r="C59">
            <v>602</v>
          </cell>
          <cell r="D59">
            <v>814</v>
          </cell>
        </row>
        <row r="60">
          <cell r="A60">
            <v>2010601</v>
          </cell>
          <cell r="B60" t="str">
            <v>      行政运行</v>
          </cell>
          <cell r="C60">
            <v>332</v>
          </cell>
          <cell r="D60">
            <v>339</v>
          </cell>
        </row>
        <row r="61">
          <cell r="A61">
            <v>2010602</v>
          </cell>
          <cell r="B61" t="str">
            <v>      一般行政管理事务</v>
          </cell>
          <cell r="C61">
            <v>5</v>
          </cell>
          <cell r="D61">
            <v>50</v>
          </cell>
        </row>
        <row r="62">
          <cell r="A62">
            <v>2010603</v>
          </cell>
          <cell r="B62" t="str">
            <v>      机关服务</v>
          </cell>
        </row>
        <row r="63">
          <cell r="A63">
            <v>2010604</v>
          </cell>
          <cell r="B63" t="str">
            <v>      预算改革业务</v>
          </cell>
        </row>
        <row r="64">
          <cell r="A64">
            <v>2010605</v>
          </cell>
          <cell r="B64" t="str">
            <v>      财政国库业务</v>
          </cell>
        </row>
        <row r="64">
          <cell r="D64">
            <v>25</v>
          </cell>
        </row>
        <row r="65">
          <cell r="A65">
            <v>2010606</v>
          </cell>
          <cell r="B65" t="str">
            <v>      财政监察</v>
          </cell>
        </row>
        <row r="66">
          <cell r="A66">
            <v>2010607</v>
          </cell>
          <cell r="B66" t="str">
            <v>      信息化建设</v>
          </cell>
          <cell r="C66">
            <v>29</v>
          </cell>
          <cell r="D66">
            <v>55</v>
          </cell>
        </row>
        <row r="67">
          <cell r="A67">
            <v>2010608</v>
          </cell>
          <cell r="B67" t="str">
            <v>      财政委托业务支出</v>
          </cell>
        </row>
        <row r="67">
          <cell r="D67">
            <v>150</v>
          </cell>
        </row>
        <row r="68">
          <cell r="A68">
            <v>2010650</v>
          </cell>
          <cell r="B68" t="str">
            <v>      事业运行</v>
          </cell>
          <cell r="C68">
            <v>165</v>
          </cell>
          <cell r="D68">
            <v>170</v>
          </cell>
        </row>
        <row r="69">
          <cell r="A69">
            <v>2010699</v>
          </cell>
          <cell r="B69" t="str">
            <v>      其他财政事务支出</v>
          </cell>
          <cell r="C69">
            <v>71</v>
          </cell>
          <cell r="D69">
            <v>25</v>
          </cell>
        </row>
        <row r="70">
          <cell r="A70">
            <v>20107</v>
          </cell>
          <cell r="B70" t="str">
            <v>    税收事务</v>
          </cell>
          <cell r="C70">
            <v>381</v>
          </cell>
          <cell r="D70">
            <v>572</v>
          </cell>
        </row>
        <row r="71">
          <cell r="A71">
            <v>2010701</v>
          </cell>
          <cell r="B71" t="str">
            <v>      行政运行</v>
          </cell>
          <cell r="C71">
            <v>381</v>
          </cell>
          <cell r="D71">
            <v>572</v>
          </cell>
        </row>
        <row r="72">
          <cell r="A72">
            <v>2010702</v>
          </cell>
          <cell r="B72" t="str">
            <v>      一般行政管理事务</v>
          </cell>
        </row>
        <row r="73">
          <cell r="A73">
            <v>2010703</v>
          </cell>
          <cell r="B73" t="str">
            <v>      机关服务</v>
          </cell>
        </row>
        <row r="74">
          <cell r="A74">
            <v>2010709</v>
          </cell>
          <cell r="B74" t="str">
            <v>      信息化建设</v>
          </cell>
        </row>
        <row r="75">
          <cell r="A75">
            <v>2010710</v>
          </cell>
          <cell r="B75" t="str">
            <v>      税收业务</v>
          </cell>
        </row>
        <row r="76">
          <cell r="A76">
            <v>2010750</v>
          </cell>
          <cell r="B76" t="str">
            <v>      事业运行</v>
          </cell>
        </row>
        <row r="77">
          <cell r="A77">
            <v>2010799</v>
          </cell>
          <cell r="B77" t="str">
            <v>      其他税收事务支出</v>
          </cell>
        </row>
        <row r="78">
          <cell r="A78">
            <v>20108</v>
          </cell>
          <cell r="B78" t="str">
            <v>    审计事务</v>
          </cell>
          <cell r="C78">
            <v>162</v>
          </cell>
          <cell r="D78">
            <v>207</v>
          </cell>
        </row>
        <row r="79">
          <cell r="A79">
            <v>2010801</v>
          </cell>
          <cell r="B79" t="str">
            <v>      行政运行</v>
          </cell>
          <cell r="C79">
            <v>137</v>
          </cell>
          <cell r="D79">
            <v>138</v>
          </cell>
        </row>
        <row r="80">
          <cell r="A80">
            <v>2010802</v>
          </cell>
          <cell r="B80" t="str">
            <v>      一般行政管理事务</v>
          </cell>
          <cell r="C80">
            <v>1</v>
          </cell>
          <cell r="D80">
            <v>4</v>
          </cell>
        </row>
        <row r="81">
          <cell r="A81">
            <v>2010803</v>
          </cell>
          <cell r="B81" t="str">
            <v>      机关服务</v>
          </cell>
        </row>
        <row r="82">
          <cell r="A82">
            <v>2010804</v>
          </cell>
          <cell r="B82" t="str">
            <v>      审计业务</v>
          </cell>
        </row>
        <row r="83">
          <cell r="A83">
            <v>2010805</v>
          </cell>
          <cell r="B83" t="str">
            <v>      审计管理</v>
          </cell>
        </row>
        <row r="84">
          <cell r="A84">
            <v>2010806</v>
          </cell>
          <cell r="B84" t="str">
            <v>      信息化建设</v>
          </cell>
        </row>
        <row r="85">
          <cell r="A85">
            <v>2010850</v>
          </cell>
          <cell r="B85" t="str">
            <v>      事业运行</v>
          </cell>
          <cell r="C85">
            <v>24</v>
          </cell>
          <cell r="D85">
            <v>25</v>
          </cell>
        </row>
        <row r="86">
          <cell r="A86">
            <v>2010899</v>
          </cell>
          <cell r="B86" t="str">
            <v>      其他审计事务支出</v>
          </cell>
        </row>
        <row r="86">
          <cell r="D86">
            <v>40</v>
          </cell>
        </row>
        <row r="87">
          <cell r="A87">
            <v>20109</v>
          </cell>
          <cell r="B87" t="str">
            <v>    海关事务</v>
          </cell>
        </row>
        <row r="88">
          <cell r="A88">
            <v>2010901</v>
          </cell>
          <cell r="B88" t="str">
            <v>      行政运行</v>
          </cell>
        </row>
        <row r="89">
          <cell r="A89">
            <v>2010902</v>
          </cell>
          <cell r="B89" t="str">
            <v>      一般行政管理事务</v>
          </cell>
        </row>
        <row r="90">
          <cell r="A90">
            <v>2010903</v>
          </cell>
          <cell r="B90" t="str">
            <v>      机关服务</v>
          </cell>
        </row>
        <row r="91">
          <cell r="A91">
            <v>2010905</v>
          </cell>
          <cell r="B91" t="str">
            <v>      缉私办案</v>
          </cell>
        </row>
        <row r="92">
          <cell r="A92">
            <v>2010907</v>
          </cell>
          <cell r="B92" t="str">
            <v>      口岸管理</v>
          </cell>
        </row>
        <row r="93">
          <cell r="A93">
            <v>2010908</v>
          </cell>
          <cell r="B93" t="str">
            <v>      信息化建设</v>
          </cell>
        </row>
        <row r="94">
          <cell r="A94">
            <v>2010909</v>
          </cell>
          <cell r="B94" t="str">
            <v>      海关关务</v>
          </cell>
        </row>
        <row r="95">
          <cell r="A95">
            <v>2010910</v>
          </cell>
          <cell r="B95" t="str">
            <v>      关税征管</v>
          </cell>
        </row>
        <row r="96">
          <cell r="A96">
            <v>2010911</v>
          </cell>
          <cell r="B96" t="str">
            <v>      海关监管</v>
          </cell>
        </row>
        <row r="97">
          <cell r="A97">
            <v>2010912</v>
          </cell>
          <cell r="B97" t="str">
            <v>      检验检疫</v>
          </cell>
        </row>
        <row r="98">
          <cell r="A98">
            <v>2010950</v>
          </cell>
          <cell r="B98" t="str">
            <v>      事业运行</v>
          </cell>
        </row>
        <row r="99">
          <cell r="A99">
            <v>2010999</v>
          </cell>
          <cell r="B99" t="str">
            <v>      其他海关事务支出</v>
          </cell>
        </row>
        <row r="100">
          <cell r="A100">
            <v>20111</v>
          </cell>
          <cell r="B100" t="str">
            <v>    纪检监察事务</v>
          </cell>
          <cell r="C100">
            <v>735</v>
          </cell>
          <cell r="D100">
            <v>1095</v>
          </cell>
        </row>
        <row r="101">
          <cell r="A101">
            <v>2011101</v>
          </cell>
          <cell r="B101" t="str">
            <v>      行政运行</v>
          </cell>
          <cell r="C101">
            <v>583</v>
          </cell>
          <cell r="D101">
            <v>788</v>
          </cell>
        </row>
        <row r="102">
          <cell r="A102">
            <v>2011102</v>
          </cell>
          <cell r="B102" t="str">
            <v>      一般行政管理事务</v>
          </cell>
        </row>
        <row r="102">
          <cell r="D102">
            <v>2</v>
          </cell>
        </row>
        <row r="103">
          <cell r="A103">
            <v>2011103</v>
          </cell>
          <cell r="B103" t="str">
            <v>      机关服务</v>
          </cell>
        </row>
        <row r="103">
          <cell r="D103">
            <v>8</v>
          </cell>
        </row>
        <row r="104">
          <cell r="A104">
            <v>2011104</v>
          </cell>
          <cell r="B104" t="str">
            <v>      大案要案查处</v>
          </cell>
        </row>
        <row r="104">
          <cell r="D104">
            <v>153</v>
          </cell>
        </row>
        <row r="105">
          <cell r="A105">
            <v>2011105</v>
          </cell>
          <cell r="B105" t="str">
            <v>      派驻派出机构</v>
          </cell>
        </row>
        <row r="106">
          <cell r="A106">
            <v>2011106</v>
          </cell>
          <cell r="B106" t="str">
            <v>      巡视工作</v>
          </cell>
        </row>
        <row r="106">
          <cell r="D106">
            <v>8</v>
          </cell>
        </row>
        <row r="107">
          <cell r="A107">
            <v>2011150</v>
          </cell>
          <cell r="B107" t="str">
            <v>      事业运行</v>
          </cell>
          <cell r="C107">
            <v>144</v>
          </cell>
          <cell r="D107">
            <v>133</v>
          </cell>
        </row>
        <row r="108">
          <cell r="A108">
            <v>2011199</v>
          </cell>
          <cell r="B108" t="str">
            <v>      其他纪检监察事务支出</v>
          </cell>
          <cell r="C108">
            <v>8</v>
          </cell>
          <cell r="D108">
            <v>3</v>
          </cell>
        </row>
        <row r="109">
          <cell r="A109">
            <v>20113</v>
          </cell>
          <cell r="B109" t="str">
            <v>    商贸事务</v>
          </cell>
          <cell r="C109">
            <v>337</v>
          </cell>
          <cell r="D109">
            <v>233</v>
          </cell>
        </row>
        <row r="110">
          <cell r="A110">
            <v>2011301</v>
          </cell>
          <cell r="B110" t="str">
            <v>      行政运行</v>
          </cell>
          <cell r="C110">
            <v>153</v>
          </cell>
          <cell r="D110">
            <v>102</v>
          </cell>
        </row>
        <row r="111">
          <cell r="A111">
            <v>2011302</v>
          </cell>
          <cell r="B111" t="str">
            <v>      一般行政管理事务</v>
          </cell>
        </row>
        <row r="112">
          <cell r="A112">
            <v>2011303</v>
          </cell>
          <cell r="B112" t="str">
            <v>      机关服务</v>
          </cell>
        </row>
        <row r="113">
          <cell r="A113">
            <v>2011304</v>
          </cell>
          <cell r="B113" t="str">
            <v>      对外贸易管理</v>
          </cell>
        </row>
        <row r="114">
          <cell r="A114">
            <v>2011305</v>
          </cell>
          <cell r="B114" t="str">
            <v>      国际经济合作</v>
          </cell>
        </row>
        <row r="115">
          <cell r="A115">
            <v>2011306</v>
          </cell>
          <cell r="B115" t="str">
            <v>      外资管理</v>
          </cell>
        </row>
        <row r="116">
          <cell r="A116">
            <v>2011307</v>
          </cell>
          <cell r="B116" t="str">
            <v>      国内贸易管理</v>
          </cell>
        </row>
        <row r="117">
          <cell r="A117">
            <v>2011308</v>
          </cell>
          <cell r="B117" t="str">
            <v>      招商引资</v>
          </cell>
        </row>
        <row r="117">
          <cell r="D117">
            <v>10</v>
          </cell>
        </row>
        <row r="118">
          <cell r="A118">
            <v>2011350</v>
          </cell>
          <cell r="B118" t="str">
            <v>      事业运行</v>
          </cell>
          <cell r="C118">
            <v>184</v>
          </cell>
          <cell r="D118">
            <v>121</v>
          </cell>
        </row>
        <row r="119">
          <cell r="A119">
            <v>2011399</v>
          </cell>
          <cell r="B119" t="str">
            <v>      其他商贸事务支出</v>
          </cell>
        </row>
        <row r="120">
          <cell r="A120">
            <v>20114</v>
          </cell>
          <cell r="B120" t="str">
            <v>    知识产权事务</v>
          </cell>
          <cell r="C120">
            <v>20</v>
          </cell>
          <cell r="D120">
            <v>2</v>
          </cell>
        </row>
        <row r="121">
          <cell r="A121">
            <v>2011401</v>
          </cell>
          <cell r="B121" t="str">
            <v>      行政运行</v>
          </cell>
        </row>
        <row r="122">
          <cell r="A122">
            <v>2011402</v>
          </cell>
          <cell r="B122" t="str">
            <v>      一般行政管理事务</v>
          </cell>
        </row>
        <row r="123">
          <cell r="A123">
            <v>2011403</v>
          </cell>
          <cell r="B123" t="str">
            <v>      机关服务</v>
          </cell>
        </row>
        <row r="124">
          <cell r="A124">
            <v>2011404</v>
          </cell>
          <cell r="B124" t="str">
            <v>      专利审批</v>
          </cell>
        </row>
        <row r="125">
          <cell r="A125">
            <v>2011405</v>
          </cell>
          <cell r="B125" t="str">
            <v>      知识产权战略和规划</v>
          </cell>
        </row>
        <row r="126">
          <cell r="A126">
            <v>2011408</v>
          </cell>
          <cell r="B126" t="str">
            <v>      国际合作与交流</v>
          </cell>
        </row>
        <row r="127">
          <cell r="A127">
            <v>2011409</v>
          </cell>
          <cell r="B127" t="str">
            <v>      知识产权宏观管理</v>
          </cell>
        </row>
        <row r="128">
          <cell r="A128">
            <v>2011410</v>
          </cell>
          <cell r="B128" t="str">
            <v>      商标管理</v>
          </cell>
        </row>
        <row r="129">
          <cell r="A129">
            <v>2011411</v>
          </cell>
          <cell r="B129" t="str">
            <v>      原产地地理标志管理</v>
          </cell>
        </row>
        <row r="130">
          <cell r="A130">
            <v>2011450</v>
          </cell>
          <cell r="B130" t="str">
            <v>      事业运行</v>
          </cell>
        </row>
        <row r="131">
          <cell r="A131">
            <v>2011499</v>
          </cell>
          <cell r="B131" t="str">
            <v>      其他知识产权事务支出</v>
          </cell>
          <cell r="C131">
            <v>20</v>
          </cell>
          <cell r="D131">
            <v>2</v>
          </cell>
        </row>
        <row r="132">
          <cell r="A132">
            <v>20123</v>
          </cell>
          <cell r="B132" t="str">
            <v>    民族事务</v>
          </cell>
          <cell r="C132">
            <v>22</v>
          </cell>
          <cell r="D132">
            <v>118</v>
          </cell>
        </row>
        <row r="133">
          <cell r="A133">
            <v>2012301</v>
          </cell>
          <cell r="B133" t="str">
            <v>      行政运行</v>
          </cell>
        </row>
        <row r="134">
          <cell r="A134">
            <v>2012302</v>
          </cell>
          <cell r="B134" t="str">
            <v>      一般行政管理事务</v>
          </cell>
        </row>
        <row r="135">
          <cell r="A135">
            <v>2012303</v>
          </cell>
          <cell r="B135" t="str">
            <v>      机关服务</v>
          </cell>
        </row>
        <row r="136">
          <cell r="A136">
            <v>2012304</v>
          </cell>
          <cell r="B136" t="str">
            <v>      民族工作专项</v>
          </cell>
        </row>
        <row r="137">
          <cell r="A137">
            <v>2012350</v>
          </cell>
          <cell r="B137" t="str">
            <v>      事业运行</v>
          </cell>
        </row>
        <row r="138">
          <cell r="A138">
            <v>2012399</v>
          </cell>
          <cell r="B138" t="str">
            <v>      其他民族事务支出</v>
          </cell>
          <cell r="C138">
            <v>22</v>
          </cell>
          <cell r="D138">
            <v>118</v>
          </cell>
        </row>
        <row r="139">
          <cell r="A139">
            <v>20125</v>
          </cell>
          <cell r="B139" t="str">
            <v>    港澳台事务</v>
          </cell>
        </row>
        <row r="140">
          <cell r="A140">
            <v>2012501</v>
          </cell>
          <cell r="B140" t="str">
            <v>      行政运行</v>
          </cell>
        </row>
        <row r="141">
          <cell r="A141">
            <v>2012502</v>
          </cell>
          <cell r="B141" t="str">
            <v>      一般行政管理事务</v>
          </cell>
        </row>
        <row r="142">
          <cell r="A142">
            <v>2012503</v>
          </cell>
          <cell r="B142" t="str">
            <v>      机关服务</v>
          </cell>
        </row>
        <row r="143">
          <cell r="A143">
            <v>2012504</v>
          </cell>
          <cell r="B143" t="str">
            <v>      港澳事务</v>
          </cell>
        </row>
        <row r="144">
          <cell r="A144">
            <v>2012505</v>
          </cell>
          <cell r="B144" t="str">
            <v>      台湾事务</v>
          </cell>
        </row>
        <row r="145">
          <cell r="A145">
            <v>2012550</v>
          </cell>
          <cell r="B145" t="str">
            <v>      事业运行</v>
          </cell>
        </row>
        <row r="146">
          <cell r="A146">
            <v>2012599</v>
          </cell>
          <cell r="B146" t="str">
            <v>      其他港澳台事务支出</v>
          </cell>
        </row>
        <row r="147">
          <cell r="A147">
            <v>20126</v>
          </cell>
          <cell r="B147" t="str">
            <v>    档案事务</v>
          </cell>
          <cell r="C147">
            <v>118</v>
          </cell>
          <cell r="D147">
            <v>229</v>
          </cell>
        </row>
        <row r="148">
          <cell r="A148">
            <v>2012601</v>
          </cell>
          <cell r="B148" t="str">
            <v>      行政运行</v>
          </cell>
          <cell r="C148">
            <v>108</v>
          </cell>
          <cell r="D148">
            <v>106</v>
          </cell>
        </row>
        <row r="149">
          <cell r="A149">
            <v>2012602</v>
          </cell>
          <cell r="B149" t="str">
            <v>      一般行政管理事务</v>
          </cell>
        </row>
        <row r="150">
          <cell r="A150">
            <v>2012603</v>
          </cell>
          <cell r="B150" t="str">
            <v>      机关服务</v>
          </cell>
        </row>
        <row r="151">
          <cell r="A151">
            <v>2012604</v>
          </cell>
          <cell r="B151" t="str">
            <v>      档案馆</v>
          </cell>
          <cell r="C151">
            <v>10</v>
          </cell>
          <cell r="D151">
            <v>3</v>
          </cell>
        </row>
        <row r="152">
          <cell r="A152">
            <v>2012699</v>
          </cell>
          <cell r="B152" t="str">
            <v>      其他档案事务支出</v>
          </cell>
        </row>
        <row r="152">
          <cell r="D152">
            <v>120</v>
          </cell>
        </row>
        <row r="153">
          <cell r="A153">
            <v>20128</v>
          </cell>
          <cell r="B153" t="str">
            <v>    民主党派及工商联事务</v>
          </cell>
          <cell r="C153">
            <v>52</v>
          </cell>
          <cell r="D153">
            <v>61</v>
          </cell>
        </row>
        <row r="154">
          <cell r="A154">
            <v>2012801</v>
          </cell>
          <cell r="B154" t="str">
            <v>      行政运行</v>
          </cell>
          <cell r="C154">
            <v>51</v>
          </cell>
          <cell r="D154">
            <v>54</v>
          </cell>
        </row>
        <row r="155">
          <cell r="A155">
            <v>2012802</v>
          </cell>
          <cell r="B155" t="str">
            <v>      一般行政管理事务</v>
          </cell>
        </row>
        <row r="156">
          <cell r="A156">
            <v>2012803</v>
          </cell>
          <cell r="B156" t="str">
            <v>      机关服务</v>
          </cell>
        </row>
        <row r="157">
          <cell r="A157">
            <v>2012804</v>
          </cell>
          <cell r="B157" t="str">
            <v>      参政议政</v>
          </cell>
        </row>
        <row r="158">
          <cell r="A158">
            <v>2012850</v>
          </cell>
          <cell r="B158" t="str">
            <v>      事业运行</v>
          </cell>
        </row>
        <row r="159">
          <cell r="A159">
            <v>2012899</v>
          </cell>
          <cell r="B159" t="str">
            <v>      其他民主党派及工商联事务支出</v>
          </cell>
          <cell r="C159">
            <v>1</v>
          </cell>
          <cell r="D159">
            <v>7</v>
          </cell>
        </row>
        <row r="160">
          <cell r="A160">
            <v>20129</v>
          </cell>
          <cell r="B160" t="str">
            <v>    群众团体事务</v>
          </cell>
          <cell r="C160">
            <v>435</v>
          </cell>
          <cell r="D160">
            <v>449</v>
          </cell>
        </row>
        <row r="161">
          <cell r="A161">
            <v>2012901</v>
          </cell>
          <cell r="B161" t="str">
            <v>      行政运行</v>
          </cell>
          <cell r="C161">
            <v>302</v>
          </cell>
          <cell r="D161">
            <v>314</v>
          </cell>
        </row>
        <row r="162">
          <cell r="A162">
            <v>2012902</v>
          </cell>
          <cell r="B162" t="str">
            <v>      一般行政管理事务</v>
          </cell>
          <cell r="C162">
            <v>6</v>
          </cell>
          <cell r="D162">
            <v>9</v>
          </cell>
        </row>
        <row r="163">
          <cell r="A163">
            <v>2012903</v>
          </cell>
          <cell r="B163" t="str">
            <v>      机关服务</v>
          </cell>
        </row>
        <row r="164">
          <cell r="A164">
            <v>2012906</v>
          </cell>
          <cell r="B164" t="str">
            <v>      工会事务</v>
          </cell>
        </row>
        <row r="165">
          <cell r="A165">
            <v>2012950</v>
          </cell>
          <cell r="B165" t="str">
            <v>      事业运行</v>
          </cell>
          <cell r="C165">
            <v>102</v>
          </cell>
          <cell r="D165">
            <v>108</v>
          </cell>
        </row>
        <row r="166">
          <cell r="A166">
            <v>2012999</v>
          </cell>
          <cell r="B166" t="str">
            <v>      其他群众团体事务支出</v>
          </cell>
          <cell r="C166">
            <v>25</v>
          </cell>
          <cell r="D166">
            <v>18</v>
          </cell>
        </row>
        <row r="167">
          <cell r="A167">
            <v>20131</v>
          </cell>
          <cell r="B167" t="str">
            <v>    党委办公厅(室)及相关机构事务</v>
          </cell>
          <cell r="C167">
            <v>475</v>
          </cell>
          <cell r="D167">
            <v>703</v>
          </cell>
        </row>
        <row r="168">
          <cell r="A168">
            <v>2013101</v>
          </cell>
          <cell r="B168" t="str">
            <v>      行政运行</v>
          </cell>
          <cell r="C168">
            <v>347</v>
          </cell>
          <cell r="D168">
            <v>293</v>
          </cell>
        </row>
        <row r="169">
          <cell r="A169">
            <v>2013102</v>
          </cell>
          <cell r="B169" t="str">
            <v>      一般行政管理事务</v>
          </cell>
        </row>
        <row r="170">
          <cell r="A170">
            <v>2013103</v>
          </cell>
          <cell r="B170" t="str">
            <v>      机关服务</v>
          </cell>
        </row>
        <row r="171">
          <cell r="A171">
            <v>2013105</v>
          </cell>
          <cell r="B171" t="str">
            <v>      专项业务</v>
          </cell>
        </row>
        <row r="172">
          <cell r="A172">
            <v>2013150</v>
          </cell>
          <cell r="B172" t="str">
            <v>      事业运行</v>
          </cell>
          <cell r="C172">
            <v>82</v>
          </cell>
          <cell r="D172">
            <v>109</v>
          </cell>
        </row>
        <row r="173">
          <cell r="A173">
            <v>2013199</v>
          </cell>
          <cell r="B173" t="str">
            <v>      其他党委办公厅(室)及相关机构事务支出</v>
          </cell>
          <cell r="C173">
            <v>46</v>
          </cell>
          <cell r="D173">
            <v>301</v>
          </cell>
        </row>
        <row r="174">
          <cell r="A174">
            <v>20132</v>
          </cell>
          <cell r="B174" t="str">
            <v>    组织事务</v>
          </cell>
          <cell r="C174">
            <v>332</v>
          </cell>
          <cell r="D174">
            <v>488</v>
          </cell>
        </row>
        <row r="175">
          <cell r="A175">
            <v>2013201</v>
          </cell>
          <cell r="B175" t="str">
            <v>      行政运行</v>
          </cell>
          <cell r="C175">
            <v>187</v>
          </cell>
          <cell r="D175">
            <v>241</v>
          </cell>
        </row>
        <row r="176">
          <cell r="A176">
            <v>2013202</v>
          </cell>
          <cell r="B176" t="str">
            <v>      一般行政管理事务</v>
          </cell>
        </row>
        <row r="177">
          <cell r="A177">
            <v>2013203</v>
          </cell>
          <cell r="B177" t="str">
            <v>      机关服务</v>
          </cell>
        </row>
        <row r="178">
          <cell r="A178">
            <v>2013204</v>
          </cell>
          <cell r="B178" t="str">
            <v>      公务员事务</v>
          </cell>
        </row>
        <row r="179">
          <cell r="A179">
            <v>2013250</v>
          </cell>
          <cell r="B179" t="str">
            <v>      事业运行</v>
          </cell>
          <cell r="C179">
            <v>108</v>
          </cell>
          <cell r="D179">
            <v>109</v>
          </cell>
        </row>
        <row r="180">
          <cell r="A180">
            <v>2013299</v>
          </cell>
          <cell r="B180" t="str">
            <v>      其他组织事务支出</v>
          </cell>
          <cell r="C180">
            <v>37</v>
          </cell>
          <cell r="D180">
            <v>138</v>
          </cell>
        </row>
        <row r="181">
          <cell r="A181">
            <v>20133</v>
          </cell>
          <cell r="B181" t="str">
            <v>    宣传事务</v>
          </cell>
          <cell r="C181">
            <v>420</v>
          </cell>
          <cell r="D181">
            <v>883</v>
          </cell>
        </row>
        <row r="182">
          <cell r="A182">
            <v>2013301</v>
          </cell>
          <cell r="B182" t="str">
            <v>      行政运行</v>
          </cell>
          <cell r="C182">
            <v>182</v>
          </cell>
          <cell r="D182">
            <v>256</v>
          </cell>
        </row>
        <row r="183">
          <cell r="A183">
            <v>2013302</v>
          </cell>
          <cell r="B183" t="str">
            <v>      一般行政管理事务</v>
          </cell>
        </row>
        <row r="184">
          <cell r="A184">
            <v>2013303</v>
          </cell>
          <cell r="B184" t="str">
            <v>      机关服务</v>
          </cell>
        </row>
        <row r="185">
          <cell r="A185">
            <v>2013304</v>
          </cell>
          <cell r="B185" t="str">
            <v>      宣传管理</v>
          </cell>
        </row>
        <row r="186">
          <cell r="A186">
            <v>2013350</v>
          </cell>
          <cell r="B186" t="str">
            <v>      事业运行</v>
          </cell>
          <cell r="C186">
            <v>208</v>
          </cell>
          <cell r="D186">
            <v>288</v>
          </cell>
        </row>
        <row r="187">
          <cell r="A187">
            <v>2013399</v>
          </cell>
          <cell r="B187" t="str">
            <v>      其他宣传事务支出</v>
          </cell>
          <cell r="C187">
            <v>30</v>
          </cell>
          <cell r="D187">
            <v>339</v>
          </cell>
        </row>
        <row r="188">
          <cell r="A188">
            <v>20134</v>
          </cell>
          <cell r="B188" t="str">
            <v>    统战事务</v>
          </cell>
          <cell r="C188">
            <v>168</v>
          </cell>
          <cell r="D188">
            <v>212</v>
          </cell>
        </row>
        <row r="189">
          <cell r="A189">
            <v>2013401</v>
          </cell>
          <cell r="B189" t="str">
            <v>      行政运行</v>
          </cell>
          <cell r="C189">
            <v>121</v>
          </cell>
          <cell r="D189">
            <v>115</v>
          </cell>
        </row>
        <row r="190">
          <cell r="A190">
            <v>2013402</v>
          </cell>
          <cell r="B190" t="str">
            <v>      一般行政管理事务</v>
          </cell>
          <cell r="C190">
            <v>3</v>
          </cell>
          <cell r="D190">
            <v>25</v>
          </cell>
        </row>
        <row r="191">
          <cell r="A191">
            <v>2013403</v>
          </cell>
          <cell r="B191" t="str">
            <v>      机关服务</v>
          </cell>
        </row>
        <row r="192">
          <cell r="A192">
            <v>2013404</v>
          </cell>
          <cell r="B192" t="str">
            <v>      宗教事务</v>
          </cell>
        </row>
        <row r="192">
          <cell r="D192">
            <v>20</v>
          </cell>
        </row>
        <row r="193">
          <cell r="A193">
            <v>2013405</v>
          </cell>
          <cell r="B193" t="str">
            <v>      华侨事务</v>
          </cell>
        </row>
        <row r="193">
          <cell r="D193">
            <v>3</v>
          </cell>
        </row>
        <row r="194">
          <cell r="A194">
            <v>2013450</v>
          </cell>
          <cell r="B194" t="str">
            <v>      事业运行</v>
          </cell>
          <cell r="C194">
            <v>44</v>
          </cell>
          <cell r="D194">
            <v>49</v>
          </cell>
        </row>
        <row r="195">
          <cell r="A195">
            <v>2013499</v>
          </cell>
          <cell r="B195" t="str">
            <v>      其他统战事务支出</v>
          </cell>
        </row>
        <row r="196">
          <cell r="A196">
            <v>20135</v>
          </cell>
          <cell r="B196" t="str">
            <v>    对外联络事务</v>
          </cell>
        </row>
        <row r="197">
          <cell r="A197">
            <v>2013501</v>
          </cell>
          <cell r="B197" t="str">
            <v>      行政运行</v>
          </cell>
        </row>
        <row r="198">
          <cell r="A198">
            <v>2013502</v>
          </cell>
          <cell r="B198" t="str">
            <v>      一般行政管理事务</v>
          </cell>
        </row>
        <row r="199">
          <cell r="A199">
            <v>2013503</v>
          </cell>
          <cell r="B199" t="str">
            <v>      机关服务</v>
          </cell>
        </row>
        <row r="200">
          <cell r="A200">
            <v>2013550</v>
          </cell>
          <cell r="B200" t="str">
            <v>      事业运行</v>
          </cell>
        </row>
        <row r="201">
          <cell r="A201">
            <v>2013599</v>
          </cell>
          <cell r="B201" t="str">
            <v>      其他对外联络事务支出</v>
          </cell>
        </row>
        <row r="202">
          <cell r="A202">
            <v>20136</v>
          </cell>
          <cell r="B202" t="str">
            <v>    其他共产党事务支出</v>
          </cell>
          <cell r="C202">
            <v>480</v>
          </cell>
          <cell r="D202">
            <v>504</v>
          </cell>
        </row>
        <row r="203">
          <cell r="A203">
            <v>2013601</v>
          </cell>
          <cell r="B203" t="str">
            <v>      行政运行</v>
          </cell>
          <cell r="C203">
            <v>260</v>
          </cell>
          <cell r="D203">
            <v>223</v>
          </cell>
        </row>
        <row r="204">
          <cell r="A204">
            <v>2013602</v>
          </cell>
          <cell r="B204" t="str">
            <v>      一般行政管理事务</v>
          </cell>
          <cell r="C204">
            <v>43</v>
          </cell>
          <cell r="D204">
            <v>108</v>
          </cell>
        </row>
        <row r="205">
          <cell r="A205">
            <v>2013603</v>
          </cell>
          <cell r="B205" t="str">
            <v>      机关服务</v>
          </cell>
        </row>
        <row r="206">
          <cell r="A206">
            <v>2013650</v>
          </cell>
          <cell r="B206" t="str">
            <v>      事业运行</v>
          </cell>
          <cell r="C206">
            <v>177</v>
          </cell>
          <cell r="D206">
            <v>173</v>
          </cell>
        </row>
        <row r="207">
          <cell r="A207">
            <v>2013699</v>
          </cell>
          <cell r="B207" t="str">
            <v>      其他共产党事务支出</v>
          </cell>
        </row>
        <row r="208">
          <cell r="A208">
            <v>20137</v>
          </cell>
          <cell r="B208" t="str">
            <v>    网信事务</v>
          </cell>
        </row>
        <row r="209">
          <cell r="A209">
            <v>2013701</v>
          </cell>
          <cell r="B209" t="str">
            <v>      行政运行</v>
          </cell>
        </row>
        <row r="210">
          <cell r="A210">
            <v>2013702</v>
          </cell>
          <cell r="B210" t="str">
            <v>      一般行政管理事务</v>
          </cell>
        </row>
        <row r="211">
          <cell r="A211">
            <v>2013703</v>
          </cell>
          <cell r="B211" t="str">
            <v>      机关服务</v>
          </cell>
        </row>
        <row r="212">
          <cell r="A212">
            <v>2013704</v>
          </cell>
          <cell r="B212" t="str">
            <v>      信息安全事务</v>
          </cell>
        </row>
        <row r="213">
          <cell r="A213">
            <v>2013750</v>
          </cell>
          <cell r="B213" t="str">
            <v>      事业运行</v>
          </cell>
        </row>
        <row r="214">
          <cell r="A214">
            <v>2013799</v>
          </cell>
          <cell r="B214" t="str">
            <v>      其他网信事务支出</v>
          </cell>
        </row>
        <row r="215">
          <cell r="A215">
            <v>20138</v>
          </cell>
          <cell r="B215" t="str">
            <v>    市场监督管理事务</v>
          </cell>
          <cell r="C215">
            <v>1149</v>
          </cell>
          <cell r="D215">
            <v>1187</v>
          </cell>
        </row>
        <row r="216">
          <cell r="A216">
            <v>2013801</v>
          </cell>
          <cell r="B216" t="str">
            <v>      行政运行</v>
          </cell>
          <cell r="C216">
            <v>965</v>
          </cell>
          <cell r="D216">
            <v>989</v>
          </cell>
        </row>
        <row r="217">
          <cell r="A217">
            <v>2013802</v>
          </cell>
          <cell r="B217" t="str">
            <v>      一般行政管理事务</v>
          </cell>
        </row>
        <row r="218">
          <cell r="A218">
            <v>2013803</v>
          </cell>
          <cell r="B218" t="str">
            <v>      机关服务</v>
          </cell>
        </row>
        <row r="219">
          <cell r="A219">
            <v>2013804</v>
          </cell>
          <cell r="B219" t="str">
            <v>      市场主体管理</v>
          </cell>
        </row>
        <row r="220">
          <cell r="A220">
            <v>2013805</v>
          </cell>
          <cell r="B220" t="str">
            <v>      市场秩序执法</v>
          </cell>
        </row>
        <row r="221">
          <cell r="A221">
            <v>2013808</v>
          </cell>
          <cell r="B221" t="str">
            <v>      信息化建设</v>
          </cell>
        </row>
        <row r="222">
          <cell r="A222">
            <v>2013810</v>
          </cell>
          <cell r="B222" t="str">
            <v>      质量基础</v>
          </cell>
        </row>
        <row r="223">
          <cell r="A223">
            <v>2013812</v>
          </cell>
          <cell r="B223" t="str">
            <v>      药品事务</v>
          </cell>
          <cell r="C223">
            <v>2</v>
          </cell>
        </row>
        <row r="224">
          <cell r="A224">
            <v>2013813</v>
          </cell>
          <cell r="B224" t="str">
            <v>      医疗器械事务</v>
          </cell>
        </row>
        <row r="225">
          <cell r="A225">
            <v>2013814</v>
          </cell>
          <cell r="B225" t="str">
            <v>      化妆品事务</v>
          </cell>
          <cell r="C225">
            <v>1</v>
          </cell>
          <cell r="D225">
            <v>1</v>
          </cell>
        </row>
        <row r="226">
          <cell r="A226">
            <v>2013815</v>
          </cell>
          <cell r="B226" t="str">
            <v>      质量安全监管</v>
          </cell>
        </row>
        <row r="227">
          <cell r="A227">
            <v>2013816</v>
          </cell>
          <cell r="B227" t="str">
            <v>      食品安全监管</v>
          </cell>
          <cell r="C227">
            <v>2</v>
          </cell>
          <cell r="D227">
            <v>2</v>
          </cell>
        </row>
        <row r="228">
          <cell r="A228">
            <v>2013850</v>
          </cell>
          <cell r="B228" t="str">
            <v>      事业运行</v>
          </cell>
          <cell r="C228">
            <v>117</v>
          </cell>
          <cell r="D228">
            <v>130</v>
          </cell>
        </row>
        <row r="229">
          <cell r="A229">
            <v>2013899</v>
          </cell>
          <cell r="B229" t="str">
            <v>      其他市场监督管理事务</v>
          </cell>
          <cell r="C229">
            <v>62</v>
          </cell>
          <cell r="D229">
            <v>65</v>
          </cell>
        </row>
        <row r="230">
          <cell r="A230">
            <v>20139</v>
          </cell>
          <cell r="B230" t="str">
            <v>    社会工作事务</v>
          </cell>
          <cell r="C230">
            <v>39</v>
          </cell>
          <cell r="D230">
            <v>361</v>
          </cell>
        </row>
        <row r="231">
          <cell r="A231">
            <v>2013901</v>
          </cell>
          <cell r="B231" t="str">
            <v>      行政运行</v>
          </cell>
          <cell r="C231">
            <v>26</v>
          </cell>
          <cell r="D231">
            <v>52</v>
          </cell>
        </row>
        <row r="232">
          <cell r="A232">
            <v>2013902</v>
          </cell>
          <cell r="B232" t="str">
            <v>      一般行政管理事务</v>
          </cell>
        </row>
        <row r="233">
          <cell r="A233">
            <v>2013903</v>
          </cell>
          <cell r="B233" t="str">
            <v>      机关服务</v>
          </cell>
        </row>
        <row r="234">
          <cell r="A234">
            <v>2013904</v>
          </cell>
          <cell r="B234" t="str">
            <v>      专项业务</v>
          </cell>
        </row>
        <row r="235">
          <cell r="A235">
            <v>2013950</v>
          </cell>
          <cell r="B235" t="str">
            <v>      事业运行</v>
          </cell>
          <cell r="C235">
            <v>13</v>
          </cell>
          <cell r="D235">
            <v>79</v>
          </cell>
        </row>
        <row r="236">
          <cell r="A236">
            <v>2013999</v>
          </cell>
          <cell r="B236" t="str">
            <v>      其他社会工作事务支出</v>
          </cell>
        </row>
        <row r="236">
          <cell r="D236">
            <v>230</v>
          </cell>
        </row>
        <row r="237">
          <cell r="A237">
            <v>20140</v>
          </cell>
          <cell r="B237" t="str">
            <v>    信访事务</v>
          </cell>
          <cell r="C237">
            <v>184</v>
          </cell>
          <cell r="D237">
            <v>189</v>
          </cell>
        </row>
        <row r="238">
          <cell r="A238">
            <v>2014001</v>
          </cell>
          <cell r="B238" t="str">
            <v>      行政运行</v>
          </cell>
          <cell r="C238">
            <v>78</v>
          </cell>
          <cell r="D238">
            <v>70</v>
          </cell>
        </row>
        <row r="239">
          <cell r="A239">
            <v>2014002</v>
          </cell>
          <cell r="B239" t="str">
            <v>      一般行政管理事务</v>
          </cell>
          <cell r="C239">
            <v>27</v>
          </cell>
          <cell r="D239">
            <v>36</v>
          </cell>
        </row>
        <row r="240">
          <cell r="A240">
            <v>2014003</v>
          </cell>
          <cell r="B240" t="str">
            <v>      机关服务</v>
          </cell>
        </row>
        <row r="241">
          <cell r="A241">
            <v>2014004</v>
          </cell>
          <cell r="B241" t="str">
            <v>      信访业务</v>
          </cell>
          <cell r="C241">
            <v>5</v>
          </cell>
          <cell r="D241">
            <v>2</v>
          </cell>
        </row>
        <row r="242">
          <cell r="A242">
            <v>2014099</v>
          </cell>
          <cell r="B242" t="str">
            <v>      其他信访事务支出</v>
          </cell>
          <cell r="C242">
            <v>74</v>
          </cell>
          <cell r="D242">
            <v>81</v>
          </cell>
        </row>
        <row r="243">
          <cell r="A243">
            <v>20199</v>
          </cell>
          <cell r="B243" t="str">
            <v>    其他一般公共服务支出</v>
          </cell>
        </row>
        <row r="243">
          <cell r="D243">
            <v>12134</v>
          </cell>
        </row>
        <row r="244">
          <cell r="A244">
            <v>2019901</v>
          </cell>
          <cell r="B244" t="str">
            <v>      国家赔偿费用支出</v>
          </cell>
        </row>
        <row r="245">
          <cell r="A245">
            <v>2019999</v>
          </cell>
          <cell r="B245" t="str">
            <v>      其他一般公共服务支出</v>
          </cell>
        </row>
        <row r="245">
          <cell r="D245">
            <v>12134</v>
          </cell>
        </row>
        <row r="246">
          <cell r="A246">
            <v>202</v>
          </cell>
          <cell r="B246" t="str">
            <v>  外交支出</v>
          </cell>
        </row>
        <row r="247">
          <cell r="A247">
            <v>20201</v>
          </cell>
          <cell r="B247" t="str">
            <v>    外交管理事务</v>
          </cell>
        </row>
        <row r="248">
          <cell r="A248">
            <v>2020101</v>
          </cell>
          <cell r="B248" t="str">
            <v>      行政运行</v>
          </cell>
        </row>
        <row r="249">
          <cell r="A249">
            <v>2020102</v>
          </cell>
          <cell r="B249" t="str">
            <v>      一般行政管理事务</v>
          </cell>
        </row>
        <row r="250">
          <cell r="A250">
            <v>2020103</v>
          </cell>
          <cell r="B250" t="str">
            <v>      机关服务</v>
          </cell>
        </row>
        <row r="251">
          <cell r="A251">
            <v>2020104</v>
          </cell>
          <cell r="B251" t="str">
            <v>      专项业务</v>
          </cell>
        </row>
        <row r="252">
          <cell r="A252">
            <v>2020150</v>
          </cell>
          <cell r="B252" t="str">
            <v>      事业运行</v>
          </cell>
        </row>
        <row r="253">
          <cell r="A253">
            <v>2020199</v>
          </cell>
          <cell r="B253" t="str">
            <v>      其他外交管理事务支出</v>
          </cell>
        </row>
        <row r="254">
          <cell r="A254">
            <v>20202</v>
          </cell>
          <cell r="B254" t="str">
            <v>    驻外机构</v>
          </cell>
        </row>
        <row r="255">
          <cell r="A255">
            <v>2020201</v>
          </cell>
          <cell r="B255" t="str">
            <v>      驻外使领馆(团、处)</v>
          </cell>
        </row>
        <row r="256">
          <cell r="A256">
            <v>2020202</v>
          </cell>
          <cell r="B256" t="str">
            <v>      其他驻外机构支出</v>
          </cell>
        </row>
        <row r="257">
          <cell r="A257">
            <v>20203</v>
          </cell>
          <cell r="B257" t="str">
            <v>    对外援助</v>
          </cell>
        </row>
        <row r="258">
          <cell r="A258">
            <v>2020304</v>
          </cell>
          <cell r="B258" t="str">
            <v>      援外优惠贷款贴息</v>
          </cell>
        </row>
        <row r="259">
          <cell r="A259">
            <v>2020306</v>
          </cell>
          <cell r="B259" t="str">
            <v>      对外援助</v>
          </cell>
        </row>
        <row r="260">
          <cell r="A260">
            <v>20204</v>
          </cell>
          <cell r="B260" t="str">
            <v>    国际组织</v>
          </cell>
        </row>
        <row r="261">
          <cell r="A261">
            <v>2020401</v>
          </cell>
          <cell r="B261" t="str">
            <v>      国际组织会费</v>
          </cell>
        </row>
        <row r="262">
          <cell r="A262">
            <v>2020402</v>
          </cell>
          <cell r="B262" t="str">
            <v>      国际组织捐赠</v>
          </cell>
        </row>
        <row r="263">
          <cell r="A263">
            <v>2020403</v>
          </cell>
          <cell r="B263" t="str">
            <v>      维和摊款</v>
          </cell>
        </row>
        <row r="264">
          <cell r="A264">
            <v>2020404</v>
          </cell>
          <cell r="B264" t="str">
            <v>      国际组织股金及基金</v>
          </cell>
        </row>
        <row r="265">
          <cell r="A265">
            <v>2020499</v>
          </cell>
          <cell r="B265" t="str">
            <v>      其他国际组织支出</v>
          </cell>
        </row>
        <row r="266">
          <cell r="A266">
            <v>20205</v>
          </cell>
          <cell r="B266" t="str">
            <v>    对外合作与交流</v>
          </cell>
        </row>
        <row r="267">
          <cell r="A267">
            <v>2020503</v>
          </cell>
          <cell r="B267" t="str">
            <v>      在华国际会议</v>
          </cell>
        </row>
        <row r="268">
          <cell r="A268">
            <v>2020504</v>
          </cell>
          <cell r="B268" t="str">
            <v>      国际交流活动</v>
          </cell>
        </row>
        <row r="269">
          <cell r="A269">
            <v>2020505</v>
          </cell>
          <cell r="B269" t="str">
            <v>      对外合作活动</v>
          </cell>
        </row>
        <row r="270">
          <cell r="A270">
            <v>2020599</v>
          </cell>
          <cell r="B270" t="str">
            <v>      其他对外合作与交流支出</v>
          </cell>
        </row>
        <row r="271">
          <cell r="A271">
            <v>20206</v>
          </cell>
          <cell r="B271" t="str">
            <v>    对外宣传</v>
          </cell>
        </row>
        <row r="272">
          <cell r="A272">
            <v>2020601</v>
          </cell>
          <cell r="B272" t="str">
            <v>      对外宣传</v>
          </cell>
        </row>
        <row r="273">
          <cell r="A273">
            <v>20207</v>
          </cell>
          <cell r="B273" t="str">
            <v>    边界勘界联检</v>
          </cell>
        </row>
        <row r="274">
          <cell r="A274">
            <v>2020701</v>
          </cell>
          <cell r="B274" t="str">
            <v>      边界勘界</v>
          </cell>
        </row>
        <row r="275">
          <cell r="A275">
            <v>2020702</v>
          </cell>
          <cell r="B275" t="str">
            <v>      边界联检</v>
          </cell>
        </row>
        <row r="276">
          <cell r="A276">
            <v>2020703</v>
          </cell>
          <cell r="B276" t="str">
            <v>      边界界桩维护</v>
          </cell>
        </row>
        <row r="277">
          <cell r="A277">
            <v>2020799</v>
          </cell>
          <cell r="B277" t="str">
            <v>      其他支出</v>
          </cell>
        </row>
        <row r="278">
          <cell r="A278">
            <v>20208</v>
          </cell>
          <cell r="B278" t="str">
            <v>    国际发展合作</v>
          </cell>
        </row>
        <row r="279">
          <cell r="A279">
            <v>2020801</v>
          </cell>
          <cell r="B279" t="str">
            <v>      行政运行</v>
          </cell>
        </row>
        <row r="280">
          <cell r="A280">
            <v>2020802</v>
          </cell>
          <cell r="B280" t="str">
            <v>      一般行政管理事务</v>
          </cell>
        </row>
        <row r="281">
          <cell r="A281">
            <v>2020803</v>
          </cell>
          <cell r="B281" t="str">
            <v>      机关服务</v>
          </cell>
        </row>
        <row r="282">
          <cell r="A282">
            <v>2020850</v>
          </cell>
          <cell r="B282" t="str">
            <v>      事业运行</v>
          </cell>
        </row>
        <row r="283">
          <cell r="A283">
            <v>2020899</v>
          </cell>
          <cell r="B283" t="str">
            <v>      其他国际发展合作支出</v>
          </cell>
        </row>
        <row r="284">
          <cell r="A284">
            <v>20299</v>
          </cell>
          <cell r="B284" t="str">
            <v>    其他外交支出</v>
          </cell>
        </row>
        <row r="285">
          <cell r="A285">
            <v>2029999</v>
          </cell>
          <cell r="B285" t="str">
            <v>      其他外交支出</v>
          </cell>
        </row>
        <row r="286">
          <cell r="A286">
            <v>203</v>
          </cell>
          <cell r="B286" t="str">
            <v>  国防支出</v>
          </cell>
        </row>
        <row r="286">
          <cell r="D286">
            <v>45</v>
          </cell>
        </row>
        <row r="287">
          <cell r="A287">
            <v>20301</v>
          </cell>
          <cell r="B287" t="str">
            <v>    军费</v>
          </cell>
        </row>
        <row r="288">
          <cell r="A288">
            <v>2030101</v>
          </cell>
          <cell r="B288" t="str">
            <v>      现役部队</v>
          </cell>
        </row>
        <row r="289">
          <cell r="A289">
            <v>2030102</v>
          </cell>
          <cell r="B289" t="str">
            <v>      预备役部队</v>
          </cell>
        </row>
        <row r="290">
          <cell r="A290">
            <v>2030199</v>
          </cell>
          <cell r="B290" t="str">
            <v>      其他军费支出</v>
          </cell>
        </row>
        <row r="291">
          <cell r="A291">
            <v>20304</v>
          </cell>
          <cell r="B291" t="str">
            <v>    国防科研事业</v>
          </cell>
        </row>
        <row r="292">
          <cell r="A292">
            <v>2030401</v>
          </cell>
          <cell r="B292" t="str">
            <v>      国防科研事业</v>
          </cell>
        </row>
        <row r="293">
          <cell r="A293">
            <v>20305</v>
          </cell>
          <cell r="B293" t="str">
            <v>    专项工程</v>
          </cell>
        </row>
        <row r="294">
          <cell r="A294">
            <v>2030501</v>
          </cell>
          <cell r="B294" t="str">
            <v>      专项工程</v>
          </cell>
        </row>
        <row r="295">
          <cell r="A295">
            <v>20306</v>
          </cell>
          <cell r="B295" t="str">
            <v>    国防动员</v>
          </cell>
        </row>
        <row r="295">
          <cell r="D295">
            <v>45</v>
          </cell>
        </row>
        <row r="296">
          <cell r="A296">
            <v>2030601</v>
          </cell>
          <cell r="B296" t="str">
            <v>      兵役征集</v>
          </cell>
        </row>
        <row r="297">
          <cell r="A297">
            <v>2030602</v>
          </cell>
          <cell r="B297" t="str">
            <v>      经济动员</v>
          </cell>
        </row>
        <row r="298">
          <cell r="A298">
            <v>2030603</v>
          </cell>
          <cell r="B298" t="str">
            <v>      人民防空</v>
          </cell>
        </row>
        <row r="298">
          <cell r="D298">
            <v>45</v>
          </cell>
        </row>
        <row r="299">
          <cell r="A299">
            <v>2030604</v>
          </cell>
          <cell r="B299" t="str">
            <v>      交通战备</v>
          </cell>
        </row>
        <row r="300">
          <cell r="A300">
            <v>2030607</v>
          </cell>
          <cell r="B300" t="str">
            <v>      民兵</v>
          </cell>
        </row>
        <row r="301">
          <cell r="A301">
            <v>2030608</v>
          </cell>
          <cell r="B301" t="str">
            <v>      边海防</v>
          </cell>
        </row>
        <row r="302">
          <cell r="A302">
            <v>2030699</v>
          </cell>
          <cell r="B302" t="str">
            <v>      其他国防动员支出</v>
          </cell>
        </row>
        <row r="303">
          <cell r="A303">
            <v>20399</v>
          </cell>
          <cell r="B303" t="str">
            <v>    其他国防支出</v>
          </cell>
        </row>
        <row r="304">
          <cell r="A304">
            <v>2039999</v>
          </cell>
          <cell r="B304" t="str">
            <v>      其他国防支出</v>
          </cell>
        </row>
        <row r="305">
          <cell r="A305">
            <v>204</v>
          </cell>
          <cell r="B305" t="str">
            <v>  公共安全支出</v>
          </cell>
          <cell r="C305">
            <v>962</v>
          </cell>
          <cell r="D305">
            <v>2477</v>
          </cell>
        </row>
        <row r="306">
          <cell r="A306">
            <v>20401</v>
          </cell>
          <cell r="B306" t="str">
            <v>    武装警察部队</v>
          </cell>
        </row>
        <row r="307">
          <cell r="A307">
            <v>2040101</v>
          </cell>
          <cell r="B307" t="str">
            <v>      武装警察部队</v>
          </cell>
        </row>
        <row r="308">
          <cell r="A308">
            <v>2040199</v>
          </cell>
          <cell r="B308" t="str">
            <v>      其他武装警察部队支出</v>
          </cell>
        </row>
        <row r="309">
          <cell r="A309">
            <v>20402</v>
          </cell>
          <cell r="B309" t="str">
            <v>    公安</v>
          </cell>
          <cell r="C309">
            <v>37</v>
          </cell>
          <cell r="D309">
            <v>1290</v>
          </cell>
        </row>
        <row r="310">
          <cell r="A310">
            <v>2040201</v>
          </cell>
          <cell r="B310" t="str">
            <v>      行政运行</v>
          </cell>
          <cell r="C310">
            <v>22</v>
          </cell>
          <cell r="D310">
            <v>1086</v>
          </cell>
        </row>
        <row r="311">
          <cell r="A311">
            <v>2040202</v>
          </cell>
          <cell r="B311" t="str">
            <v>      一般行政管理事务</v>
          </cell>
          <cell r="C311">
            <v>10</v>
          </cell>
          <cell r="D311">
            <v>20</v>
          </cell>
        </row>
        <row r="312">
          <cell r="A312">
            <v>2040203</v>
          </cell>
          <cell r="B312" t="str">
            <v>      机关服务</v>
          </cell>
        </row>
        <row r="313">
          <cell r="A313">
            <v>2040219</v>
          </cell>
          <cell r="B313" t="str">
            <v>      信息化建设</v>
          </cell>
        </row>
        <row r="313">
          <cell r="D313">
            <v>179</v>
          </cell>
        </row>
        <row r="314">
          <cell r="A314">
            <v>2040220</v>
          </cell>
          <cell r="B314" t="str">
            <v>      执法办案</v>
          </cell>
          <cell r="C314">
            <v>5</v>
          </cell>
        </row>
        <row r="315">
          <cell r="A315">
            <v>2040221</v>
          </cell>
          <cell r="B315" t="str">
            <v>      特别业务</v>
          </cell>
        </row>
        <row r="316">
          <cell r="A316">
            <v>2040222</v>
          </cell>
          <cell r="B316" t="str">
            <v>      特勤业务</v>
          </cell>
        </row>
        <row r="317">
          <cell r="A317">
            <v>2040223</v>
          </cell>
          <cell r="B317" t="str">
            <v>      移民事务</v>
          </cell>
        </row>
        <row r="318">
          <cell r="A318">
            <v>2040250</v>
          </cell>
          <cell r="B318" t="str">
            <v>      事业运行</v>
          </cell>
        </row>
        <row r="319">
          <cell r="A319">
            <v>2040299</v>
          </cell>
          <cell r="B319" t="str">
            <v>      其他公安支出</v>
          </cell>
        </row>
        <row r="319">
          <cell r="D319">
            <v>5</v>
          </cell>
        </row>
        <row r="320">
          <cell r="A320">
            <v>20403</v>
          </cell>
          <cell r="B320" t="str">
            <v>    国家安全</v>
          </cell>
        </row>
        <row r="321">
          <cell r="A321">
            <v>2040301</v>
          </cell>
          <cell r="B321" t="str">
            <v>      行政运行</v>
          </cell>
        </row>
        <row r="322">
          <cell r="A322">
            <v>2040302</v>
          </cell>
          <cell r="B322" t="str">
            <v>      一般行政管理事务</v>
          </cell>
        </row>
        <row r="323">
          <cell r="A323">
            <v>2040303</v>
          </cell>
          <cell r="B323" t="str">
            <v>      机关服务</v>
          </cell>
        </row>
        <row r="324">
          <cell r="A324">
            <v>2040304</v>
          </cell>
          <cell r="B324" t="str">
            <v>      安全业务</v>
          </cell>
        </row>
        <row r="325">
          <cell r="A325">
            <v>2040350</v>
          </cell>
          <cell r="B325" t="str">
            <v>      事业运行</v>
          </cell>
        </row>
        <row r="326">
          <cell r="A326">
            <v>2040399</v>
          </cell>
          <cell r="B326" t="str">
            <v>      其他国家安全支出</v>
          </cell>
        </row>
        <row r="327">
          <cell r="A327">
            <v>20404</v>
          </cell>
          <cell r="B327" t="str">
            <v>    检察</v>
          </cell>
          <cell r="C327">
            <v>133</v>
          </cell>
          <cell r="D327">
            <v>167</v>
          </cell>
        </row>
        <row r="328">
          <cell r="A328">
            <v>2040401</v>
          </cell>
          <cell r="B328" t="str">
            <v>      行政运行</v>
          </cell>
          <cell r="C328">
            <v>133</v>
          </cell>
          <cell r="D328">
            <v>166</v>
          </cell>
        </row>
        <row r="329">
          <cell r="A329">
            <v>2040402</v>
          </cell>
          <cell r="B329" t="str">
            <v>      一般行政管理事务</v>
          </cell>
        </row>
        <row r="329">
          <cell r="D329">
            <v>1</v>
          </cell>
        </row>
        <row r="330">
          <cell r="A330">
            <v>2040403</v>
          </cell>
          <cell r="B330" t="str">
            <v>      机关服务</v>
          </cell>
        </row>
        <row r="331">
          <cell r="A331">
            <v>2040409</v>
          </cell>
          <cell r="B331" t="str">
            <v>      “两房”建设</v>
          </cell>
        </row>
        <row r="332">
          <cell r="A332">
            <v>2040410</v>
          </cell>
          <cell r="B332" t="str">
            <v>      检察监督</v>
          </cell>
        </row>
        <row r="333">
          <cell r="A333">
            <v>2040450</v>
          </cell>
          <cell r="B333" t="str">
            <v>      事业运行</v>
          </cell>
        </row>
        <row r="334">
          <cell r="A334">
            <v>2040499</v>
          </cell>
          <cell r="B334" t="str">
            <v>      其他检察支出</v>
          </cell>
        </row>
        <row r="335">
          <cell r="A335">
            <v>20405</v>
          </cell>
          <cell r="B335" t="str">
            <v>    法院</v>
          </cell>
          <cell r="C335">
            <v>177</v>
          </cell>
          <cell r="D335">
            <v>238</v>
          </cell>
        </row>
        <row r="336">
          <cell r="A336">
            <v>2040501</v>
          </cell>
          <cell r="B336" t="str">
            <v>      行政运行</v>
          </cell>
          <cell r="C336">
            <v>177</v>
          </cell>
          <cell r="D336">
            <v>238</v>
          </cell>
        </row>
        <row r="337">
          <cell r="A337">
            <v>2040502</v>
          </cell>
          <cell r="B337" t="str">
            <v>      一般行政管理事务</v>
          </cell>
        </row>
        <row r="338">
          <cell r="A338">
            <v>2040503</v>
          </cell>
          <cell r="B338" t="str">
            <v>      机关服务</v>
          </cell>
        </row>
        <row r="339">
          <cell r="A339">
            <v>2040504</v>
          </cell>
          <cell r="B339" t="str">
            <v>      案件审判</v>
          </cell>
        </row>
        <row r="340">
          <cell r="A340">
            <v>2040505</v>
          </cell>
          <cell r="B340" t="str">
            <v>      案件执行</v>
          </cell>
        </row>
        <row r="341">
          <cell r="A341">
            <v>2040506</v>
          </cell>
          <cell r="B341" t="str">
            <v>      “两庭”建设</v>
          </cell>
        </row>
        <row r="342">
          <cell r="A342">
            <v>2040550</v>
          </cell>
          <cell r="B342" t="str">
            <v>      事业运行</v>
          </cell>
        </row>
        <row r="343">
          <cell r="A343">
            <v>2040599</v>
          </cell>
          <cell r="B343" t="str">
            <v>      其他法院支出</v>
          </cell>
        </row>
        <row r="344">
          <cell r="A344">
            <v>20406</v>
          </cell>
          <cell r="B344" t="str">
            <v>    司法</v>
          </cell>
          <cell r="C344">
            <v>601</v>
          </cell>
          <cell r="D344">
            <v>782</v>
          </cell>
        </row>
        <row r="345">
          <cell r="A345">
            <v>2040601</v>
          </cell>
          <cell r="B345" t="str">
            <v>      行政运行</v>
          </cell>
          <cell r="C345">
            <v>474</v>
          </cell>
          <cell r="D345">
            <v>488</v>
          </cell>
        </row>
        <row r="346">
          <cell r="A346">
            <v>2040602</v>
          </cell>
          <cell r="B346" t="str">
            <v>      一般行政管理事务</v>
          </cell>
        </row>
        <row r="347">
          <cell r="A347">
            <v>2040603</v>
          </cell>
          <cell r="B347" t="str">
            <v>      机关服务</v>
          </cell>
        </row>
        <row r="348">
          <cell r="A348">
            <v>2040604</v>
          </cell>
          <cell r="B348" t="str">
            <v>      基层司法业务</v>
          </cell>
          <cell r="C348">
            <v>4</v>
          </cell>
          <cell r="D348">
            <v>3</v>
          </cell>
        </row>
        <row r="349">
          <cell r="A349">
            <v>2040605</v>
          </cell>
          <cell r="B349" t="str">
            <v>      普法宣传</v>
          </cell>
          <cell r="C349">
            <v>2</v>
          </cell>
          <cell r="D349">
            <v>1</v>
          </cell>
        </row>
        <row r="350">
          <cell r="A350">
            <v>2040606</v>
          </cell>
          <cell r="B350" t="str">
            <v>      律师管理</v>
          </cell>
          <cell r="C350">
            <v>4</v>
          </cell>
          <cell r="D350">
            <v>6</v>
          </cell>
        </row>
        <row r="351">
          <cell r="A351">
            <v>2040607</v>
          </cell>
          <cell r="B351" t="str">
            <v>      公共法律服务</v>
          </cell>
          <cell r="C351">
            <v>2</v>
          </cell>
          <cell r="D351">
            <v>4</v>
          </cell>
        </row>
        <row r="352">
          <cell r="A352">
            <v>2040608</v>
          </cell>
          <cell r="B352" t="str">
            <v>      国家统一法律职业资格考试</v>
          </cell>
        </row>
        <row r="353">
          <cell r="A353">
            <v>2040610</v>
          </cell>
          <cell r="B353" t="str">
            <v>      社区矫正</v>
          </cell>
          <cell r="C353">
            <v>2</v>
          </cell>
          <cell r="D353">
            <v>2</v>
          </cell>
        </row>
        <row r="354">
          <cell r="A354">
            <v>2040612</v>
          </cell>
          <cell r="B354" t="str">
            <v>      法治建设</v>
          </cell>
          <cell r="C354">
            <v>3</v>
          </cell>
          <cell r="D354">
            <v>1</v>
          </cell>
        </row>
        <row r="355">
          <cell r="A355">
            <v>2040613</v>
          </cell>
          <cell r="B355" t="str">
            <v>      信息化建设</v>
          </cell>
        </row>
        <row r="356">
          <cell r="A356">
            <v>2040650</v>
          </cell>
          <cell r="B356" t="str">
            <v>      事业运行</v>
          </cell>
          <cell r="C356">
            <v>38</v>
          </cell>
          <cell r="D356">
            <v>37</v>
          </cell>
        </row>
        <row r="357">
          <cell r="A357">
            <v>2040699</v>
          </cell>
          <cell r="B357" t="str">
            <v>      其他司法支出</v>
          </cell>
          <cell r="C357">
            <v>72</v>
          </cell>
          <cell r="D357">
            <v>240</v>
          </cell>
        </row>
        <row r="358">
          <cell r="A358">
            <v>20407</v>
          </cell>
          <cell r="B358" t="str">
            <v>    监狱</v>
          </cell>
        </row>
        <row r="359">
          <cell r="A359">
            <v>2040701</v>
          </cell>
          <cell r="B359" t="str">
            <v>      行政运行</v>
          </cell>
        </row>
        <row r="360">
          <cell r="A360">
            <v>2040702</v>
          </cell>
          <cell r="B360" t="str">
            <v>      一般行政管理事务</v>
          </cell>
        </row>
        <row r="361">
          <cell r="A361">
            <v>2040703</v>
          </cell>
          <cell r="B361" t="str">
            <v>      机关服务</v>
          </cell>
        </row>
        <row r="362">
          <cell r="A362">
            <v>2040704</v>
          </cell>
          <cell r="B362" t="str">
            <v>      罪犯生活及医疗卫生</v>
          </cell>
        </row>
        <row r="363">
          <cell r="A363">
            <v>2040705</v>
          </cell>
          <cell r="B363" t="str">
            <v>      监狱业务及罪犯改造</v>
          </cell>
        </row>
        <row r="364">
          <cell r="A364">
            <v>2040706</v>
          </cell>
          <cell r="B364" t="str">
            <v>      狱政设施建设</v>
          </cell>
        </row>
        <row r="365">
          <cell r="A365">
            <v>2040707</v>
          </cell>
          <cell r="B365" t="str">
            <v>      信息化建设</v>
          </cell>
        </row>
        <row r="366">
          <cell r="A366">
            <v>2040750</v>
          </cell>
          <cell r="B366" t="str">
            <v>      事业运行</v>
          </cell>
        </row>
        <row r="367">
          <cell r="A367">
            <v>2040799</v>
          </cell>
          <cell r="B367" t="str">
            <v>      其他监狱支出</v>
          </cell>
        </row>
        <row r="368">
          <cell r="A368">
            <v>20408</v>
          </cell>
          <cell r="B368" t="str">
            <v>    强制隔离戒毒</v>
          </cell>
        </row>
        <row r="369">
          <cell r="A369">
            <v>2040801</v>
          </cell>
          <cell r="B369" t="str">
            <v>      行政运行</v>
          </cell>
        </row>
        <row r="370">
          <cell r="A370">
            <v>2040802</v>
          </cell>
          <cell r="B370" t="str">
            <v>      一般行政管理事务</v>
          </cell>
        </row>
        <row r="371">
          <cell r="A371">
            <v>2040803</v>
          </cell>
          <cell r="B371" t="str">
            <v>      机关服务</v>
          </cell>
        </row>
        <row r="372">
          <cell r="A372">
            <v>2040804</v>
          </cell>
          <cell r="B372" t="str">
            <v>      强制隔离戒毒人员生活</v>
          </cell>
        </row>
        <row r="373">
          <cell r="A373">
            <v>2040805</v>
          </cell>
          <cell r="B373" t="str">
            <v>      强制隔离戒毒人员教育</v>
          </cell>
        </row>
        <row r="374">
          <cell r="A374">
            <v>2040806</v>
          </cell>
          <cell r="B374" t="str">
            <v>      所政设施建设</v>
          </cell>
        </row>
        <row r="375">
          <cell r="A375">
            <v>2040807</v>
          </cell>
          <cell r="B375" t="str">
            <v>      信息化建设</v>
          </cell>
        </row>
        <row r="376">
          <cell r="A376">
            <v>2040850</v>
          </cell>
          <cell r="B376" t="str">
            <v>      事业运行</v>
          </cell>
        </row>
        <row r="377">
          <cell r="A377">
            <v>2040899</v>
          </cell>
          <cell r="B377" t="str">
            <v>      其他强制隔离戒毒支出</v>
          </cell>
        </row>
        <row r="378">
          <cell r="A378">
            <v>20409</v>
          </cell>
          <cell r="B378" t="str">
            <v>    国家保密</v>
          </cell>
        </row>
        <row r="379">
          <cell r="A379">
            <v>2040901</v>
          </cell>
          <cell r="B379" t="str">
            <v>      行政运行</v>
          </cell>
        </row>
        <row r="380">
          <cell r="A380">
            <v>2040902</v>
          </cell>
          <cell r="B380" t="str">
            <v>      一般行政管理事务</v>
          </cell>
        </row>
        <row r="381">
          <cell r="A381">
            <v>2040903</v>
          </cell>
          <cell r="B381" t="str">
            <v>      机关服务</v>
          </cell>
        </row>
        <row r="382">
          <cell r="A382">
            <v>2040904</v>
          </cell>
          <cell r="B382" t="str">
            <v>      保密技术</v>
          </cell>
        </row>
        <row r="383">
          <cell r="A383">
            <v>2040905</v>
          </cell>
          <cell r="B383" t="str">
            <v>      保密管理</v>
          </cell>
        </row>
        <row r="384">
          <cell r="A384">
            <v>2040950</v>
          </cell>
          <cell r="B384" t="str">
            <v>      事业运行</v>
          </cell>
        </row>
        <row r="385">
          <cell r="A385">
            <v>2040999</v>
          </cell>
          <cell r="B385" t="str">
            <v>      其他国家保密支出</v>
          </cell>
        </row>
        <row r="386">
          <cell r="A386">
            <v>20410</v>
          </cell>
          <cell r="B386" t="str">
            <v>    缉私警察</v>
          </cell>
        </row>
        <row r="387">
          <cell r="A387">
            <v>2041001</v>
          </cell>
          <cell r="B387" t="str">
            <v>      行政运行</v>
          </cell>
        </row>
        <row r="388">
          <cell r="A388">
            <v>2041002</v>
          </cell>
          <cell r="B388" t="str">
            <v>      一般行政管理事务</v>
          </cell>
        </row>
        <row r="389">
          <cell r="A389">
            <v>2041006</v>
          </cell>
          <cell r="B389" t="str">
            <v>      信息化建设</v>
          </cell>
        </row>
        <row r="390">
          <cell r="A390">
            <v>2041007</v>
          </cell>
          <cell r="B390" t="str">
            <v>      缉私业务</v>
          </cell>
        </row>
        <row r="391">
          <cell r="A391">
            <v>2041099</v>
          </cell>
          <cell r="B391" t="str">
            <v>      其他缉私警察支出</v>
          </cell>
        </row>
        <row r="392">
          <cell r="A392">
            <v>20499</v>
          </cell>
          <cell r="B392" t="str">
            <v>    其他公共安全支出</v>
          </cell>
          <cell r="C392">
            <v>14</v>
          </cell>
        </row>
        <row r="393">
          <cell r="A393">
            <v>2049902</v>
          </cell>
          <cell r="B393" t="str">
            <v>      国家司法救助支出</v>
          </cell>
        </row>
        <row r="394">
          <cell r="A394">
            <v>2049999</v>
          </cell>
          <cell r="B394" t="str">
            <v>      其他公共安全支出</v>
          </cell>
          <cell r="C394">
            <v>14</v>
          </cell>
        </row>
        <row r="395">
          <cell r="A395">
            <v>205</v>
          </cell>
          <cell r="B395" t="str">
            <v>  教育支出</v>
          </cell>
          <cell r="C395">
            <v>18002</v>
          </cell>
          <cell r="D395">
            <v>17600</v>
          </cell>
        </row>
        <row r="396">
          <cell r="A396">
            <v>20501</v>
          </cell>
          <cell r="B396" t="str">
            <v>    教育管理事务</v>
          </cell>
          <cell r="C396">
            <v>992</v>
          </cell>
          <cell r="D396">
            <v>851</v>
          </cell>
        </row>
        <row r="397">
          <cell r="A397">
            <v>2050101</v>
          </cell>
          <cell r="B397" t="str">
            <v>      行政运行</v>
          </cell>
          <cell r="C397">
            <v>119</v>
          </cell>
          <cell r="D397">
            <v>87</v>
          </cell>
        </row>
        <row r="398">
          <cell r="A398">
            <v>2050102</v>
          </cell>
          <cell r="B398" t="str">
            <v>      一般行政管理事务</v>
          </cell>
        </row>
        <row r="399">
          <cell r="A399">
            <v>2050103</v>
          </cell>
          <cell r="B399" t="str">
            <v>      机关服务</v>
          </cell>
        </row>
        <row r="400">
          <cell r="A400">
            <v>2050199</v>
          </cell>
          <cell r="B400" t="str">
            <v>      其他教育管理事务支出</v>
          </cell>
          <cell r="C400">
            <v>873</v>
          </cell>
          <cell r="D400">
            <v>764</v>
          </cell>
        </row>
        <row r="401">
          <cell r="A401">
            <v>20502</v>
          </cell>
          <cell r="B401" t="str">
            <v>    普通教育</v>
          </cell>
          <cell r="C401">
            <v>15163</v>
          </cell>
          <cell r="D401">
            <v>15233</v>
          </cell>
        </row>
        <row r="402">
          <cell r="A402">
            <v>2050201</v>
          </cell>
          <cell r="B402" t="str">
            <v>      学前教育</v>
          </cell>
          <cell r="C402">
            <v>1389</v>
          </cell>
          <cell r="D402">
            <v>814</v>
          </cell>
        </row>
        <row r="403">
          <cell r="A403">
            <v>2050202</v>
          </cell>
          <cell r="B403" t="str">
            <v>      小学教育</v>
          </cell>
          <cell r="C403">
            <v>6763</v>
          </cell>
          <cell r="D403">
            <v>7066</v>
          </cell>
        </row>
        <row r="404">
          <cell r="A404">
            <v>2050203</v>
          </cell>
          <cell r="B404" t="str">
            <v>      初中教育</v>
          </cell>
          <cell r="C404">
            <v>4430</v>
          </cell>
          <cell r="D404">
            <v>4449</v>
          </cell>
        </row>
        <row r="405">
          <cell r="A405">
            <v>2050204</v>
          </cell>
          <cell r="B405" t="str">
            <v>      高中教育</v>
          </cell>
          <cell r="C405">
            <v>2391</v>
          </cell>
          <cell r="D405">
            <v>2904</v>
          </cell>
        </row>
        <row r="406">
          <cell r="A406">
            <v>2050205</v>
          </cell>
          <cell r="B406" t="str">
            <v>      高等教育</v>
          </cell>
        </row>
        <row r="407">
          <cell r="A407">
            <v>2050299</v>
          </cell>
          <cell r="B407" t="str">
            <v>      其他普通教育支出</v>
          </cell>
          <cell r="C407">
            <v>190</v>
          </cell>
        </row>
        <row r="408">
          <cell r="A408">
            <v>20503</v>
          </cell>
          <cell r="B408" t="str">
            <v>    职业教育</v>
          </cell>
        </row>
        <row r="409">
          <cell r="A409">
            <v>2050301</v>
          </cell>
          <cell r="B409" t="str">
            <v>      初等职业教育</v>
          </cell>
        </row>
        <row r="410">
          <cell r="A410">
            <v>2050302</v>
          </cell>
          <cell r="B410" t="str">
            <v>      中等职业教育</v>
          </cell>
        </row>
        <row r="411">
          <cell r="A411">
            <v>2050303</v>
          </cell>
          <cell r="B411" t="str">
            <v>      技校教育</v>
          </cell>
        </row>
        <row r="412">
          <cell r="A412">
            <v>2050305</v>
          </cell>
          <cell r="B412" t="str">
            <v>      高等职业教育</v>
          </cell>
        </row>
        <row r="413">
          <cell r="A413">
            <v>2050399</v>
          </cell>
          <cell r="B413" t="str">
            <v>      其他职业教育支出</v>
          </cell>
        </row>
        <row r="414">
          <cell r="A414">
            <v>20504</v>
          </cell>
          <cell r="B414" t="str">
            <v>    成人教育</v>
          </cell>
        </row>
        <row r="415">
          <cell r="A415">
            <v>2050401</v>
          </cell>
          <cell r="B415" t="str">
            <v>      成人初等教育</v>
          </cell>
        </row>
        <row r="416">
          <cell r="A416">
            <v>2050402</v>
          </cell>
          <cell r="B416" t="str">
            <v>      成人中等教育</v>
          </cell>
        </row>
        <row r="417">
          <cell r="A417">
            <v>2050403</v>
          </cell>
          <cell r="B417" t="str">
            <v>      成人高等教育</v>
          </cell>
        </row>
        <row r="418">
          <cell r="A418">
            <v>2050404</v>
          </cell>
          <cell r="B418" t="str">
            <v>      成人广播电视教育</v>
          </cell>
        </row>
        <row r="419">
          <cell r="A419">
            <v>2050499</v>
          </cell>
          <cell r="B419" t="str">
            <v>      其他成人教育支出</v>
          </cell>
        </row>
        <row r="420">
          <cell r="A420">
            <v>20505</v>
          </cell>
          <cell r="B420" t="str">
            <v>    广播电视教育</v>
          </cell>
        </row>
        <row r="421">
          <cell r="A421">
            <v>2050501</v>
          </cell>
          <cell r="B421" t="str">
            <v>      广播电视学校</v>
          </cell>
        </row>
        <row r="422">
          <cell r="A422">
            <v>2050502</v>
          </cell>
          <cell r="B422" t="str">
            <v>      教育电视台</v>
          </cell>
        </row>
        <row r="423">
          <cell r="A423">
            <v>2050599</v>
          </cell>
          <cell r="B423" t="str">
            <v>      其他广播电视教育支出</v>
          </cell>
        </row>
        <row r="424">
          <cell r="A424">
            <v>20506</v>
          </cell>
          <cell r="B424" t="str">
            <v>    留学教育</v>
          </cell>
        </row>
        <row r="425">
          <cell r="A425">
            <v>2050601</v>
          </cell>
          <cell r="B425" t="str">
            <v>      出国留学教育</v>
          </cell>
        </row>
        <row r="426">
          <cell r="A426">
            <v>2050602</v>
          </cell>
          <cell r="B426" t="str">
            <v>      来华留学教育</v>
          </cell>
        </row>
        <row r="427">
          <cell r="A427">
            <v>2050699</v>
          </cell>
          <cell r="B427" t="str">
            <v>      其他留学教育支出</v>
          </cell>
        </row>
        <row r="428">
          <cell r="A428">
            <v>20507</v>
          </cell>
          <cell r="B428" t="str">
            <v>    特殊教育</v>
          </cell>
        </row>
        <row r="429">
          <cell r="A429">
            <v>2050701</v>
          </cell>
          <cell r="B429" t="str">
            <v>      特殊学校教育</v>
          </cell>
        </row>
        <row r="430">
          <cell r="A430">
            <v>2050702</v>
          </cell>
          <cell r="B430" t="str">
            <v>      工读学校教育</v>
          </cell>
        </row>
        <row r="431">
          <cell r="A431">
            <v>2050799</v>
          </cell>
          <cell r="B431" t="str">
            <v>      其他特殊教育支出</v>
          </cell>
        </row>
        <row r="432">
          <cell r="A432">
            <v>20508</v>
          </cell>
          <cell r="B432" t="str">
            <v>    进修及培训</v>
          </cell>
          <cell r="C432">
            <v>2</v>
          </cell>
          <cell r="D432">
            <v>1</v>
          </cell>
        </row>
        <row r="433">
          <cell r="A433">
            <v>2050801</v>
          </cell>
          <cell r="B433" t="str">
            <v>      教师进修</v>
          </cell>
        </row>
        <row r="434">
          <cell r="A434">
            <v>2050802</v>
          </cell>
          <cell r="B434" t="str">
            <v>      干部教育</v>
          </cell>
        </row>
        <row r="435">
          <cell r="A435">
            <v>2050803</v>
          </cell>
          <cell r="B435" t="str">
            <v>      培训支出</v>
          </cell>
          <cell r="C435">
            <v>2</v>
          </cell>
          <cell r="D435">
            <v>1</v>
          </cell>
        </row>
        <row r="436">
          <cell r="A436">
            <v>2050804</v>
          </cell>
          <cell r="B436" t="str">
            <v>      退役士兵能力提升</v>
          </cell>
        </row>
        <row r="437">
          <cell r="A437">
            <v>2050899</v>
          </cell>
          <cell r="B437" t="str">
            <v>      其他进修及培训</v>
          </cell>
        </row>
        <row r="438">
          <cell r="A438">
            <v>20509</v>
          </cell>
          <cell r="B438" t="str">
            <v>    教育费附加安排的支出</v>
          </cell>
          <cell r="C438">
            <v>833</v>
          </cell>
          <cell r="D438">
            <v>1013</v>
          </cell>
        </row>
        <row r="439">
          <cell r="A439">
            <v>2050901</v>
          </cell>
          <cell r="B439" t="str">
            <v>      农村中小学校舍建设</v>
          </cell>
          <cell r="C439">
            <v>36</v>
          </cell>
        </row>
        <row r="440">
          <cell r="A440">
            <v>2050902</v>
          </cell>
          <cell r="B440" t="str">
            <v>      农村中小学教学设施</v>
          </cell>
        </row>
        <row r="441">
          <cell r="A441">
            <v>2050903</v>
          </cell>
          <cell r="B441" t="str">
            <v>      城市中小学校舍建设</v>
          </cell>
          <cell r="C441">
            <v>153</v>
          </cell>
          <cell r="D441">
            <v>568</v>
          </cell>
        </row>
        <row r="442">
          <cell r="A442">
            <v>2050904</v>
          </cell>
          <cell r="B442" t="str">
            <v>      城市中小学教学设施</v>
          </cell>
          <cell r="C442">
            <v>278</v>
          </cell>
        </row>
        <row r="443">
          <cell r="A443">
            <v>2050905</v>
          </cell>
          <cell r="B443" t="str">
            <v>      中等职业学校教学设施</v>
          </cell>
        </row>
        <row r="444">
          <cell r="A444">
            <v>2050999</v>
          </cell>
          <cell r="B444" t="str">
            <v>      其他教育费附加安排的支出</v>
          </cell>
          <cell r="C444">
            <v>366</v>
          </cell>
          <cell r="D444">
            <v>445</v>
          </cell>
        </row>
        <row r="445">
          <cell r="A445">
            <v>20599</v>
          </cell>
          <cell r="B445" t="str">
            <v>    其他教育支出</v>
          </cell>
          <cell r="C445">
            <v>1012</v>
          </cell>
          <cell r="D445">
            <v>502</v>
          </cell>
        </row>
        <row r="446">
          <cell r="A446">
            <v>2059999</v>
          </cell>
          <cell r="B446" t="str">
            <v>      其他教育支出</v>
          </cell>
          <cell r="C446">
            <v>1012</v>
          </cell>
          <cell r="D446">
            <v>502</v>
          </cell>
        </row>
        <row r="447">
          <cell r="A447">
            <v>206</v>
          </cell>
          <cell r="B447" t="str">
            <v>  科学技术支出</v>
          </cell>
          <cell r="C447">
            <v>300</v>
          </cell>
          <cell r="D447">
            <v>426</v>
          </cell>
        </row>
        <row r="448">
          <cell r="A448">
            <v>20601</v>
          </cell>
          <cell r="B448" t="str">
            <v>    科学技术管理事务</v>
          </cell>
          <cell r="C448">
            <v>147</v>
          </cell>
          <cell r="D448">
            <v>168</v>
          </cell>
        </row>
        <row r="449">
          <cell r="A449">
            <v>2060101</v>
          </cell>
          <cell r="B449" t="str">
            <v>      行政运行</v>
          </cell>
          <cell r="C449">
            <v>106</v>
          </cell>
          <cell r="D449">
            <v>106</v>
          </cell>
        </row>
        <row r="450">
          <cell r="A450">
            <v>2060102</v>
          </cell>
          <cell r="B450" t="str">
            <v>      一般行政管理事务</v>
          </cell>
        </row>
        <row r="451">
          <cell r="A451">
            <v>2060103</v>
          </cell>
          <cell r="B451" t="str">
            <v>      机关服务</v>
          </cell>
        </row>
        <row r="452">
          <cell r="A452">
            <v>2060199</v>
          </cell>
          <cell r="B452" t="str">
            <v>      其他科学技术管理事务支出</v>
          </cell>
          <cell r="C452">
            <v>41</v>
          </cell>
          <cell r="D452">
            <v>62</v>
          </cell>
        </row>
        <row r="453">
          <cell r="A453">
            <v>20602</v>
          </cell>
          <cell r="B453" t="str">
            <v>    基础研究</v>
          </cell>
        </row>
        <row r="454">
          <cell r="A454">
            <v>2060201</v>
          </cell>
          <cell r="B454" t="str">
            <v>      机构运行</v>
          </cell>
        </row>
        <row r="455">
          <cell r="A455">
            <v>2060203</v>
          </cell>
          <cell r="B455" t="str">
            <v>      自然科学基金</v>
          </cell>
        </row>
        <row r="456">
          <cell r="A456">
            <v>2060204</v>
          </cell>
          <cell r="B456" t="str">
            <v>      实验室及相关设施</v>
          </cell>
        </row>
        <row r="457">
          <cell r="A457">
            <v>2060205</v>
          </cell>
          <cell r="B457" t="str">
            <v>      重大科学工程</v>
          </cell>
        </row>
        <row r="458">
          <cell r="A458">
            <v>2060206</v>
          </cell>
          <cell r="B458" t="str">
            <v>      专项基础科研</v>
          </cell>
        </row>
        <row r="459">
          <cell r="A459">
            <v>2060207</v>
          </cell>
          <cell r="B459" t="str">
            <v>      专项技术基础</v>
          </cell>
        </row>
        <row r="460">
          <cell r="A460">
            <v>2060208</v>
          </cell>
          <cell r="B460" t="str">
            <v>      科技人才队伍建设</v>
          </cell>
        </row>
        <row r="461">
          <cell r="A461">
            <v>2060299</v>
          </cell>
          <cell r="B461" t="str">
            <v>      其他基础研究支出</v>
          </cell>
        </row>
        <row r="462">
          <cell r="A462">
            <v>20603</v>
          </cell>
          <cell r="B462" t="str">
            <v>    应用研究</v>
          </cell>
        </row>
        <row r="463">
          <cell r="A463">
            <v>2060301</v>
          </cell>
          <cell r="B463" t="str">
            <v>      机构运行</v>
          </cell>
        </row>
        <row r="464">
          <cell r="A464">
            <v>2060302</v>
          </cell>
          <cell r="B464" t="str">
            <v>      社会公益研究</v>
          </cell>
        </row>
        <row r="465">
          <cell r="A465">
            <v>2060303</v>
          </cell>
          <cell r="B465" t="str">
            <v>      高技术研究</v>
          </cell>
        </row>
        <row r="466">
          <cell r="A466">
            <v>2060304</v>
          </cell>
          <cell r="B466" t="str">
            <v>      专项科研试制</v>
          </cell>
        </row>
        <row r="467">
          <cell r="A467">
            <v>2060399</v>
          </cell>
          <cell r="B467" t="str">
            <v>      其他应用研究支出</v>
          </cell>
        </row>
        <row r="468">
          <cell r="A468">
            <v>20604</v>
          </cell>
          <cell r="B468" t="str">
            <v>    技术研究与开发</v>
          </cell>
        </row>
        <row r="468">
          <cell r="D468">
            <v>76</v>
          </cell>
        </row>
        <row r="469">
          <cell r="A469">
            <v>2060401</v>
          </cell>
          <cell r="B469" t="str">
            <v>      机构运行</v>
          </cell>
        </row>
        <row r="470">
          <cell r="A470">
            <v>2060404</v>
          </cell>
          <cell r="B470" t="str">
            <v>      科技成果转化与扩散</v>
          </cell>
        </row>
        <row r="470">
          <cell r="D470">
            <v>76</v>
          </cell>
        </row>
        <row r="471">
          <cell r="A471">
            <v>2060405</v>
          </cell>
          <cell r="B471" t="str">
            <v>      共性技术研究与开发</v>
          </cell>
        </row>
        <row r="472">
          <cell r="A472">
            <v>2060499</v>
          </cell>
          <cell r="B472" t="str">
            <v>      其他技术研究与开发支出</v>
          </cell>
        </row>
        <row r="473">
          <cell r="A473">
            <v>20605</v>
          </cell>
          <cell r="B473" t="str">
            <v>    科技条件与服务</v>
          </cell>
        </row>
        <row r="474">
          <cell r="A474">
            <v>2060501</v>
          </cell>
          <cell r="B474" t="str">
            <v>      机构运行</v>
          </cell>
        </row>
        <row r="475">
          <cell r="A475">
            <v>2060502</v>
          </cell>
          <cell r="B475" t="str">
            <v>      技术创新服务体系</v>
          </cell>
        </row>
        <row r="476">
          <cell r="A476">
            <v>2060503</v>
          </cell>
          <cell r="B476" t="str">
            <v>      科技条件专项</v>
          </cell>
        </row>
        <row r="477">
          <cell r="A477">
            <v>2060599</v>
          </cell>
          <cell r="B477" t="str">
            <v>      其他科技条件与服务支出</v>
          </cell>
        </row>
        <row r="478">
          <cell r="A478">
            <v>20606</v>
          </cell>
          <cell r="B478" t="str">
            <v>    社会科学</v>
          </cell>
        </row>
        <row r="479">
          <cell r="A479">
            <v>2060601</v>
          </cell>
          <cell r="B479" t="str">
            <v>      社会科学研究机构</v>
          </cell>
        </row>
        <row r="480">
          <cell r="A480">
            <v>2060602</v>
          </cell>
          <cell r="B480" t="str">
            <v>      社会科学研究</v>
          </cell>
        </row>
        <row r="481">
          <cell r="A481">
            <v>2060603</v>
          </cell>
          <cell r="B481" t="str">
            <v>      社科基金支出</v>
          </cell>
        </row>
        <row r="482">
          <cell r="A482">
            <v>2060699</v>
          </cell>
          <cell r="B482" t="str">
            <v>      其他社会科学支出</v>
          </cell>
        </row>
        <row r="483">
          <cell r="A483">
            <v>20607</v>
          </cell>
          <cell r="B483" t="str">
            <v>    科学技术普及</v>
          </cell>
          <cell r="C483">
            <v>9</v>
          </cell>
          <cell r="D483">
            <v>14</v>
          </cell>
        </row>
        <row r="484">
          <cell r="A484">
            <v>2060701</v>
          </cell>
          <cell r="B484" t="str">
            <v>      机构运行</v>
          </cell>
        </row>
        <row r="485">
          <cell r="A485">
            <v>2060702</v>
          </cell>
          <cell r="B485" t="str">
            <v>      科普活动</v>
          </cell>
        </row>
        <row r="485">
          <cell r="D485">
            <v>1</v>
          </cell>
        </row>
        <row r="486">
          <cell r="A486">
            <v>2060703</v>
          </cell>
          <cell r="B486" t="str">
            <v>      青少年科技活动</v>
          </cell>
        </row>
        <row r="487">
          <cell r="A487">
            <v>2060704</v>
          </cell>
          <cell r="B487" t="str">
            <v>      学术交流活动</v>
          </cell>
        </row>
        <row r="488">
          <cell r="A488">
            <v>2060705</v>
          </cell>
          <cell r="B488" t="str">
            <v>      科技馆站</v>
          </cell>
        </row>
        <row r="489">
          <cell r="A489">
            <v>2060799</v>
          </cell>
          <cell r="B489" t="str">
            <v>      其他科学技术普及支出</v>
          </cell>
          <cell r="C489">
            <v>9</v>
          </cell>
          <cell r="D489">
            <v>13</v>
          </cell>
        </row>
        <row r="490">
          <cell r="A490">
            <v>20608</v>
          </cell>
          <cell r="B490" t="str">
            <v>    科技交流与合作</v>
          </cell>
        </row>
        <row r="491">
          <cell r="A491">
            <v>2060801</v>
          </cell>
          <cell r="B491" t="str">
            <v>      国际交流与合作</v>
          </cell>
        </row>
        <row r="492">
          <cell r="A492">
            <v>2060802</v>
          </cell>
          <cell r="B492" t="str">
            <v>      重大科技合作项目</v>
          </cell>
        </row>
        <row r="493">
          <cell r="A493">
            <v>2060899</v>
          </cell>
          <cell r="B493" t="str">
            <v>      其他科技交流与合作支出</v>
          </cell>
        </row>
        <row r="494">
          <cell r="A494">
            <v>20609</v>
          </cell>
          <cell r="B494" t="str">
            <v>    科技重大项目</v>
          </cell>
        </row>
        <row r="494">
          <cell r="D494">
            <v>16</v>
          </cell>
        </row>
        <row r="495">
          <cell r="A495">
            <v>2060901</v>
          </cell>
          <cell r="B495" t="str">
            <v>      科技重大专项</v>
          </cell>
        </row>
        <row r="496">
          <cell r="A496">
            <v>2060902</v>
          </cell>
          <cell r="B496" t="str">
            <v>      重点研发计划</v>
          </cell>
        </row>
        <row r="496">
          <cell r="D496">
            <v>16</v>
          </cell>
        </row>
        <row r="497">
          <cell r="A497">
            <v>2060999</v>
          </cell>
          <cell r="B497" t="str">
            <v>      其他科技重大项目</v>
          </cell>
        </row>
        <row r="498">
          <cell r="A498">
            <v>20699</v>
          </cell>
          <cell r="B498" t="str">
            <v>    其他科学技术支出</v>
          </cell>
          <cell r="C498">
            <v>144</v>
          </cell>
          <cell r="D498">
            <v>152</v>
          </cell>
        </row>
        <row r="499">
          <cell r="A499">
            <v>2069901</v>
          </cell>
          <cell r="B499" t="str">
            <v>      科技奖励</v>
          </cell>
        </row>
        <row r="500">
          <cell r="A500">
            <v>2069902</v>
          </cell>
          <cell r="B500" t="str">
            <v>      核应急</v>
          </cell>
        </row>
        <row r="501">
          <cell r="A501">
            <v>2069903</v>
          </cell>
          <cell r="B501" t="str">
            <v>      转制科研机构</v>
          </cell>
        </row>
        <row r="502">
          <cell r="A502">
            <v>2069999</v>
          </cell>
          <cell r="B502" t="str">
            <v>      其他科学技术支出</v>
          </cell>
          <cell r="C502">
            <v>144</v>
          </cell>
          <cell r="D502">
            <v>152</v>
          </cell>
        </row>
        <row r="503">
          <cell r="A503">
            <v>207</v>
          </cell>
          <cell r="B503" t="str">
            <v>  文化旅游体育与传媒支出</v>
          </cell>
          <cell r="C503">
            <v>4844</v>
          </cell>
          <cell r="D503">
            <v>3868</v>
          </cell>
        </row>
        <row r="504">
          <cell r="A504">
            <v>20701</v>
          </cell>
          <cell r="B504" t="str">
            <v>    文化和旅游</v>
          </cell>
          <cell r="C504">
            <v>3744</v>
          </cell>
          <cell r="D504">
            <v>2037</v>
          </cell>
        </row>
        <row r="505">
          <cell r="A505">
            <v>2070101</v>
          </cell>
          <cell r="B505" t="str">
            <v>      行政运行</v>
          </cell>
          <cell r="C505">
            <v>120</v>
          </cell>
          <cell r="D505">
            <v>74</v>
          </cell>
        </row>
        <row r="506">
          <cell r="A506">
            <v>2070102</v>
          </cell>
          <cell r="B506" t="str">
            <v>      一般行政管理事务</v>
          </cell>
        </row>
        <row r="507">
          <cell r="A507">
            <v>2070103</v>
          </cell>
          <cell r="B507" t="str">
            <v>      机关服务</v>
          </cell>
        </row>
        <row r="508">
          <cell r="A508">
            <v>2070104</v>
          </cell>
          <cell r="B508" t="str">
            <v>      图书馆</v>
          </cell>
          <cell r="C508">
            <v>71</v>
          </cell>
          <cell r="D508">
            <v>74</v>
          </cell>
        </row>
        <row r="509">
          <cell r="A509">
            <v>2070105</v>
          </cell>
          <cell r="B509" t="str">
            <v>      文化展示及纪念机构</v>
          </cell>
        </row>
        <row r="510">
          <cell r="A510">
            <v>2070106</v>
          </cell>
          <cell r="B510" t="str">
            <v>      艺术表演场所</v>
          </cell>
        </row>
        <row r="511">
          <cell r="A511">
            <v>2070107</v>
          </cell>
          <cell r="B511" t="str">
            <v>      艺术表演团体</v>
          </cell>
        </row>
        <row r="512">
          <cell r="A512">
            <v>2070108</v>
          </cell>
          <cell r="B512" t="str">
            <v>      文化活动</v>
          </cell>
        </row>
        <row r="513">
          <cell r="A513">
            <v>2070109</v>
          </cell>
          <cell r="B513" t="str">
            <v>      群众文化</v>
          </cell>
          <cell r="C513">
            <v>89</v>
          </cell>
          <cell r="D513">
            <v>85</v>
          </cell>
        </row>
        <row r="514">
          <cell r="A514">
            <v>2070110</v>
          </cell>
          <cell r="B514" t="str">
            <v>      文化和旅游交流与合作</v>
          </cell>
        </row>
        <row r="515">
          <cell r="A515">
            <v>2070111</v>
          </cell>
          <cell r="B515" t="str">
            <v>      文化创作与保护</v>
          </cell>
        </row>
        <row r="516">
          <cell r="A516">
            <v>2070112</v>
          </cell>
          <cell r="B516" t="str">
            <v>      文化和旅游市场管理</v>
          </cell>
        </row>
        <row r="517">
          <cell r="A517">
            <v>2070113</v>
          </cell>
          <cell r="B517" t="str">
            <v>      旅游宣传</v>
          </cell>
        </row>
        <row r="518">
          <cell r="A518">
            <v>2070114</v>
          </cell>
          <cell r="B518" t="str">
            <v>      文化和旅游管理事务</v>
          </cell>
        </row>
        <row r="519">
          <cell r="A519">
            <v>2070199</v>
          </cell>
          <cell r="B519" t="str">
            <v>      其他文化和旅游支出</v>
          </cell>
          <cell r="C519">
            <v>3464</v>
          </cell>
          <cell r="D519">
            <v>1804</v>
          </cell>
        </row>
        <row r="520">
          <cell r="A520">
            <v>20702</v>
          </cell>
          <cell r="B520" t="str">
            <v>    文物</v>
          </cell>
          <cell r="C520">
            <v>67</v>
          </cell>
        </row>
        <row r="521">
          <cell r="A521">
            <v>2070201</v>
          </cell>
          <cell r="B521" t="str">
            <v>      行政运行</v>
          </cell>
        </row>
        <row r="522">
          <cell r="A522">
            <v>2070202</v>
          </cell>
          <cell r="B522" t="str">
            <v>      一般行政管理事务</v>
          </cell>
        </row>
        <row r="523">
          <cell r="A523">
            <v>2070203</v>
          </cell>
          <cell r="B523" t="str">
            <v>      机关服务</v>
          </cell>
        </row>
        <row r="524">
          <cell r="A524">
            <v>2070204</v>
          </cell>
          <cell r="B524" t="str">
            <v>      文物保护</v>
          </cell>
        </row>
        <row r="525">
          <cell r="A525">
            <v>2070205</v>
          </cell>
          <cell r="B525" t="str">
            <v>      博物馆</v>
          </cell>
          <cell r="C525">
            <v>67</v>
          </cell>
        </row>
        <row r="526">
          <cell r="A526">
            <v>2070206</v>
          </cell>
          <cell r="B526" t="str">
            <v>      历史名城与古迹</v>
          </cell>
        </row>
        <row r="527">
          <cell r="A527">
            <v>2070299</v>
          </cell>
          <cell r="B527" t="str">
            <v>      其他文物支出</v>
          </cell>
        </row>
        <row r="528">
          <cell r="A528">
            <v>20703</v>
          </cell>
          <cell r="B528" t="str">
            <v>    体育</v>
          </cell>
          <cell r="C528">
            <v>3</v>
          </cell>
          <cell r="D528">
            <v>10</v>
          </cell>
        </row>
        <row r="529">
          <cell r="A529">
            <v>2070301</v>
          </cell>
          <cell r="B529" t="str">
            <v>      行政运行</v>
          </cell>
        </row>
        <row r="530">
          <cell r="A530">
            <v>2070302</v>
          </cell>
          <cell r="B530" t="str">
            <v>      一般行政管理事务</v>
          </cell>
        </row>
        <row r="531">
          <cell r="A531">
            <v>2070303</v>
          </cell>
          <cell r="B531" t="str">
            <v>      机关服务</v>
          </cell>
        </row>
        <row r="532">
          <cell r="A532">
            <v>2070304</v>
          </cell>
          <cell r="B532" t="str">
            <v>      运动项目管理</v>
          </cell>
        </row>
        <row r="533">
          <cell r="A533">
            <v>2070305</v>
          </cell>
          <cell r="B533" t="str">
            <v>      体育竞赛</v>
          </cell>
        </row>
        <row r="534">
          <cell r="A534">
            <v>2070306</v>
          </cell>
          <cell r="B534" t="str">
            <v>      体育训练</v>
          </cell>
        </row>
        <row r="535">
          <cell r="A535">
            <v>2070307</v>
          </cell>
          <cell r="B535" t="str">
            <v>      体育场馆</v>
          </cell>
        </row>
        <row r="535">
          <cell r="D535">
            <v>10</v>
          </cell>
        </row>
        <row r="536">
          <cell r="A536">
            <v>2070308</v>
          </cell>
          <cell r="B536" t="str">
            <v>      群众体育</v>
          </cell>
        </row>
        <row r="537">
          <cell r="A537">
            <v>2070309</v>
          </cell>
          <cell r="B537" t="str">
            <v>      体育交流与合作</v>
          </cell>
        </row>
        <row r="538">
          <cell r="A538">
            <v>2070399</v>
          </cell>
          <cell r="B538" t="str">
            <v>      其他体育支出</v>
          </cell>
          <cell r="C538">
            <v>3</v>
          </cell>
        </row>
        <row r="539">
          <cell r="A539">
            <v>20706</v>
          </cell>
          <cell r="B539" t="str">
            <v>    新闻出版电影</v>
          </cell>
        </row>
        <row r="540">
          <cell r="A540">
            <v>2070601</v>
          </cell>
          <cell r="B540" t="str">
            <v>      行政运行</v>
          </cell>
        </row>
        <row r="541">
          <cell r="A541">
            <v>2070602</v>
          </cell>
          <cell r="B541" t="str">
            <v>      一般行政管理事务</v>
          </cell>
        </row>
        <row r="542">
          <cell r="A542">
            <v>2070603</v>
          </cell>
          <cell r="B542" t="str">
            <v>      机关服务</v>
          </cell>
        </row>
        <row r="543">
          <cell r="A543">
            <v>2070604</v>
          </cell>
          <cell r="B543" t="str">
            <v>      新闻通讯</v>
          </cell>
        </row>
        <row r="544">
          <cell r="A544">
            <v>2070605</v>
          </cell>
          <cell r="B544" t="str">
            <v>      出版发行</v>
          </cell>
        </row>
        <row r="545">
          <cell r="A545">
            <v>2070606</v>
          </cell>
          <cell r="B545" t="str">
            <v>      版权管理</v>
          </cell>
        </row>
        <row r="546">
          <cell r="A546">
            <v>2070607</v>
          </cell>
          <cell r="B546" t="str">
            <v>      电影</v>
          </cell>
        </row>
        <row r="547">
          <cell r="A547">
            <v>2070699</v>
          </cell>
          <cell r="B547" t="str">
            <v>      其他新闻出版电影支出</v>
          </cell>
        </row>
        <row r="548">
          <cell r="A548">
            <v>20708</v>
          </cell>
          <cell r="B548" t="str">
            <v>    广播电视</v>
          </cell>
          <cell r="C548">
            <v>95</v>
          </cell>
          <cell r="D548">
            <v>300</v>
          </cell>
        </row>
        <row r="549">
          <cell r="A549">
            <v>2070801</v>
          </cell>
          <cell r="B549" t="str">
            <v>      行政运行</v>
          </cell>
        </row>
        <row r="550">
          <cell r="A550">
            <v>2070802</v>
          </cell>
          <cell r="B550" t="str">
            <v>      一般行政管理事务</v>
          </cell>
        </row>
        <row r="551">
          <cell r="A551">
            <v>2070803</v>
          </cell>
          <cell r="B551" t="str">
            <v>      机关服务</v>
          </cell>
        </row>
        <row r="552">
          <cell r="A552">
            <v>2070806</v>
          </cell>
          <cell r="B552" t="str">
            <v>      监测监管</v>
          </cell>
        </row>
        <row r="553">
          <cell r="A553">
            <v>2070807</v>
          </cell>
          <cell r="B553" t="str">
            <v>      传输发射</v>
          </cell>
        </row>
        <row r="554">
          <cell r="A554">
            <v>2070808</v>
          </cell>
          <cell r="B554" t="str">
            <v>      广播电视事务</v>
          </cell>
        </row>
        <row r="555">
          <cell r="A555">
            <v>2070899</v>
          </cell>
          <cell r="B555" t="str">
            <v>      其他广播电视支出</v>
          </cell>
          <cell r="C555">
            <v>95</v>
          </cell>
          <cell r="D555">
            <v>300</v>
          </cell>
        </row>
        <row r="556">
          <cell r="A556">
            <v>20799</v>
          </cell>
          <cell r="B556" t="str">
            <v>    其他文化旅游体育与传媒支出</v>
          </cell>
          <cell r="C556">
            <v>935</v>
          </cell>
          <cell r="D556">
            <v>1521</v>
          </cell>
        </row>
        <row r="557">
          <cell r="A557">
            <v>2079902</v>
          </cell>
          <cell r="B557" t="str">
            <v>      宣传文化发展专项支出</v>
          </cell>
          <cell r="C557">
            <v>37</v>
          </cell>
          <cell r="D557">
            <v>13</v>
          </cell>
        </row>
        <row r="558">
          <cell r="A558">
            <v>2079903</v>
          </cell>
          <cell r="B558" t="str">
            <v>      文化产业发展专项支出</v>
          </cell>
        </row>
        <row r="558">
          <cell r="D558">
            <v>180</v>
          </cell>
        </row>
        <row r="559">
          <cell r="A559">
            <v>2079999</v>
          </cell>
          <cell r="B559" t="str">
            <v>      其他文化旅游体育与传媒支出</v>
          </cell>
          <cell r="C559">
            <v>898</v>
          </cell>
          <cell r="D559">
            <v>1328</v>
          </cell>
        </row>
        <row r="560">
          <cell r="A560">
            <v>208</v>
          </cell>
          <cell r="B560" t="str">
            <v>  社会保障和就业支出</v>
          </cell>
          <cell r="C560">
            <v>18175</v>
          </cell>
          <cell r="D560">
            <v>20100</v>
          </cell>
        </row>
        <row r="561">
          <cell r="A561">
            <v>20801</v>
          </cell>
          <cell r="B561" t="str">
            <v>    人力资源和社会保障管理事务</v>
          </cell>
          <cell r="C561">
            <v>1155</v>
          </cell>
          <cell r="D561">
            <v>1332</v>
          </cell>
        </row>
        <row r="562">
          <cell r="A562">
            <v>2080101</v>
          </cell>
          <cell r="B562" t="str">
            <v>      行政运行</v>
          </cell>
          <cell r="C562">
            <v>512</v>
          </cell>
          <cell r="D562">
            <v>490</v>
          </cell>
        </row>
        <row r="563">
          <cell r="A563">
            <v>2080102</v>
          </cell>
          <cell r="B563" t="str">
            <v>      一般行政管理事务</v>
          </cell>
        </row>
        <row r="564">
          <cell r="A564">
            <v>2080103</v>
          </cell>
          <cell r="B564" t="str">
            <v>      机关服务</v>
          </cell>
        </row>
        <row r="565">
          <cell r="A565">
            <v>2080104</v>
          </cell>
          <cell r="B565" t="str">
            <v>      综合业务管理</v>
          </cell>
        </row>
        <row r="566">
          <cell r="A566">
            <v>2080105</v>
          </cell>
          <cell r="B566" t="str">
            <v>      劳动保障监察</v>
          </cell>
        </row>
        <row r="567">
          <cell r="A567">
            <v>2080106</v>
          </cell>
          <cell r="B567" t="str">
            <v>      就业管理事务</v>
          </cell>
        </row>
        <row r="568">
          <cell r="A568">
            <v>2080107</v>
          </cell>
          <cell r="B568" t="str">
            <v>      社会保险业务管理事务</v>
          </cell>
        </row>
        <row r="569">
          <cell r="A569">
            <v>2080108</v>
          </cell>
          <cell r="B569" t="str">
            <v>      信息化建设</v>
          </cell>
          <cell r="C569">
            <v>4</v>
          </cell>
          <cell r="D569">
            <v>6</v>
          </cell>
        </row>
        <row r="570">
          <cell r="A570">
            <v>2080109</v>
          </cell>
          <cell r="B570" t="str">
            <v>      社会保险经办机构</v>
          </cell>
          <cell r="C570">
            <v>78</v>
          </cell>
          <cell r="D570">
            <v>99</v>
          </cell>
        </row>
        <row r="571">
          <cell r="A571">
            <v>2080110</v>
          </cell>
          <cell r="B571" t="str">
            <v>      劳动关系和维权</v>
          </cell>
          <cell r="C571">
            <v>1</v>
          </cell>
          <cell r="D571">
            <v>1</v>
          </cell>
        </row>
        <row r="572">
          <cell r="A572">
            <v>2080111</v>
          </cell>
          <cell r="B572" t="str">
            <v>      公共就业服务和职业技能鉴定机构</v>
          </cell>
        </row>
        <row r="573">
          <cell r="A573">
            <v>2080112</v>
          </cell>
          <cell r="B573" t="str">
            <v>      劳动人事争议调解仲裁</v>
          </cell>
          <cell r="C573">
            <v>2</v>
          </cell>
          <cell r="D573">
            <v>2</v>
          </cell>
        </row>
        <row r="574">
          <cell r="A574">
            <v>2080113</v>
          </cell>
          <cell r="B574" t="str">
            <v>      政府特殊津贴</v>
          </cell>
        </row>
        <row r="575">
          <cell r="A575">
            <v>2080114</v>
          </cell>
          <cell r="B575" t="str">
            <v>      资助留学回国人员</v>
          </cell>
        </row>
        <row r="576">
          <cell r="A576">
            <v>2080115</v>
          </cell>
          <cell r="B576" t="str">
            <v>      博士后日常经费</v>
          </cell>
        </row>
        <row r="577">
          <cell r="A577">
            <v>2080116</v>
          </cell>
          <cell r="B577" t="str">
            <v>      引进人才费用</v>
          </cell>
          <cell r="C577">
            <v>12</v>
          </cell>
          <cell r="D577">
            <v>20</v>
          </cell>
        </row>
        <row r="578">
          <cell r="A578">
            <v>2080150</v>
          </cell>
          <cell r="B578" t="str">
            <v>      事业运行</v>
          </cell>
          <cell r="C578">
            <v>213</v>
          </cell>
          <cell r="D578">
            <v>263</v>
          </cell>
        </row>
        <row r="579">
          <cell r="A579">
            <v>2080199</v>
          </cell>
          <cell r="B579" t="str">
            <v>      其他人力资源和社会保障管理事务支出</v>
          </cell>
          <cell r="C579">
            <v>333</v>
          </cell>
          <cell r="D579">
            <v>451</v>
          </cell>
        </row>
        <row r="580">
          <cell r="A580">
            <v>20802</v>
          </cell>
          <cell r="B580" t="str">
            <v>    民政管理事务</v>
          </cell>
          <cell r="C580">
            <v>665</v>
          </cell>
          <cell r="D580">
            <v>482</v>
          </cell>
        </row>
        <row r="581">
          <cell r="A581">
            <v>2080201</v>
          </cell>
          <cell r="B581" t="str">
            <v>      行政运行</v>
          </cell>
          <cell r="C581">
            <v>155</v>
          </cell>
          <cell r="D581">
            <v>147</v>
          </cell>
        </row>
        <row r="582">
          <cell r="A582">
            <v>2080202</v>
          </cell>
          <cell r="B582" t="str">
            <v>      一般行政管理事务</v>
          </cell>
        </row>
        <row r="583">
          <cell r="A583">
            <v>2080203</v>
          </cell>
          <cell r="B583" t="str">
            <v>      机关服务</v>
          </cell>
        </row>
        <row r="584">
          <cell r="A584">
            <v>2080206</v>
          </cell>
          <cell r="B584" t="str">
            <v>      社会组织管理</v>
          </cell>
        </row>
        <row r="585">
          <cell r="A585">
            <v>2080207</v>
          </cell>
          <cell r="B585" t="str">
            <v>      行政区划和地名管理</v>
          </cell>
        </row>
        <row r="586">
          <cell r="A586">
            <v>2080208</v>
          </cell>
          <cell r="B586" t="str">
            <v>      基层政权建设和社区治理</v>
          </cell>
          <cell r="C586">
            <v>190</v>
          </cell>
          <cell r="D586">
            <v>61</v>
          </cell>
        </row>
        <row r="587">
          <cell r="A587">
            <v>2080299</v>
          </cell>
          <cell r="B587" t="str">
            <v>      其他民政管理事务支出</v>
          </cell>
          <cell r="C587">
            <v>320</v>
          </cell>
          <cell r="D587">
            <v>274</v>
          </cell>
        </row>
        <row r="588">
          <cell r="A588">
            <v>20804</v>
          </cell>
          <cell r="B588" t="str">
            <v>    补充全国社会保障基金</v>
          </cell>
        </row>
        <row r="589">
          <cell r="A589">
            <v>2080402</v>
          </cell>
          <cell r="B589" t="str">
            <v>      用一般公共预算补充基金</v>
          </cell>
        </row>
        <row r="590">
          <cell r="A590">
            <v>20805</v>
          </cell>
          <cell r="B590" t="str">
            <v>    行政事业单位养老支出</v>
          </cell>
          <cell r="C590">
            <v>6916</v>
          </cell>
          <cell r="D590">
            <v>5741</v>
          </cell>
        </row>
        <row r="591">
          <cell r="A591">
            <v>2080501</v>
          </cell>
          <cell r="B591" t="str">
            <v>      行政单位离退休</v>
          </cell>
          <cell r="C591">
            <v>480</v>
          </cell>
          <cell r="D591">
            <v>356</v>
          </cell>
        </row>
        <row r="592">
          <cell r="A592">
            <v>2080502</v>
          </cell>
          <cell r="B592" t="str">
            <v>      事业单位离退休</v>
          </cell>
          <cell r="C592">
            <v>1665</v>
          </cell>
          <cell r="D592">
            <v>1408</v>
          </cell>
        </row>
        <row r="593">
          <cell r="A593">
            <v>2080503</v>
          </cell>
          <cell r="B593" t="str">
            <v>      离退休人员管理机构</v>
          </cell>
        </row>
        <row r="594">
          <cell r="A594">
            <v>2080505</v>
          </cell>
          <cell r="B594" t="str">
            <v>      机关事业单位基本养老保险缴费支出</v>
          </cell>
          <cell r="C594">
            <v>3785</v>
          </cell>
          <cell r="D594">
            <v>3977</v>
          </cell>
        </row>
        <row r="595">
          <cell r="A595">
            <v>2080506</v>
          </cell>
          <cell r="B595" t="str">
            <v>      机关事业单位职业年金缴费支出</v>
          </cell>
          <cell r="C595">
            <v>931</v>
          </cell>
        </row>
        <row r="596">
          <cell r="A596">
            <v>2080507</v>
          </cell>
          <cell r="B596" t="str">
            <v>      对机关事业单位基本养老保险基金的补助</v>
          </cell>
        </row>
        <row r="597">
          <cell r="A597">
            <v>2080508</v>
          </cell>
          <cell r="B597" t="str">
            <v>      对机关事业单位职业年金的补助</v>
          </cell>
          <cell r="C597">
            <v>55</v>
          </cell>
        </row>
        <row r="598">
          <cell r="A598">
            <v>2080599</v>
          </cell>
          <cell r="B598" t="str">
            <v>      其他行政事业单位养老支出</v>
          </cell>
        </row>
        <row r="599">
          <cell r="A599">
            <v>20806</v>
          </cell>
          <cell r="B599" t="str">
            <v>    企业改革补助</v>
          </cell>
          <cell r="C599">
            <v>7</v>
          </cell>
        </row>
        <row r="600">
          <cell r="A600">
            <v>2080601</v>
          </cell>
          <cell r="B600" t="str">
            <v>      企业关闭破产补助</v>
          </cell>
        </row>
        <row r="601">
          <cell r="A601">
            <v>2080602</v>
          </cell>
          <cell r="B601" t="str">
            <v>      厂办大集体改革补助</v>
          </cell>
        </row>
        <row r="602">
          <cell r="A602">
            <v>2080699</v>
          </cell>
          <cell r="B602" t="str">
            <v>      其他企业改革发展补助</v>
          </cell>
          <cell r="C602">
            <v>7</v>
          </cell>
        </row>
        <row r="603">
          <cell r="A603">
            <v>20807</v>
          </cell>
          <cell r="B603" t="str">
            <v>    就业补助</v>
          </cell>
          <cell r="C603">
            <v>1204</v>
          </cell>
          <cell r="D603">
            <v>815</v>
          </cell>
        </row>
        <row r="604">
          <cell r="A604">
            <v>2080701</v>
          </cell>
          <cell r="B604" t="str">
            <v>      就业创业服务补贴</v>
          </cell>
        </row>
        <row r="605">
          <cell r="A605">
            <v>2080702</v>
          </cell>
          <cell r="B605" t="str">
            <v>      职业培训补贴</v>
          </cell>
        </row>
        <row r="606">
          <cell r="A606">
            <v>2080704</v>
          </cell>
          <cell r="B606" t="str">
            <v>      社会保险补贴</v>
          </cell>
        </row>
        <row r="607">
          <cell r="A607">
            <v>2080705</v>
          </cell>
          <cell r="B607" t="str">
            <v>      公益性岗位补贴</v>
          </cell>
        </row>
        <row r="608">
          <cell r="A608">
            <v>2080709</v>
          </cell>
          <cell r="B608" t="str">
            <v>      职业技能鉴定补贴</v>
          </cell>
        </row>
        <row r="609">
          <cell r="A609">
            <v>2080711</v>
          </cell>
          <cell r="B609" t="str">
            <v>      就业见习补贴</v>
          </cell>
        </row>
        <row r="610">
          <cell r="A610">
            <v>2080712</v>
          </cell>
          <cell r="B610" t="str">
            <v>      高技能人才培养补助</v>
          </cell>
        </row>
        <row r="611">
          <cell r="A611">
            <v>2080713</v>
          </cell>
          <cell r="B611" t="str">
            <v>      促进创业补贴</v>
          </cell>
        </row>
        <row r="612">
          <cell r="A612">
            <v>2080799</v>
          </cell>
          <cell r="B612" t="str">
            <v>      其他就业补助支出</v>
          </cell>
          <cell r="C612">
            <v>1204</v>
          </cell>
          <cell r="D612">
            <v>815</v>
          </cell>
        </row>
        <row r="613">
          <cell r="A613">
            <v>20808</v>
          </cell>
          <cell r="B613" t="str">
            <v>    抚恤</v>
          </cell>
          <cell r="C613">
            <v>871</v>
          </cell>
          <cell r="D613">
            <v>639</v>
          </cell>
        </row>
        <row r="614">
          <cell r="A614">
            <v>2080801</v>
          </cell>
          <cell r="B614" t="str">
            <v>      死亡抚恤</v>
          </cell>
          <cell r="C614">
            <v>235</v>
          </cell>
        </row>
        <row r="615">
          <cell r="A615">
            <v>2080802</v>
          </cell>
          <cell r="B615" t="str">
            <v>      伤残抚恤</v>
          </cell>
        </row>
        <row r="615">
          <cell r="D615">
            <v>332</v>
          </cell>
        </row>
        <row r="616">
          <cell r="A616">
            <v>2080803</v>
          </cell>
          <cell r="B616" t="str">
            <v>      在乡复员、退伍军人生活补助</v>
          </cell>
        </row>
        <row r="617">
          <cell r="A617">
            <v>2080805</v>
          </cell>
          <cell r="B617" t="str">
            <v>      义务兵优待</v>
          </cell>
          <cell r="C617">
            <v>117</v>
          </cell>
          <cell r="D617">
            <v>163</v>
          </cell>
        </row>
        <row r="618">
          <cell r="A618">
            <v>2080806</v>
          </cell>
          <cell r="B618" t="str">
            <v>      农村籍退役士兵老年生活补助</v>
          </cell>
        </row>
        <row r="619">
          <cell r="A619">
            <v>2080807</v>
          </cell>
          <cell r="B619" t="str">
            <v>      光荣院</v>
          </cell>
        </row>
        <row r="620">
          <cell r="A620">
            <v>2080808</v>
          </cell>
          <cell r="B620" t="str">
            <v>      褒扬纪念</v>
          </cell>
        </row>
        <row r="621">
          <cell r="A621">
            <v>2080899</v>
          </cell>
          <cell r="B621" t="str">
            <v>      其他优抚支出</v>
          </cell>
          <cell r="C621">
            <v>519</v>
          </cell>
          <cell r="D621">
            <v>144</v>
          </cell>
        </row>
        <row r="622">
          <cell r="A622">
            <v>20809</v>
          </cell>
          <cell r="B622" t="str">
            <v>    退役安置</v>
          </cell>
          <cell r="C622">
            <v>141</v>
          </cell>
          <cell r="D622">
            <v>188</v>
          </cell>
        </row>
        <row r="623">
          <cell r="A623">
            <v>2080901</v>
          </cell>
          <cell r="B623" t="str">
            <v>      退役士兵安置</v>
          </cell>
          <cell r="C623">
            <v>84</v>
          </cell>
          <cell r="D623">
            <v>120</v>
          </cell>
        </row>
        <row r="624">
          <cell r="A624">
            <v>2080902</v>
          </cell>
          <cell r="B624" t="str">
            <v>      军队移交政府的离退休人员安置</v>
          </cell>
        </row>
        <row r="625">
          <cell r="A625">
            <v>2080903</v>
          </cell>
          <cell r="B625" t="str">
            <v>      军队移交政府离退休干部管理机构</v>
          </cell>
        </row>
        <row r="626">
          <cell r="A626">
            <v>2080904</v>
          </cell>
          <cell r="B626" t="str">
            <v>      退役士兵管理教育</v>
          </cell>
          <cell r="C626">
            <v>17</v>
          </cell>
          <cell r="D626">
            <v>5</v>
          </cell>
        </row>
        <row r="627">
          <cell r="A627">
            <v>2080905</v>
          </cell>
          <cell r="B627" t="str">
            <v>      军队转业干部安置</v>
          </cell>
          <cell r="C627">
            <v>10</v>
          </cell>
          <cell r="D627">
            <v>18</v>
          </cell>
        </row>
        <row r="628">
          <cell r="A628">
            <v>2080999</v>
          </cell>
          <cell r="B628" t="str">
            <v>      其他退役安置支出</v>
          </cell>
          <cell r="C628">
            <v>30</v>
          </cell>
          <cell r="D628">
            <v>45</v>
          </cell>
        </row>
        <row r="629">
          <cell r="A629">
            <v>20810</v>
          </cell>
          <cell r="B629" t="str">
            <v>    社会福利</v>
          </cell>
          <cell r="C629">
            <v>1026</v>
          </cell>
          <cell r="D629">
            <v>953</v>
          </cell>
        </row>
        <row r="630">
          <cell r="A630">
            <v>2081001</v>
          </cell>
          <cell r="B630" t="str">
            <v>      儿童福利</v>
          </cell>
          <cell r="C630">
            <v>295</v>
          </cell>
          <cell r="D630">
            <v>16</v>
          </cell>
        </row>
        <row r="631">
          <cell r="A631">
            <v>2081002</v>
          </cell>
          <cell r="B631" t="str">
            <v>      老年福利</v>
          </cell>
          <cell r="C631">
            <v>453</v>
          </cell>
          <cell r="D631">
            <v>456</v>
          </cell>
        </row>
        <row r="632">
          <cell r="A632">
            <v>2081003</v>
          </cell>
          <cell r="B632" t="str">
            <v>      康复辅具</v>
          </cell>
        </row>
        <row r="633">
          <cell r="A633">
            <v>2081004</v>
          </cell>
          <cell r="B633" t="str">
            <v>      殡葬</v>
          </cell>
          <cell r="C633">
            <v>72</v>
          </cell>
          <cell r="D633">
            <v>36</v>
          </cell>
        </row>
        <row r="634">
          <cell r="A634">
            <v>2081005</v>
          </cell>
          <cell r="B634" t="str">
            <v>      社会福利事业单位</v>
          </cell>
        </row>
        <row r="635">
          <cell r="A635">
            <v>2081006</v>
          </cell>
          <cell r="B635" t="str">
            <v>      养老服务</v>
          </cell>
          <cell r="C635">
            <v>206</v>
          </cell>
          <cell r="D635">
            <v>445</v>
          </cell>
        </row>
        <row r="636">
          <cell r="A636">
            <v>2081099</v>
          </cell>
          <cell r="B636" t="str">
            <v>      其他社会福利支出</v>
          </cell>
        </row>
        <row r="637">
          <cell r="A637">
            <v>20811</v>
          </cell>
          <cell r="B637" t="str">
            <v>    残疾人事业</v>
          </cell>
          <cell r="C637">
            <v>739</v>
          </cell>
          <cell r="D637">
            <v>533</v>
          </cell>
        </row>
        <row r="638">
          <cell r="A638">
            <v>2081101</v>
          </cell>
          <cell r="B638" t="str">
            <v>      行政运行</v>
          </cell>
          <cell r="C638">
            <v>59</v>
          </cell>
          <cell r="D638">
            <v>41</v>
          </cell>
        </row>
        <row r="639">
          <cell r="A639">
            <v>2081102</v>
          </cell>
          <cell r="B639" t="str">
            <v>      一般行政管理事务</v>
          </cell>
        </row>
        <row r="640">
          <cell r="A640">
            <v>2081103</v>
          </cell>
          <cell r="B640" t="str">
            <v>      机关服务</v>
          </cell>
        </row>
        <row r="641">
          <cell r="A641">
            <v>2081104</v>
          </cell>
          <cell r="B641" t="str">
            <v>      残疾人康复</v>
          </cell>
          <cell r="C641">
            <v>80</v>
          </cell>
          <cell r="D641">
            <v>46</v>
          </cell>
        </row>
        <row r="642">
          <cell r="A642">
            <v>2081105</v>
          </cell>
          <cell r="B642" t="str">
            <v>      残疾人就业</v>
          </cell>
          <cell r="C642">
            <v>23</v>
          </cell>
          <cell r="D642">
            <v>9</v>
          </cell>
        </row>
        <row r="643">
          <cell r="A643">
            <v>2081106</v>
          </cell>
          <cell r="B643" t="str">
            <v>      残疾人体育</v>
          </cell>
        </row>
        <row r="644">
          <cell r="A644">
            <v>2081107</v>
          </cell>
          <cell r="B644" t="str">
            <v>      残疾人生活和护理补贴</v>
          </cell>
          <cell r="C644">
            <v>233</v>
          </cell>
          <cell r="D644">
            <v>276</v>
          </cell>
        </row>
        <row r="645">
          <cell r="A645">
            <v>2081199</v>
          </cell>
          <cell r="B645" t="str">
            <v>      其他残疾人事业支出</v>
          </cell>
          <cell r="C645">
            <v>344</v>
          </cell>
          <cell r="D645">
            <v>161</v>
          </cell>
        </row>
        <row r="646">
          <cell r="A646">
            <v>20816</v>
          </cell>
          <cell r="B646" t="str">
            <v>    红十字事业</v>
          </cell>
          <cell r="C646">
            <v>4</v>
          </cell>
          <cell r="D646">
            <v>3</v>
          </cell>
        </row>
        <row r="647">
          <cell r="A647">
            <v>2081601</v>
          </cell>
          <cell r="B647" t="str">
            <v>      行政运行</v>
          </cell>
        </row>
        <row r="648">
          <cell r="A648">
            <v>2081602</v>
          </cell>
          <cell r="B648" t="str">
            <v>      一般行政管理事务</v>
          </cell>
        </row>
        <row r="649">
          <cell r="A649">
            <v>2081603</v>
          </cell>
          <cell r="B649" t="str">
            <v>      机关服务</v>
          </cell>
        </row>
        <row r="650">
          <cell r="A650">
            <v>2081650</v>
          </cell>
          <cell r="B650" t="str">
            <v>      事业运行</v>
          </cell>
        </row>
        <row r="651">
          <cell r="A651">
            <v>2081699</v>
          </cell>
          <cell r="B651" t="str">
            <v>      其他红十字事业支出</v>
          </cell>
          <cell r="C651">
            <v>4</v>
          </cell>
          <cell r="D651">
            <v>3</v>
          </cell>
        </row>
        <row r="652">
          <cell r="A652">
            <v>20819</v>
          </cell>
          <cell r="B652" t="str">
            <v>    最低生活保障</v>
          </cell>
        </row>
        <row r="653">
          <cell r="A653">
            <v>2081901</v>
          </cell>
          <cell r="B653" t="str">
            <v>      城市最低生活保障金支出</v>
          </cell>
        </row>
        <row r="654">
          <cell r="A654">
            <v>2081902</v>
          </cell>
          <cell r="B654" t="str">
            <v>      农村最低生活保障金支出</v>
          </cell>
        </row>
        <row r="655">
          <cell r="A655">
            <v>20820</v>
          </cell>
          <cell r="B655" t="str">
            <v>    临时救助</v>
          </cell>
        </row>
        <row r="656">
          <cell r="A656">
            <v>2082001</v>
          </cell>
          <cell r="B656" t="str">
            <v>      临时救助支出</v>
          </cell>
        </row>
        <row r="657">
          <cell r="A657">
            <v>2082002</v>
          </cell>
          <cell r="B657" t="str">
            <v>      流浪乞讨人员救助支出</v>
          </cell>
        </row>
        <row r="658">
          <cell r="A658">
            <v>20821</v>
          </cell>
          <cell r="B658" t="str">
            <v>    特困人员救助供养</v>
          </cell>
        </row>
        <row r="659">
          <cell r="A659">
            <v>2082101</v>
          </cell>
          <cell r="B659" t="str">
            <v>      城市特困人员救助供养支出</v>
          </cell>
        </row>
        <row r="660">
          <cell r="A660">
            <v>2082102</v>
          </cell>
          <cell r="B660" t="str">
            <v>      农村特困人员救助供养支出</v>
          </cell>
        </row>
        <row r="661">
          <cell r="A661">
            <v>20824</v>
          </cell>
          <cell r="B661" t="str">
            <v>    补充道路交通事故社会救助基金</v>
          </cell>
        </row>
        <row r="662">
          <cell r="A662">
            <v>2082401</v>
          </cell>
          <cell r="B662" t="str">
            <v>      对道路交通事故社会救助基金的补助</v>
          </cell>
        </row>
        <row r="663">
          <cell r="A663">
            <v>2082402</v>
          </cell>
          <cell r="B663" t="str">
            <v>      交强险罚款收入补助基金支出</v>
          </cell>
        </row>
        <row r="664">
          <cell r="A664">
            <v>20825</v>
          </cell>
          <cell r="B664" t="str">
            <v>    其他生活救助</v>
          </cell>
          <cell r="C664">
            <v>356</v>
          </cell>
        </row>
        <row r="665">
          <cell r="A665">
            <v>2082501</v>
          </cell>
          <cell r="B665" t="str">
            <v>      其他城市生活救助</v>
          </cell>
          <cell r="C665">
            <v>356</v>
          </cell>
        </row>
        <row r="666">
          <cell r="A666">
            <v>2082502</v>
          </cell>
          <cell r="B666" t="str">
            <v>      其他农村生活救助</v>
          </cell>
        </row>
        <row r="667">
          <cell r="A667">
            <v>20826</v>
          </cell>
          <cell r="B667" t="str">
            <v>    财政对基本养老保险基金的补助</v>
          </cell>
        </row>
        <row r="668">
          <cell r="A668">
            <v>2082601</v>
          </cell>
          <cell r="B668" t="str">
            <v>      财政对企业职工基本养老保险基金的补助</v>
          </cell>
        </row>
        <row r="669">
          <cell r="A669">
            <v>2082602</v>
          </cell>
          <cell r="B669" t="str">
            <v>      财政对城乡居民基本养老保险基金的补助</v>
          </cell>
        </row>
        <row r="670">
          <cell r="A670">
            <v>2082699</v>
          </cell>
          <cell r="B670" t="str">
            <v>      财政对其他基本养老保险基金的补助</v>
          </cell>
        </row>
        <row r="671">
          <cell r="A671">
            <v>20827</v>
          </cell>
          <cell r="B671" t="str">
            <v>    财政对其他社会保险基金的补助</v>
          </cell>
        </row>
        <row r="672">
          <cell r="A672">
            <v>2082701</v>
          </cell>
          <cell r="B672" t="str">
            <v>      财政对失业保险基金的补助</v>
          </cell>
        </row>
        <row r="673">
          <cell r="A673">
            <v>2082702</v>
          </cell>
          <cell r="B673" t="str">
            <v>      财政对工伤保险基金的补助</v>
          </cell>
        </row>
        <row r="674">
          <cell r="A674">
            <v>2082799</v>
          </cell>
          <cell r="B674" t="str">
            <v>      其他财政对社会保险基金的补助</v>
          </cell>
        </row>
        <row r="675">
          <cell r="A675">
            <v>20828</v>
          </cell>
          <cell r="B675" t="str">
            <v>    退役军人管理事务</v>
          </cell>
          <cell r="C675">
            <v>230</v>
          </cell>
          <cell r="D675">
            <v>231</v>
          </cell>
        </row>
        <row r="676">
          <cell r="A676">
            <v>2082801</v>
          </cell>
          <cell r="B676" t="str">
            <v>      行政运行</v>
          </cell>
          <cell r="C676">
            <v>81</v>
          </cell>
          <cell r="D676">
            <v>74</v>
          </cell>
        </row>
        <row r="677">
          <cell r="A677">
            <v>2082802</v>
          </cell>
          <cell r="B677" t="str">
            <v>      一般行政管理事务</v>
          </cell>
        </row>
        <row r="678">
          <cell r="A678">
            <v>2082803</v>
          </cell>
          <cell r="B678" t="str">
            <v>      机关服务</v>
          </cell>
        </row>
        <row r="679">
          <cell r="A679">
            <v>2082804</v>
          </cell>
          <cell r="B679" t="str">
            <v>      拥军优属</v>
          </cell>
          <cell r="C679">
            <v>78</v>
          </cell>
          <cell r="D679">
            <v>80</v>
          </cell>
        </row>
        <row r="680">
          <cell r="A680">
            <v>2082805</v>
          </cell>
          <cell r="B680" t="str">
            <v>      军供保障</v>
          </cell>
        </row>
        <row r="681">
          <cell r="A681">
            <v>2082806</v>
          </cell>
          <cell r="B681" t="str">
            <v>      信息化建设</v>
          </cell>
        </row>
        <row r="682">
          <cell r="A682">
            <v>2082850</v>
          </cell>
          <cell r="B682" t="str">
            <v>      事业运行</v>
          </cell>
          <cell r="C682">
            <v>70</v>
          </cell>
          <cell r="D682">
            <v>76</v>
          </cell>
        </row>
        <row r="683">
          <cell r="A683">
            <v>2082899</v>
          </cell>
          <cell r="B683" t="str">
            <v>      其他退役军人事务管理支出</v>
          </cell>
          <cell r="C683">
            <v>1</v>
          </cell>
          <cell r="D683">
            <v>1</v>
          </cell>
        </row>
        <row r="684">
          <cell r="A684">
            <v>20830</v>
          </cell>
          <cell r="B684" t="str">
            <v>    财政代缴社会保险费支出</v>
          </cell>
          <cell r="C684">
            <v>7</v>
          </cell>
        </row>
        <row r="685">
          <cell r="A685">
            <v>2083001</v>
          </cell>
          <cell r="B685" t="str">
            <v>      财政代缴城乡居民基本养老保险费支出</v>
          </cell>
          <cell r="C685">
            <v>7</v>
          </cell>
        </row>
        <row r="686">
          <cell r="A686">
            <v>2083099</v>
          </cell>
          <cell r="B686" t="str">
            <v>      财政代缴其他社会保险费支出</v>
          </cell>
        </row>
        <row r="687">
          <cell r="A687">
            <v>20899</v>
          </cell>
          <cell r="B687" t="str">
            <v>    其他社会保障和就业支出</v>
          </cell>
          <cell r="C687">
            <v>4854</v>
          </cell>
          <cell r="D687">
            <v>9183</v>
          </cell>
        </row>
        <row r="688">
          <cell r="A688">
            <v>2089999</v>
          </cell>
          <cell r="B688" t="str">
            <v>      其他社会保障和就业支出</v>
          </cell>
          <cell r="C688">
            <v>4854</v>
          </cell>
          <cell r="D688">
            <v>9183</v>
          </cell>
        </row>
        <row r="689">
          <cell r="A689">
            <v>210</v>
          </cell>
          <cell r="B689" t="str">
            <v>  卫生健康支出</v>
          </cell>
          <cell r="C689">
            <v>9757</v>
          </cell>
          <cell r="D689">
            <v>9086</v>
          </cell>
        </row>
        <row r="690">
          <cell r="A690">
            <v>21001</v>
          </cell>
          <cell r="B690" t="str">
            <v>    卫生健康管理事务</v>
          </cell>
          <cell r="C690">
            <v>320</v>
          </cell>
          <cell r="D690">
            <v>387</v>
          </cell>
        </row>
        <row r="691">
          <cell r="A691">
            <v>2100101</v>
          </cell>
          <cell r="B691" t="str">
            <v>      行政运行</v>
          </cell>
          <cell r="C691">
            <v>262</v>
          </cell>
          <cell r="D691">
            <v>205</v>
          </cell>
        </row>
        <row r="692">
          <cell r="A692">
            <v>2100102</v>
          </cell>
          <cell r="B692" t="str">
            <v>      一般行政管理事务</v>
          </cell>
        </row>
        <row r="693">
          <cell r="A693">
            <v>2100103</v>
          </cell>
          <cell r="B693" t="str">
            <v>      机关服务</v>
          </cell>
        </row>
        <row r="694">
          <cell r="A694">
            <v>2100199</v>
          </cell>
          <cell r="B694" t="str">
            <v>      其他卫生健康管理事务支出</v>
          </cell>
          <cell r="C694">
            <v>58</v>
          </cell>
          <cell r="D694">
            <v>182</v>
          </cell>
        </row>
        <row r="695">
          <cell r="A695">
            <v>21002</v>
          </cell>
          <cell r="B695" t="str">
            <v>    公立医院</v>
          </cell>
        </row>
        <row r="696">
          <cell r="A696">
            <v>2100201</v>
          </cell>
          <cell r="B696" t="str">
            <v>      综合医院</v>
          </cell>
        </row>
        <row r="697">
          <cell r="A697">
            <v>2100202</v>
          </cell>
          <cell r="B697" t="str">
            <v>      中医(民族)医院</v>
          </cell>
        </row>
        <row r="698">
          <cell r="A698">
            <v>2100203</v>
          </cell>
          <cell r="B698" t="str">
            <v>      传染病医院</v>
          </cell>
        </row>
        <row r="699">
          <cell r="A699">
            <v>2100204</v>
          </cell>
          <cell r="B699" t="str">
            <v>      职业病防治医院</v>
          </cell>
        </row>
        <row r="700">
          <cell r="A700">
            <v>2100205</v>
          </cell>
          <cell r="B700" t="str">
            <v>      精神病医院</v>
          </cell>
        </row>
        <row r="701">
          <cell r="A701">
            <v>2100206</v>
          </cell>
          <cell r="B701" t="str">
            <v>      妇幼保健医院</v>
          </cell>
        </row>
        <row r="702">
          <cell r="A702">
            <v>2100207</v>
          </cell>
          <cell r="B702" t="str">
            <v>      儿童医院</v>
          </cell>
        </row>
        <row r="703">
          <cell r="A703">
            <v>2100208</v>
          </cell>
          <cell r="B703" t="str">
            <v>      其他专科医院</v>
          </cell>
        </row>
        <row r="704">
          <cell r="A704">
            <v>2100209</v>
          </cell>
          <cell r="B704" t="str">
            <v>      福利医院</v>
          </cell>
        </row>
        <row r="705">
          <cell r="A705">
            <v>2100210</v>
          </cell>
          <cell r="B705" t="str">
            <v>      行业医院</v>
          </cell>
        </row>
        <row r="706">
          <cell r="A706">
            <v>2100211</v>
          </cell>
          <cell r="B706" t="str">
            <v>      处理医疗欠费</v>
          </cell>
        </row>
        <row r="707">
          <cell r="A707">
            <v>2100212</v>
          </cell>
          <cell r="B707" t="str">
            <v>      康复医院</v>
          </cell>
        </row>
        <row r="708">
          <cell r="A708">
            <v>2100213</v>
          </cell>
          <cell r="B708" t="str">
            <v>      优抚医院</v>
          </cell>
        </row>
        <row r="709">
          <cell r="A709">
            <v>2100299</v>
          </cell>
          <cell r="B709" t="str">
            <v>      其他公立医院支出</v>
          </cell>
        </row>
        <row r="710">
          <cell r="A710">
            <v>21003</v>
          </cell>
          <cell r="B710" t="str">
            <v>    基层医疗卫生机构</v>
          </cell>
          <cell r="C710">
            <v>151</v>
          </cell>
          <cell r="D710">
            <v>1038</v>
          </cell>
        </row>
        <row r="711">
          <cell r="A711">
            <v>2100301</v>
          </cell>
          <cell r="B711" t="str">
            <v>      城市社区卫生机构</v>
          </cell>
        </row>
        <row r="711">
          <cell r="D711">
            <v>702</v>
          </cell>
        </row>
        <row r="712">
          <cell r="A712">
            <v>2100302</v>
          </cell>
          <cell r="B712" t="str">
            <v>      乡镇卫生院</v>
          </cell>
        </row>
        <row r="712">
          <cell r="D712">
            <v>229</v>
          </cell>
        </row>
        <row r="713">
          <cell r="A713">
            <v>2100399</v>
          </cell>
          <cell r="B713" t="str">
            <v>      其他基层医疗卫生机构支出</v>
          </cell>
          <cell r="C713">
            <v>151</v>
          </cell>
          <cell r="D713">
            <v>107</v>
          </cell>
        </row>
        <row r="714">
          <cell r="A714">
            <v>21004</v>
          </cell>
          <cell r="B714" t="str">
            <v>    公共卫生</v>
          </cell>
          <cell r="C714">
            <v>3523</v>
          </cell>
          <cell r="D714">
            <v>2500</v>
          </cell>
        </row>
        <row r="715">
          <cell r="A715">
            <v>2100401</v>
          </cell>
          <cell r="B715" t="str">
            <v>      疾病预防控制机构</v>
          </cell>
          <cell r="C715">
            <v>519</v>
          </cell>
          <cell r="D715">
            <v>783</v>
          </cell>
        </row>
        <row r="716">
          <cell r="A716">
            <v>2100402</v>
          </cell>
          <cell r="B716" t="str">
            <v>      卫生监督机构</v>
          </cell>
        </row>
        <row r="717">
          <cell r="A717">
            <v>2100403</v>
          </cell>
          <cell r="B717" t="str">
            <v>      妇幼保健机构</v>
          </cell>
          <cell r="C717">
            <v>156</v>
          </cell>
          <cell r="D717">
            <v>17</v>
          </cell>
        </row>
        <row r="718">
          <cell r="A718">
            <v>2100404</v>
          </cell>
          <cell r="B718" t="str">
            <v>      精神卫生机构</v>
          </cell>
        </row>
        <row r="719">
          <cell r="A719">
            <v>2100405</v>
          </cell>
          <cell r="B719" t="str">
            <v>      应急救治机构</v>
          </cell>
        </row>
        <row r="720">
          <cell r="A720">
            <v>2100406</v>
          </cell>
          <cell r="B720" t="str">
            <v>      采供血机构</v>
          </cell>
        </row>
        <row r="721">
          <cell r="A721">
            <v>2100407</v>
          </cell>
          <cell r="B721" t="str">
            <v>      其他专业公共卫生机构</v>
          </cell>
          <cell r="C721">
            <v>1176</v>
          </cell>
          <cell r="D721">
            <v>160</v>
          </cell>
        </row>
        <row r="722">
          <cell r="A722">
            <v>2100408</v>
          </cell>
          <cell r="B722" t="str">
            <v>      基本公共卫生服务</v>
          </cell>
          <cell r="C722">
            <v>1228</v>
          </cell>
          <cell r="D722">
            <v>1335</v>
          </cell>
        </row>
        <row r="723">
          <cell r="A723">
            <v>2100409</v>
          </cell>
          <cell r="B723" t="str">
            <v>      重大公共卫生服务</v>
          </cell>
          <cell r="C723">
            <v>435</v>
          </cell>
          <cell r="D723">
            <v>172</v>
          </cell>
        </row>
        <row r="724">
          <cell r="A724">
            <v>2100410</v>
          </cell>
          <cell r="B724" t="str">
            <v>      突发公共卫生事件应急处置</v>
          </cell>
        </row>
        <row r="725">
          <cell r="A725">
            <v>2100499</v>
          </cell>
          <cell r="B725" t="str">
            <v>      其他公共卫生支出</v>
          </cell>
          <cell r="C725">
            <v>9</v>
          </cell>
          <cell r="D725">
            <v>33</v>
          </cell>
        </row>
        <row r="726">
          <cell r="A726">
            <v>21007</v>
          </cell>
          <cell r="B726" t="str">
            <v>    计划生育事务</v>
          </cell>
          <cell r="C726">
            <v>847</v>
          </cell>
          <cell r="D726">
            <v>918</v>
          </cell>
        </row>
        <row r="727">
          <cell r="A727">
            <v>2100716</v>
          </cell>
          <cell r="B727" t="str">
            <v>      计划生育机构</v>
          </cell>
        </row>
        <row r="728">
          <cell r="A728">
            <v>2100717</v>
          </cell>
          <cell r="B728" t="str">
            <v>      计划生育服务</v>
          </cell>
          <cell r="C728">
            <v>279</v>
          </cell>
          <cell r="D728">
            <v>905</v>
          </cell>
        </row>
        <row r="729">
          <cell r="A729">
            <v>2100799</v>
          </cell>
          <cell r="B729" t="str">
            <v>      其他计划生育事务支出</v>
          </cell>
          <cell r="C729">
            <v>568</v>
          </cell>
          <cell r="D729">
            <v>13</v>
          </cell>
        </row>
        <row r="730">
          <cell r="A730">
            <v>21011</v>
          </cell>
          <cell r="B730" t="str">
            <v>    行政事业单位医疗</v>
          </cell>
          <cell r="C730">
            <v>4226</v>
          </cell>
          <cell r="D730">
            <v>2455</v>
          </cell>
        </row>
        <row r="731">
          <cell r="A731">
            <v>2101101</v>
          </cell>
          <cell r="B731" t="str">
            <v>      行政单位医疗</v>
          </cell>
          <cell r="C731">
            <v>693</v>
          </cell>
          <cell r="D731">
            <v>610</v>
          </cell>
        </row>
        <row r="732">
          <cell r="A732">
            <v>2101102</v>
          </cell>
          <cell r="B732" t="str">
            <v>      事业单位医疗</v>
          </cell>
          <cell r="C732">
            <v>1485</v>
          </cell>
          <cell r="D732">
            <v>1375</v>
          </cell>
        </row>
        <row r="733">
          <cell r="A733">
            <v>2101103</v>
          </cell>
          <cell r="B733" t="str">
            <v>      公务员医疗补助</v>
          </cell>
          <cell r="C733">
            <v>575</v>
          </cell>
          <cell r="D733">
            <v>127</v>
          </cell>
        </row>
        <row r="734">
          <cell r="A734">
            <v>2101199</v>
          </cell>
          <cell r="B734" t="str">
            <v>      其他行政事业单位医疗支出</v>
          </cell>
          <cell r="C734">
            <v>1473</v>
          </cell>
          <cell r="D734">
            <v>343</v>
          </cell>
        </row>
        <row r="735">
          <cell r="A735">
            <v>21012</v>
          </cell>
          <cell r="B735" t="str">
            <v>    财政对基本医疗保险基金的补助</v>
          </cell>
        </row>
        <row r="736">
          <cell r="A736">
            <v>2101201</v>
          </cell>
          <cell r="B736" t="str">
            <v>      财政对职工基本医疗保险基金的补助</v>
          </cell>
        </row>
        <row r="737">
          <cell r="A737">
            <v>2101202</v>
          </cell>
          <cell r="B737" t="str">
            <v>      财政对城乡居民基本医疗保险基金的补助</v>
          </cell>
        </row>
        <row r="738">
          <cell r="A738">
            <v>2101299</v>
          </cell>
          <cell r="B738" t="str">
            <v>      财政对其他基本医疗保险基金的补助</v>
          </cell>
        </row>
        <row r="739">
          <cell r="A739">
            <v>21013</v>
          </cell>
          <cell r="B739" t="str">
            <v>    医疗救助</v>
          </cell>
          <cell r="C739">
            <v>57</v>
          </cell>
          <cell r="D739">
            <v>60</v>
          </cell>
        </row>
        <row r="740">
          <cell r="A740">
            <v>2101301</v>
          </cell>
          <cell r="B740" t="str">
            <v>      城乡医疗救助</v>
          </cell>
          <cell r="C740">
            <v>57</v>
          </cell>
          <cell r="D740">
            <v>60</v>
          </cell>
        </row>
        <row r="741">
          <cell r="A741">
            <v>2101302</v>
          </cell>
          <cell r="B741" t="str">
            <v>      疾病应急救助</v>
          </cell>
        </row>
        <row r="742">
          <cell r="A742">
            <v>2101399</v>
          </cell>
          <cell r="B742" t="str">
            <v>      其他医疗救助支出</v>
          </cell>
        </row>
        <row r="743">
          <cell r="A743">
            <v>21014</v>
          </cell>
          <cell r="B743" t="str">
            <v>    优抚对象医疗</v>
          </cell>
          <cell r="C743">
            <v>11</v>
          </cell>
          <cell r="D743">
            <v>3</v>
          </cell>
        </row>
        <row r="744">
          <cell r="A744">
            <v>2101401</v>
          </cell>
          <cell r="B744" t="str">
            <v>      优抚对象医疗补助</v>
          </cell>
          <cell r="C744">
            <v>11</v>
          </cell>
          <cell r="D744">
            <v>3</v>
          </cell>
        </row>
        <row r="745">
          <cell r="A745">
            <v>2101499</v>
          </cell>
          <cell r="B745" t="str">
            <v>      其他优抚对象医疗支出</v>
          </cell>
        </row>
        <row r="746">
          <cell r="A746">
            <v>21015</v>
          </cell>
          <cell r="B746" t="str">
            <v>    医疗保障管理事务</v>
          </cell>
          <cell r="C746">
            <v>495</v>
          </cell>
          <cell r="D746">
            <v>522</v>
          </cell>
        </row>
        <row r="747">
          <cell r="A747">
            <v>2101501</v>
          </cell>
          <cell r="B747" t="str">
            <v>      行政运行</v>
          </cell>
          <cell r="C747">
            <v>251</v>
          </cell>
          <cell r="D747">
            <v>259</v>
          </cell>
        </row>
        <row r="748">
          <cell r="A748">
            <v>2101502</v>
          </cell>
          <cell r="B748" t="str">
            <v>      一般行政管理事务</v>
          </cell>
        </row>
        <row r="749">
          <cell r="A749">
            <v>2101503</v>
          </cell>
          <cell r="B749" t="str">
            <v>      机关服务</v>
          </cell>
        </row>
        <row r="750">
          <cell r="A750">
            <v>2101504</v>
          </cell>
          <cell r="B750" t="str">
            <v>      信息化建设</v>
          </cell>
        </row>
        <row r="751">
          <cell r="A751">
            <v>2101505</v>
          </cell>
          <cell r="B751" t="str">
            <v>      医疗保障政策管理</v>
          </cell>
        </row>
        <row r="752">
          <cell r="A752">
            <v>2101506</v>
          </cell>
          <cell r="B752" t="str">
            <v>      医疗保障经办事务</v>
          </cell>
        </row>
        <row r="753">
          <cell r="A753">
            <v>2101550</v>
          </cell>
          <cell r="B753" t="str">
            <v>      事业运行</v>
          </cell>
          <cell r="C753">
            <v>34</v>
          </cell>
          <cell r="D753">
            <v>36</v>
          </cell>
        </row>
        <row r="754">
          <cell r="A754">
            <v>2101599</v>
          </cell>
          <cell r="B754" t="str">
            <v>      其他医疗保障管理事务支出</v>
          </cell>
          <cell r="C754">
            <v>210</v>
          </cell>
          <cell r="D754">
            <v>227</v>
          </cell>
        </row>
        <row r="755">
          <cell r="A755">
            <v>21016</v>
          </cell>
          <cell r="B755" t="str">
            <v>    老龄卫生健康事务</v>
          </cell>
        </row>
        <row r="756">
          <cell r="A756">
            <v>2101601</v>
          </cell>
          <cell r="B756" t="str">
            <v>      老龄卫生健康事务</v>
          </cell>
        </row>
        <row r="757">
          <cell r="A757">
            <v>21017</v>
          </cell>
          <cell r="B757" t="str">
            <v>    中医药事务</v>
          </cell>
        </row>
        <row r="758">
          <cell r="A758">
            <v>2101701</v>
          </cell>
          <cell r="B758" t="str">
            <v>      行政运行</v>
          </cell>
        </row>
        <row r="759">
          <cell r="A759">
            <v>2101702</v>
          </cell>
          <cell r="B759" t="str">
            <v>      一般行政管理事务</v>
          </cell>
        </row>
        <row r="760">
          <cell r="A760">
            <v>2101703</v>
          </cell>
          <cell r="B760" t="str">
            <v>      机关服务</v>
          </cell>
        </row>
        <row r="761">
          <cell r="A761">
            <v>2101704</v>
          </cell>
          <cell r="B761" t="str">
            <v>      中医（民族医）药专项</v>
          </cell>
        </row>
        <row r="762">
          <cell r="A762">
            <v>2101799</v>
          </cell>
          <cell r="B762" t="str">
            <v>      其他中医药事务支出</v>
          </cell>
        </row>
        <row r="763">
          <cell r="A763">
            <v>21018</v>
          </cell>
          <cell r="B763" t="str">
            <v>    疾病预防控制事务</v>
          </cell>
        </row>
        <row r="764">
          <cell r="A764">
            <v>2101801</v>
          </cell>
          <cell r="B764" t="str">
            <v>      行政运行</v>
          </cell>
        </row>
        <row r="765">
          <cell r="A765">
            <v>2101802</v>
          </cell>
          <cell r="B765" t="str">
            <v>      一般行政管理事务</v>
          </cell>
        </row>
        <row r="766">
          <cell r="A766">
            <v>2101803</v>
          </cell>
          <cell r="B766" t="str">
            <v>      机关服务</v>
          </cell>
        </row>
        <row r="767">
          <cell r="A767">
            <v>2101899</v>
          </cell>
          <cell r="B767" t="str">
            <v>      其他疾病预防控制事务支出</v>
          </cell>
        </row>
        <row r="768">
          <cell r="A768">
            <v>21099</v>
          </cell>
          <cell r="B768" t="str">
            <v>    其他卫生健康支出</v>
          </cell>
          <cell r="C768">
            <v>127</v>
          </cell>
          <cell r="D768">
            <v>1203</v>
          </cell>
        </row>
        <row r="769">
          <cell r="A769">
            <v>2109999</v>
          </cell>
          <cell r="B769" t="str">
            <v>      其他卫生健康支出</v>
          </cell>
          <cell r="C769">
            <v>127</v>
          </cell>
          <cell r="D769">
            <v>1203</v>
          </cell>
        </row>
        <row r="770">
          <cell r="A770">
            <v>211</v>
          </cell>
          <cell r="B770" t="str">
            <v>  节能环保支出</v>
          </cell>
          <cell r="C770">
            <v>2096</v>
          </cell>
          <cell r="D770">
            <v>261</v>
          </cell>
        </row>
        <row r="771">
          <cell r="A771">
            <v>21101</v>
          </cell>
          <cell r="B771" t="str">
            <v>    环境保护管理事务</v>
          </cell>
          <cell r="C771">
            <v>152</v>
          </cell>
          <cell r="D771">
            <v>162</v>
          </cell>
        </row>
        <row r="772">
          <cell r="A772">
            <v>2110101</v>
          </cell>
          <cell r="B772" t="str">
            <v>      行政运行</v>
          </cell>
          <cell r="C772">
            <v>81</v>
          </cell>
          <cell r="D772">
            <v>101</v>
          </cell>
        </row>
        <row r="773">
          <cell r="A773">
            <v>2110102</v>
          </cell>
          <cell r="B773" t="str">
            <v>      一般行政管理事务</v>
          </cell>
        </row>
        <row r="774">
          <cell r="A774">
            <v>2110103</v>
          </cell>
          <cell r="B774" t="str">
            <v>      机关服务</v>
          </cell>
        </row>
        <row r="775">
          <cell r="A775">
            <v>2110104</v>
          </cell>
          <cell r="B775" t="str">
            <v>      生态环境保护宣传</v>
          </cell>
        </row>
        <row r="776">
          <cell r="A776">
            <v>2110105</v>
          </cell>
          <cell r="B776" t="str">
            <v>      环境保护法规、规划及标准</v>
          </cell>
        </row>
        <row r="777">
          <cell r="A777">
            <v>2110106</v>
          </cell>
          <cell r="B777" t="str">
            <v>      生态环境国际合作及履约</v>
          </cell>
        </row>
        <row r="778">
          <cell r="A778">
            <v>2110107</v>
          </cell>
          <cell r="B778" t="str">
            <v>      生态环境保护行政许可</v>
          </cell>
        </row>
        <row r="779">
          <cell r="A779">
            <v>2110108</v>
          </cell>
          <cell r="B779" t="str">
            <v>      应对气候变化管理事务</v>
          </cell>
        </row>
        <row r="780">
          <cell r="A780">
            <v>2110199</v>
          </cell>
          <cell r="B780" t="str">
            <v>      其他环境保护管理事务支出</v>
          </cell>
          <cell r="C780">
            <v>71</v>
          </cell>
          <cell r="D780">
            <v>61</v>
          </cell>
        </row>
        <row r="781">
          <cell r="A781">
            <v>21102</v>
          </cell>
          <cell r="B781" t="str">
            <v>    环境监测与监察</v>
          </cell>
        </row>
        <row r="782">
          <cell r="A782">
            <v>2110203</v>
          </cell>
          <cell r="B782" t="str">
            <v>      建设项目环评审查与监督</v>
          </cell>
        </row>
        <row r="783">
          <cell r="A783">
            <v>2110204</v>
          </cell>
          <cell r="B783" t="str">
            <v>      核与辐射安全监督</v>
          </cell>
        </row>
        <row r="784">
          <cell r="A784">
            <v>2110299</v>
          </cell>
          <cell r="B784" t="str">
            <v>      其他环境监测与监察支出</v>
          </cell>
        </row>
        <row r="785">
          <cell r="A785">
            <v>21103</v>
          </cell>
          <cell r="B785" t="str">
            <v>    污染防治</v>
          </cell>
          <cell r="C785">
            <v>1478</v>
          </cell>
          <cell r="D785">
            <v>22</v>
          </cell>
        </row>
        <row r="786">
          <cell r="A786">
            <v>2110301</v>
          </cell>
          <cell r="B786" t="str">
            <v>      大气</v>
          </cell>
          <cell r="C786">
            <v>50</v>
          </cell>
        </row>
        <row r="787">
          <cell r="A787">
            <v>2110302</v>
          </cell>
          <cell r="B787" t="str">
            <v>      水体</v>
          </cell>
          <cell r="C787">
            <v>913</v>
          </cell>
        </row>
        <row r="788">
          <cell r="A788">
            <v>2110303</v>
          </cell>
          <cell r="B788" t="str">
            <v>      噪声</v>
          </cell>
        </row>
        <row r="789">
          <cell r="A789">
            <v>2110304</v>
          </cell>
          <cell r="B789" t="str">
            <v>      固体废弃物与化学品</v>
          </cell>
        </row>
        <row r="790">
          <cell r="A790">
            <v>2110305</v>
          </cell>
          <cell r="B790" t="str">
            <v>      放射源和放射性废物监管</v>
          </cell>
        </row>
        <row r="791">
          <cell r="A791">
            <v>2110306</v>
          </cell>
          <cell r="B791" t="str">
            <v>      辐射</v>
          </cell>
        </row>
        <row r="792">
          <cell r="A792">
            <v>2110307</v>
          </cell>
          <cell r="B792" t="str">
            <v>      土壤</v>
          </cell>
        </row>
        <row r="793">
          <cell r="A793">
            <v>2110399</v>
          </cell>
          <cell r="B793" t="str">
            <v>      其他污染防治支出</v>
          </cell>
          <cell r="C793">
            <v>515</v>
          </cell>
          <cell r="D793">
            <v>22</v>
          </cell>
        </row>
        <row r="794">
          <cell r="A794">
            <v>21104</v>
          </cell>
          <cell r="B794" t="str">
            <v>    自然生态保护</v>
          </cell>
        </row>
        <row r="795">
          <cell r="A795">
            <v>2110401</v>
          </cell>
          <cell r="B795" t="str">
            <v>      生态保护</v>
          </cell>
        </row>
        <row r="796">
          <cell r="A796">
            <v>2110402</v>
          </cell>
          <cell r="B796" t="str">
            <v>      农村环境保护</v>
          </cell>
        </row>
        <row r="797">
          <cell r="A797">
            <v>2110404</v>
          </cell>
          <cell r="B797" t="str">
            <v>      生物及物种资源保护</v>
          </cell>
        </row>
        <row r="798">
          <cell r="A798">
            <v>2110405</v>
          </cell>
          <cell r="B798" t="str">
            <v>      草原生态修复治理</v>
          </cell>
        </row>
        <row r="799">
          <cell r="A799">
            <v>2110406</v>
          </cell>
          <cell r="B799" t="str">
            <v>      自然保护地</v>
          </cell>
        </row>
        <row r="800">
          <cell r="A800">
            <v>2110499</v>
          </cell>
          <cell r="B800" t="str">
            <v>      其他自然生态保护支出</v>
          </cell>
        </row>
        <row r="801">
          <cell r="A801">
            <v>21105</v>
          </cell>
          <cell r="B801" t="str">
            <v>    森林保护修复</v>
          </cell>
        </row>
        <row r="802">
          <cell r="A802">
            <v>2110501</v>
          </cell>
          <cell r="B802" t="str">
            <v>      森林管护</v>
          </cell>
        </row>
        <row r="803">
          <cell r="A803">
            <v>2110502</v>
          </cell>
          <cell r="B803" t="str">
            <v>      社会保险补助</v>
          </cell>
        </row>
        <row r="804">
          <cell r="A804">
            <v>2110503</v>
          </cell>
          <cell r="B804" t="str">
            <v>      政策性社会性支出补助</v>
          </cell>
        </row>
        <row r="805">
          <cell r="A805">
            <v>2110506</v>
          </cell>
          <cell r="B805" t="str">
            <v>      天然林保护工程建设 </v>
          </cell>
        </row>
        <row r="806">
          <cell r="A806">
            <v>2110507</v>
          </cell>
          <cell r="B806" t="str">
            <v>      停伐补助</v>
          </cell>
        </row>
        <row r="807">
          <cell r="A807">
            <v>2110599</v>
          </cell>
          <cell r="B807" t="str">
            <v>      其他森林保护修复支出</v>
          </cell>
        </row>
        <row r="808">
          <cell r="A808">
            <v>21107</v>
          </cell>
          <cell r="B808" t="str">
            <v>    风沙荒漠治理</v>
          </cell>
        </row>
        <row r="809">
          <cell r="A809">
            <v>2110704</v>
          </cell>
          <cell r="B809" t="str">
            <v>      京津风沙源治理工程建设</v>
          </cell>
        </row>
        <row r="810">
          <cell r="A810">
            <v>2110799</v>
          </cell>
          <cell r="B810" t="str">
            <v>      其他风沙荒漠治理支出</v>
          </cell>
        </row>
        <row r="811">
          <cell r="A811">
            <v>21108</v>
          </cell>
          <cell r="B811" t="str">
            <v>    退牧还草</v>
          </cell>
        </row>
        <row r="812">
          <cell r="A812">
            <v>2110804</v>
          </cell>
          <cell r="B812" t="str">
            <v>      退牧还草工程建设</v>
          </cell>
        </row>
        <row r="813">
          <cell r="A813">
            <v>2110899</v>
          </cell>
          <cell r="B813" t="str">
            <v>      其他退牧还草支出</v>
          </cell>
        </row>
        <row r="814">
          <cell r="A814">
            <v>21109</v>
          </cell>
          <cell r="B814" t="str">
            <v>    已垦草原退耕还草</v>
          </cell>
        </row>
        <row r="815">
          <cell r="A815">
            <v>2110901</v>
          </cell>
          <cell r="B815" t="str">
            <v>      已垦草原退耕还草</v>
          </cell>
        </row>
        <row r="816">
          <cell r="A816">
            <v>21110</v>
          </cell>
          <cell r="B816" t="str">
            <v>    能源节约利用</v>
          </cell>
        </row>
        <row r="817">
          <cell r="A817">
            <v>2111001</v>
          </cell>
          <cell r="B817" t="str">
            <v>      能源节约利用</v>
          </cell>
        </row>
        <row r="818">
          <cell r="A818">
            <v>21111</v>
          </cell>
          <cell r="B818" t="str">
            <v>    污染减排</v>
          </cell>
        </row>
        <row r="819">
          <cell r="A819">
            <v>2111101</v>
          </cell>
          <cell r="B819" t="str">
            <v>      生态环境监测与信息</v>
          </cell>
        </row>
        <row r="820">
          <cell r="A820">
            <v>2111102</v>
          </cell>
          <cell r="B820" t="str">
            <v>      生态环境执法监察</v>
          </cell>
        </row>
        <row r="821">
          <cell r="A821">
            <v>2111103</v>
          </cell>
          <cell r="B821" t="str">
            <v>      减排专项支出</v>
          </cell>
        </row>
        <row r="822">
          <cell r="A822">
            <v>2111104</v>
          </cell>
          <cell r="B822" t="str">
            <v>      清洁生产专项支出</v>
          </cell>
        </row>
        <row r="823">
          <cell r="A823">
            <v>2111199</v>
          </cell>
          <cell r="B823" t="str">
            <v>      其他污染减排支出</v>
          </cell>
        </row>
        <row r="824">
          <cell r="A824">
            <v>21112</v>
          </cell>
          <cell r="B824" t="str">
            <v>    可再生能源</v>
          </cell>
        </row>
        <row r="825">
          <cell r="A825">
            <v>2111201</v>
          </cell>
          <cell r="B825" t="str">
            <v>      可再生能源</v>
          </cell>
        </row>
        <row r="826">
          <cell r="A826">
            <v>21113</v>
          </cell>
          <cell r="B826" t="str">
            <v>    循环经济</v>
          </cell>
          <cell r="C826">
            <v>460</v>
          </cell>
        </row>
        <row r="827">
          <cell r="A827">
            <v>2111301</v>
          </cell>
          <cell r="B827" t="str">
            <v>      循环经济</v>
          </cell>
          <cell r="C827">
            <v>460</v>
          </cell>
        </row>
        <row r="828">
          <cell r="A828">
            <v>21114</v>
          </cell>
          <cell r="B828" t="str">
            <v>    能源管理事务</v>
          </cell>
        </row>
        <row r="829">
          <cell r="A829">
            <v>2111401</v>
          </cell>
          <cell r="B829" t="str">
            <v>      行政运行</v>
          </cell>
        </row>
        <row r="830">
          <cell r="A830">
            <v>2111402</v>
          </cell>
          <cell r="B830" t="str">
            <v>      一般行政管理事务</v>
          </cell>
        </row>
        <row r="831">
          <cell r="A831">
            <v>2111403</v>
          </cell>
          <cell r="B831" t="str">
            <v>      机关服务</v>
          </cell>
        </row>
        <row r="832">
          <cell r="A832">
            <v>2111406</v>
          </cell>
          <cell r="B832" t="str">
            <v>      能源科技装备</v>
          </cell>
        </row>
        <row r="833">
          <cell r="A833">
            <v>2111407</v>
          </cell>
          <cell r="B833" t="str">
            <v>      能源行业管理</v>
          </cell>
        </row>
        <row r="834">
          <cell r="A834">
            <v>2111408</v>
          </cell>
          <cell r="B834" t="str">
            <v>      能源管理</v>
          </cell>
        </row>
        <row r="835">
          <cell r="A835">
            <v>2111411</v>
          </cell>
          <cell r="B835" t="str">
            <v>      信息化建设</v>
          </cell>
        </row>
        <row r="836">
          <cell r="A836">
            <v>2111413</v>
          </cell>
          <cell r="B836" t="str">
            <v>      农村电网建设</v>
          </cell>
        </row>
        <row r="837">
          <cell r="A837">
            <v>2111450</v>
          </cell>
          <cell r="B837" t="str">
            <v>      事业运行</v>
          </cell>
        </row>
        <row r="838">
          <cell r="A838">
            <v>2111499</v>
          </cell>
          <cell r="B838" t="str">
            <v>      其他能源管理事务支出</v>
          </cell>
        </row>
        <row r="839">
          <cell r="A839">
            <v>21199</v>
          </cell>
          <cell r="B839" t="str">
            <v>    其他节能环保支出</v>
          </cell>
          <cell r="C839">
            <v>6</v>
          </cell>
          <cell r="D839">
            <v>77</v>
          </cell>
        </row>
        <row r="840">
          <cell r="A840">
            <v>2119999</v>
          </cell>
          <cell r="B840" t="str">
            <v>      其他节能环保支出</v>
          </cell>
          <cell r="C840">
            <v>6</v>
          </cell>
          <cell r="D840">
            <v>77</v>
          </cell>
        </row>
        <row r="841">
          <cell r="A841">
            <v>212</v>
          </cell>
          <cell r="B841" t="str">
            <v>  城乡社区支出</v>
          </cell>
          <cell r="C841">
            <v>10813</v>
          </cell>
          <cell r="D841">
            <v>5232</v>
          </cell>
        </row>
        <row r="842">
          <cell r="A842">
            <v>21201</v>
          </cell>
          <cell r="B842" t="str">
            <v>    城乡社区管理事务</v>
          </cell>
          <cell r="C842">
            <v>3512</v>
          </cell>
          <cell r="D842">
            <v>3632</v>
          </cell>
        </row>
        <row r="843">
          <cell r="A843">
            <v>2120101</v>
          </cell>
          <cell r="B843" t="str">
            <v>      行政运行</v>
          </cell>
          <cell r="C843">
            <v>1018</v>
          </cell>
          <cell r="D843">
            <v>991</v>
          </cell>
        </row>
        <row r="844">
          <cell r="A844">
            <v>2120102</v>
          </cell>
          <cell r="B844" t="str">
            <v>      一般行政管理事务</v>
          </cell>
        </row>
        <row r="845">
          <cell r="A845">
            <v>2120103</v>
          </cell>
          <cell r="B845" t="str">
            <v>      机关服务</v>
          </cell>
        </row>
        <row r="846">
          <cell r="A846">
            <v>2120104</v>
          </cell>
          <cell r="B846" t="str">
            <v>      城管执法</v>
          </cell>
          <cell r="C846">
            <v>7</v>
          </cell>
          <cell r="D846">
            <v>8</v>
          </cell>
        </row>
        <row r="847">
          <cell r="A847">
            <v>2120105</v>
          </cell>
          <cell r="B847" t="str">
            <v>      工程建设标准规范编制与监管</v>
          </cell>
        </row>
        <row r="848">
          <cell r="A848">
            <v>2120106</v>
          </cell>
          <cell r="B848" t="str">
            <v>      工程建设管理</v>
          </cell>
        </row>
        <row r="849">
          <cell r="A849">
            <v>2120107</v>
          </cell>
          <cell r="B849" t="str">
            <v>      市政公用行业市场监管</v>
          </cell>
        </row>
        <row r="850">
          <cell r="A850">
            <v>2120109</v>
          </cell>
          <cell r="B850" t="str">
            <v>      住宅建设与房地产市场监管</v>
          </cell>
        </row>
        <row r="851">
          <cell r="A851">
            <v>2120110</v>
          </cell>
          <cell r="B851" t="str">
            <v>      执业资格注册、资质审查</v>
          </cell>
        </row>
        <row r="852">
          <cell r="A852">
            <v>2120199</v>
          </cell>
          <cell r="B852" t="str">
            <v>      其他城乡社区管理事务支出</v>
          </cell>
          <cell r="C852">
            <v>2487</v>
          </cell>
          <cell r="D852">
            <v>2633</v>
          </cell>
        </row>
        <row r="853">
          <cell r="A853">
            <v>21202</v>
          </cell>
          <cell r="B853" t="str">
            <v>    城乡社区规划与管理</v>
          </cell>
          <cell r="C853">
            <v>11</v>
          </cell>
        </row>
        <row r="854">
          <cell r="A854">
            <v>2120201</v>
          </cell>
          <cell r="B854" t="str">
            <v>      城乡社区规划与管理</v>
          </cell>
          <cell r="C854">
            <v>11</v>
          </cell>
        </row>
        <row r="855">
          <cell r="A855">
            <v>21203</v>
          </cell>
          <cell r="B855" t="str">
            <v>    城乡社区公共设施</v>
          </cell>
          <cell r="C855">
            <v>5762</v>
          </cell>
          <cell r="D855">
            <v>467</v>
          </cell>
        </row>
        <row r="856">
          <cell r="A856">
            <v>2120303</v>
          </cell>
          <cell r="B856" t="str">
            <v>      小城镇基础设施建设</v>
          </cell>
        </row>
        <row r="857">
          <cell r="A857">
            <v>2120399</v>
          </cell>
          <cell r="B857" t="str">
            <v>      其他城乡社区公共设施支出</v>
          </cell>
          <cell r="C857">
            <v>5762</v>
          </cell>
          <cell r="D857">
            <v>467</v>
          </cell>
        </row>
        <row r="858">
          <cell r="A858">
            <v>21205</v>
          </cell>
          <cell r="B858" t="str">
            <v>    城乡社区环境卫生</v>
          </cell>
          <cell r="C858">
            <v>1316</v>
          </cell>
        </row>
        <row r="859">
          <cell r="A859">
            <v>2120501</v>
          </cell>
          <cell r="B859" t="str">
            <v>      城乡社区环境卫生</v>
          </cell>
          <cell r="C859">
            <v>1316</v>
          </cell>
        </row>
        <row r="860">
          <cell r="A860">
            <v>21206</v>
          </cell>
          <cell r="B860" t="str">
            <v>    建设市场管理与监督</v>
          </cell>
        </row>
        <row r="861">
          <cell r="A861">
            <v>2120601</v>
          </cell>
          <cell r="B861" t="str">
            <v>      建设市场管理与监督</v>
          </cell>
        </row>
        <row r="862">
          <cell r="A862">
            <v>21299</v>
          </cell>
          <cell r="B862" t="str">
            <v>    其他城乡社区支出</v>
          </cell>
          <cell r="C862">
            <v>212</v>
          </cell>
          <cell r="D862">
            <v>1133</v>
          </cell>
        </row>
        <row r="863">
          <cell r="A863">
            <v>2129999</v>
          </cell>
          <cell r="B863" t="str">
            <v>      其他城乡社区支出</v>
          </cell>
          <cell r="C863">
            <v>212</v>
          </cell>
          <cell r="D863">
            <v>1133</v>
          </cell>
        </row>
        <row r="864">
          <cell r="A864">
            <v>213</v>
          </cell>
          <cell r="B864" t="str">
            <v>  农林水支出</v>
          </cell>
          <cell r="C864">
            <v>13876</v>
          </cell>
          <cell r="D864">
            <v>4868</v>
          </cell>
        </row>
        <row r="865">
          <cell r="A865">
            <v>21301</v>
          </cell>
          <cell r="B865" t="str">
            <v>    农业农村</v>
          </cell>
          <cell r="C865">
            <v>965</v>
          </cell>
          <cell r="D865">
            <v>684</v>
          </cell>
        </row>
        <row r="866">
          <cell r="A866">
            <v>2130101</v>
          </cell>
          <cell r="B866" t="str">
            <v>      行政运行</v>
          </cell>
          <cell r="C866">
            <v>323</v>
          </cell>
          <cell r="D866">
            <v>322</v>
          </cell>
        </row>
        <row r="867">
          <cell r="A867">
            <v>2130102</v>
          </cell>
          <cell r="B867" t="str">
            <v>      一般行政管理事务</v>
          </cell>
        </row>
        <row r="868">
          <cell r="A868">
            <v>2130103</v>
          </cell>
          <cell r="B868" t="str">
            <v>      机关服务</v>
          </cell>
        </row>
        <row r="869">
          <cell r="A869">
            <v>2130104</v>
          </cell>
          <cell r="B869" t="str">
            <v>      事业运行</v>
          </cell>
          <cell r="C869">
            <v>186</v>
          </cell>
          <cell r="D869">
            <v>195</v>
          </cell>
        </row>
        <row r="870">
          <cell r="A870">
            <v>2130105</v>
          </cell>
          <cell r="B870" t="str">
            <v>      农垦运行</v>
          </cell>
        </row>
        <row r="871">
          <cell r="A871">
            <v>2130106</v>
          </cell>
          <cell r="B871" t="str">
            <v>      科技转化与推广服务</v>
          </cell>
        </row>
        <row r="872">
          <cell r="A872">
            <v>2130108</v>
          </cell>
          <cell r="B872" t="str">
            <v>      病虫害控制</v>
          </cell>
          <cell r="C872">
            <v>9</v>
          </cell>
          <cell r="D872">
            <v>9</v>
          </cell>
        </row>
        <row r="873">
          <cell r="A873">
            <v>2130109</v>
          </cell>
          <cell r="B873" t="str">
            <v>      农产品质量安全</v>
          </cell>
          <cell r="C873">
            <v>2</v>
          </cell>
          <cell r="D873">
            <v>5</v>
          </cell>
        </row>
        <row r="874">
          <cell r="A874">
            <v>2130110</v>
          </cell>
          <cell r="B874" t="str">
            <v>      执法监管</v>
          </cell>
        </row>
        <row r="874">
          <cell r="D874">
            <v>1</v>
          </cell>
        </row>
        <row r="875">
          <cell r="A875">
            <v>2130111</v>
          </cell>
          <cell r="B875" t="str">
            <v>      统计监测与信息服务</v>
          </cell>
        </row>
        <row r="876">
          <cell r="A876">
            <v>2130112</v>
          </cell>
          <cell r="B876" t="str">
            <v>      行业业务管理</v>
          </cell>
        </row>
        <row r="877">
          <cell r="A877">
            <v>2130114</v>
          </cell>
          <cell r="B877" t="str">
            <v>      对外交流与合作</v>
          </cell>
        </row>
        <row r="878">
          <cell r="A878">
            <v>2130119</v>
          </cell>
          <cell r="B878" t="str">
            <v>      防灾救灾</v>
          </cell>
        </row>
        <row r="879">
          <cell r="A879">
            <v>2130120</v>
          </cell>
          <cell r="B879" t="str">
            <v>      稳定农民收入补贴</v>
          </cell>
          <cell r="C879">
            <v>133</v>
          </cell>
        </row>
        <row r="880">
          <cell r="A880">
            <v>2130121</v>
          </cell>
          <cell r="B880" t="str">
            <v>      农业结构调整补贴</v>
          </cell>
        </row>
        <row r="881">
          <cell r="A881">
            <v>2130122</v>
          </cell>
          <cell r="B881" t="str">
            <v>      农业生产发展</v>
          </cell>
          <cell r="C881">
            <v>186</v>
          </cell>
        </row>
        <row r="882">
          <cell r="A882">
            <v>2130124</v>
          </cell>
          <cell r="B882" t="str">
            <v>      农村合作经济</v>
          </cell>
        </row>
        <row r="883">
          <cell r="A883">
            <v>2130125</v>
          </cell>
          <cell r="B883" t="str">
            <v>      农产品加工与促销</v>
          </cell>
        </row>
        <row r="884">
          <cell r="A884">
            <v>2130126</v>
          </cell>
          <cell r="B884" t="str">
            <v>      农村社会事业</v>
          </cell>
        </row>
        <row r="885">
          <cell r="A885">
            <v>2130135</v>
          </cell>
          <cell r="B885" t="str">
            <v>      农业生态资源保护</v>
          </cell>
        </row>
        <row r="886">
          <cell r="A886">
            <v>2130142</v>
          </cell>
          <cell r="B886" t="str">
            <v>      乡村道路建设</v>
          </cell>
        </row>
        <row r="887">
          <cell r="A887">
            <v>2130148</v>
          </cell>
          <cell r="B887" t="str">
            <v>      渔业发展</v>
          </cell>
        </row>
        <row r="888">
          <cell r="A888">
            <v>2130152</v>
          </cell>
          <cell r="B888" t="str">
            <v>      对高校毕业生到基层任职补助</v>
          </cell>
          <cell r="C888">
            <v>4</v>
          </cell>
        </row>
        <row r="889">
          <cell r="A889">
            <v>2130153</v>
          </cell>
          <cell r="B889" t="str">
            <v>      耕地建设与利用</v>
          </cell>
          <cell r="C889">
            <v>9</v>
          </cell>
        </row>
        <row r="890">
          <cell r="A890">
            <v>2130199</v>
          </cell>
          <cell r="B890" t="str">
            <v>      其他农业农村支出</v>
          </cell>
          <cell r="C890">
            <v>113</v>
          </cell>
          <cell r="D890">
            <v>152</v>
          </cell>
        </row>
        <row r="891">
          <cell r="A891">
            <v>21302</v>
          </cell>
          <cell r="B891" t="str">
            <v>    林业和草原</v>
          </cell>
          <cell r="C891">
            <v>530</v>
          </cell>
          <cell r="D891">
            <v>1050</v>
          </cell>
        </row>
        <row r="892">
          <cell r="A892">
            <v>2130201</v>
          </cell>
          <cell r="B892" t="str">
            <v>      行政运行</v>
          </cell>
          <cell r="C892">
            <v>187</v>
          </cell>
          <cell r="D892">
            <v>188</v>
          </cell>
        </row>
        <row r="893">
          <cell r="A893">
            <v>2130202</v>
          </cell>
          <cell r="B893" t="str">
            <v>      一般行政管理事务</v>
          </cell>
        </row>
        <row r="894">
          <cell r="A894">
            <v>2130203</v>
          </cell>
          <cell r="B894" t="str">
            <v>      机关服务</v>
          </cell>
        </row>
        <row r="895">
          <cell r="A895">
            <v>2130204</v>
          </cell>
          <cell r="B895" t="str">
            <v>      事业机构</v>
          </cell>
          <cell r="C895">
            <v>135</v>
          </cell>
          <cell r="D895">
            <v>152</v>
          </cell>
        </row>
        <row r="896">
          <cell r="A896">
            <v>2130205</v>
          </cell>
          <cell r="B896" t="str">
            <v>      森林资源培育</v>
          </cell>
          <cell r="C896">
            <v>13</v>
          </cell>
          <cell r="D896">
            <v>70</v>
          </cell>
        </row>
        <row r="897">
          <cell r="A897">
            <v>2130206</v>
          </cell>
          <cell r="B897" t="str">
            <v>      技术推广与转化</v>
          </cell>
        </row>
        <row r="898">
          <cell r="A898">
            <v>2130207</v>
          </cell>
          <cell r="B898" t="str">
            <v>      森林资源管理</v>
          </cell>
        </row>
        <row r="899">
          <cell r="A899">
            <v>2130209</v>
          </cell>
          <cell r="B899" t="str">
            <v>      森林生态效益补偿</v>
          </cell>
        </row>
        <row r="900">
          <cell r="A900">
            <v>2130211</v>
          </cell>
          <cell r="B900" t="str">
            <v>      动植物保护</v>
          </cell>
        </row>
        <row r="901">
          <cell r="A901">
            <v>2130212</v>
          </cell>
          <cell r="B901" t="str">
            <v>      湿地保护</v>
          </cell>
        </row>
        <row r="902">
          <cell r="A902">
            <v>2130213</v>
          </cell>
          <cell r="B902" t="str">
            <v>      执法与监督</v>
          </cell>
        </row>
        <row r="903">
          <cell r="A903">
            <v>2130217</v>
          </cell>
          <cell r="B903" t="str">
            <v>      防沙治沙</v>
          </cell>
        </row>
        <row r="904">
          <cell r="A904">
            <v>2130220</v>
          </cell>
          <cell r="B904" t="str">
            <v>      对外合作与交流</v>
          </cell>
        </row>
        <row r="905">
          <cell r="A905">
            <v>2130221</v>
          </cell>
          <cell r="B905" t="str">
            <v>      产业化管理</v>
          </cell>
        </row>
        <row r="906">
          <cell r="A906">
            <v>2130223</v>
          </cell>
          <cell r="B906" t="str">
            <v>      信息管理</v>
          </cell>
        </row>
        <row r="907">
          <cell r="A907">
            <v>2130226</v>
          </cell>
          <cell r="B907" t="str">
            <v>      林区公共支出</v>
          </cell>
        </row>
        <row r="908">
          <cell r="A908">
            <v>2130227</v>
          </cell>
          <cell r="B908" t="str">
            <v>      贷款贴息</v>
          </cell>
        </row>
        <row r="909">
          <cell r="A909">
            <v>2130234</v>
          </cell>
          <cell r="B909" t="str">
            <v>      林业草原防灾减灾</v>
          </cell>
          <cell r="C909">
            <v>109</v>
          </cell>
          <cell r="D909">
            <v>162</v>
          </cell>
        </row>
        <row r="910">
          <cell r="A910">
            <v>2130236</v>
          </cell>
          <cell r="B910" t="str">
            <v>      草原管理</v>
          </cell>
        </row>
        <row r="911">
          <cell r="A911">
            <v>2130237</v>
          </cell>
          <cell r="B911" t="str">
            <v>      行业业务管理</v>
          </cell>
        </row>
        <row r="912">
          <cell r="A912">
            <v>2130238</v>
          </cell>
          <cell r="B912" t="str">
            <v>      退耕还林还草</v>
          </cell>
        </row>
        <row r="913">
          <cell r="A913">
            <v>2130299</v>
          </cell>
          <cell r="B913" t="str">
            <v>      其他林业和草原支出</v>
          </cell>
          <cell r="C913">
            <v>86</v>
          </cell>
          <cell r="D913">
            <v>478</v>
          </cell>
        </row>
        <row r="914">
          <cell r="A914">
            <v>21303</v>
          </cell>
          <cell r="B914" t="str">
            <v>    水利</v>
          </cell>
          <cell r="C914">
            <v>11716</v>
          </cell>
          <cell r="D914">
            <v>2782</v>
          </cell>
        </row>
        <row r="915">
          <cell r="A915">
            <v>2130301</v>
          </cell>
          <cell r="B915" t="str">
            <v>      行政运行</v>
          </cell>
          <cell r="C915">
            <v>94</v>
          </cell>
          <cell r="D915">
            <v>108</v>
          </cell>
        </row>
        <row r="916">
          <cell r="A916">
            <v>2130302</v>
          </cell>
          <cell r="B916" t="str">
            <v>      一般行政管理事务</v>
          </cell>
        </row>
        <row r="917">
          <cell r="A917">
            <v>2130303</v>
          </cell>
          <cell r="B917" t="str">
            <v>      机关服务</v>
          </cell>
        </row>
        <row r="918">
          <cell r="A918">
            <v>2130304</v>
          </cell>
          <cell r="B918" t="str">
            <v>      水利行业业务管理</v>
          </cell>
        </row>
        <row r="919">
          <cell r="A919">
            <v>2130305</v>
          </cell>
          <cell r="B919" t="str">
            <v>      水利工程建设</v>
          </cell>
        </row>
        <row r="920">
          <cell r="A920">
            <v>2130306</v>
          </cell>
          <cell r="B920" t="str">
            <v>      水利工程运行与维护</v>
          </cell>
        </row>
        <row r="921">
          <cell r="A921">
            <v>2130307</v>
          </cell>
          <cell r="B921" t="str">
            <v>      长江黄河等流域管理</v>
          </cell>
        </row>
        <row r="922">
          <cell r="A922">
            <v>2130308</v>
          </cell>
          <cell r="B922" t="str">
            <v>      水利前期工作</v>
          </cell>
        </row>
        <row r="923">
          <cell r="A923">
            <v>2130309</v>
          </cell>
          <cell r="B923" t="str">
            <v>      水利执法监督</v>
          </cell>
        </row>
        <row r="924">
          <cell r="A924">
            <v>2130310</v>
          </cell>
          <cell r="B924" t="str">
            <v>      水土保持</v>
          </cell>
          <cell r="C924">
            <v>776</v>
          </cell>
        </row>
        <row r="925">
          <cell r="A925">
            <v>2130311</v>
          </cell>
          <cell r="B925" t="str">
            <v>      水资源节约管理与保护</v>
          </cell>
          <cell r="C925">
            <v>3</v>
          </cell>
          <cell r="D925">
            <v>3</v>
          </cell>
        </row>
        <row r="926">
          <cell r="A926">
            <v>2130312</v>
          </cell>
          <cell r="B926" t="str">
            <v>      水质监测</v>
          </cell>
        </row>
        <row r="927">
          <cell r="A927">
            <v>2130313</v>
          </cell>
          <cell r="B927" t="str">
            <v>      水文测报</v>
          </cell>
        </row>
        <row r="928">
          <cell r="A928">
            <v>2130314</v>
          </cell>
          <cell r="B928" t="str">
            <v>      防汛</v>
          </cell>
          <cell r="C928">
            <v>165</v>
          </cell>
          <cell r="D928">
            <v>22</v>
          </cell>
        </row>
        <row r="929">
          <cell r="A929">
            <v>2130315</v>
          </cell>
          <cell r="B929" t="str">
            <v>      抗旱</v>
          </cell>
        </row>
        <row r="929">
          <cell r="D929">
            <v>282</v>
          </cell>
        </row>
        <row r="930">
          <cell r="A930">
            <v>2130316</v>
          </cell>
          <cell r="B930" t="str">
            <v>      农村水利</v>
          </cell>
        </row>
        <row r="931">
          <cell r="A931">
            <v>2130317</v>
          </cell>
          <cell r="B931" t="str">
            <v>      水利技术推广</v>
          </cell>
        </row>
        <row r="932">
          <cell r="A932">
            <v>2130318</v>
          </cell>
          <cell r="B932" t="str">
            <v>      国际河流治理与管理</v>
          </cell>
        </row>
        <row r="933">
          <cell r="A933">
            <v>2130319</v>
          </cell>
          <cell r="B933" t="str">
            <v>      江河湖库水系综合整治</v>
          </cell>
        </row>
        <row r="934">
          <cell r="A934">
            <v>2130321</v>
          </cell>
          <cell r="B934" t="str">
            <v>      大中型水库移民后期扶持专项支出</v>
          </cell>
        </row>
        <row r="935">
          <cell r="A935">
            <v>2130322</v>
          </cell>
          <cell r="B935" t="str">
            <v>      水利安全监督</v>
          </cell>
        </row>
        <row r="936">
          <cell r="A936">
            <v>2130333</v>
          </cell>
          <cell r="B936" t="str">
            <v>      信息管理</v>
          </cell>
        </row>
        <row r="937">
          <cell r="A937">
            <v>2130334</v>
          </cell>
          <cell r="B937" t="str">
            <v>      水利建设征地及移民支出</v>
          </cell>
        </row>
        <row r="938">
          <cell r="A938">
            <v>2130335</v>
          </cell>
          <cell r="B938" t="str">
            <v>      农村供水</v>
          </cell>
        </row>
        <row r="939">
          <cell r="A939">
            <v>2130336</v>
          </cell>
          <cell r="B939" t="str">
            <v>      南水北调工程建设</v>
          </cell>
        </row>
        <row r="940">
          <cell r="A940">
            <v>2130337</v>
          </cell>
          <cell r="B940" t="str">
            <v>      南水北调工程管理</v>
          </cell>
        </row>
        <row r="941">
          <cell r="A941">
            <v>2130399</v>
          </cell>
          <cell r="B941" t="str">
            <v>      其他水利支出</v>
          </cell>
          <cell r="C941">
            <v>10678</v>
          </cell>
          <cell r="D941">
            <v>2367</v>
          </cell>
        </row>
        <row r="942">
          <cell r="A942">
            <v>21305</v>
          </cell>
          <cell r="B942" t="str">
            <v>    巩固脱贫攻坚成果衔接乡村振兴</v>
          </cell>
          <cell r="C942">
            <v>380</v>
          </cell>
        </row>
        <row r="943">
          <cell r="A943">
            <v>2130501</v>
          </cell>
          <cell r="B943" t="str">
            <v>      行政运行</v>
          </cell>
        </row>
        <row r="944">
          <cell r="A944">
            <v>2130502</v>
          </cell>
          <cell r="B944" t="str">
            <v>      一般行政管理事务</v>
          </cell>
        </row>
        <row r="945">
          <cell r="A945">
            <v>2130503</v>
          </cell>
          <cell r="B945" t="str">
            <v>      机关服务</v>
          </cell>
        </row>
        <row r="946">
          <cell r="A946">
            <v>2130504</v>
          </cell>
          <cell r="B946" t="str">
            <v>      农村基础设施建设</v>
          </cell>
        </row>
        <row r="947">
          <cell r="A947">
            <v>2130505</v>
          </cell>
          <cell r="B947" t="str">
            <v>      生产发展</v>
          </cell>
        </row>
        <row r="948">
          <cell r="A948">
            <v>2130506</v>
          </cell>
          <cell r="B948" t="str">
            <v>      社会发展</v>
          </cell>
        </row>
        <row r="949">
          <cell r="A949">
            <v>2130507</v>
          </cell>
          <cell r="B949" t="str">
            <v>      贷款奖补和贴息</v>
          </cell>
        </row>
        <row r="950">
          <cell r="A950">
            <v>2130508</v>
          </cell>
          <cell r="B950" t="str">
            <v>      “三西”农业建设专项补助</v>
          </cell>
        </row>
        <row r="951">
          <cell r="A951">
            <v>2130550</v>
          </cell>
          <cell r="B951" t="str">
            <v>      事业运行</v>
          </cell>
        </row>
        <row r="952">
          <cell r="A952">
            <v>2130599</v>
          </cell>
          <cell r="B952" t="str">
            <v>      其他巩固脱贫攻坚成果衔接乡村振兴支出</v>
          </cell>
          <cell r="C952">
            <v>380</v>
          </cell>
        </row>
        <row r="953">
          <cell r="A953">
            <v>21307</v>
          </cell>
          <cell r="B953" t="str">
            <v>    农村综合改革</v>
          </cell>
          <cell r="C953">
            <v>64</v>
          </cell>
          <cell r="D953">
            <v>264</v>
          </cell>
        </row>
        <row r="954">
          <cell r="A954">
            <v>2130701</v>
          </cell>
          <cell r="B954" t="str">
            <v>      对村级公益事业建设的补助</v>
          </cell>
        </row>
        <row r="954">
          <cell r="D954">
            <v>143</v>
          </cell>
        </row>
        <row r="955">
          <cell r="A955">
            <v>2130704</v>
          </cell>
          <cell r="B955" t="str">
            <v>      国有农场办社会职能改革补助</v>
          </cell>
        </row>
        <row r="956">
          <cell r="A956">
            <v>2130705</v>
          </cell>
          <cell r="B956" t="str">
            <v>      对村民委员会和村党支部的补助</v>
          </cell>
          <cell r="C956">
            <v>64</v>
          </cell>
          <cell r="D956">
            <v>118</v>
          </cell>
        </row>
        <row r="957">
          <cell r="A957">
            <v>2130706</v>
          </cell>
          <cell r="B957" t="str">
            <v>      对村集体经济组织的补助</v>
          </cell>
        </row>
        <row r="957">
          <cell r="D957">
            <v>3</v>
          </cell>
        </row>
        <row r="958">
          <cell r="A958">
            <v>2130707</v>
          </cell>
          <cell r="B958" t="str">
            <v>      农村综合改革示范试点补助</v>
          </cell>
        </row>
        <row r="959">
          <cell r="A959">
            <v>2130799</v>
          </cell>
          <cell r="B959" t="str">
            <v>      其他农村综合改革支出</v>
          </cell>
        </row>
        <row r="960">
          <cell r="A960">
            <v>21308</v>
          </cell>
          <cell r="B960" t="str">
            <v>    普惠金融发展支出</v>
          </cell>
          <cell r="C960">
            <v>120</v>
          </cell>
          <cell r="D960">
            <v>20</v>
          </cell>
        </row>
        <row r="961">
          <cell r="A961">
            <v>2130801</v>
          </cell>
          <cell r="B961" t="str">
            <v>      支持农村金融机构</v>
          </cell>
        </row>
        <row r="962">
          <cell r="A962">
            <v>2130803</v>
          </cell>
          <cell r="B962" t="str">
            <v>      农业保险保费补贴</v>
          </cell>
          <cell r="C962">
            <v>120</v>
          </cell>
          <cell r="D962">
            <v>20</v>
          </cell>
        </row>
        <row r="963">
          <cell r="A963">
            <v>2130804</v>
          </cell>
          <cell r="B963" t="str">
            <v>      创业担保贷款贴息及奖补</v>
          </cell>
        </row>
        <row r="964">
          <cell r="A964">
            <v>2130805</v>
          </cell>
          <cell r="B964" t="str">
            <v>      补充创业担保贷款基金</v>
          </cell>
        </row>
        <row r="965">
          <cell r="A965">
            <v>2130899</v>
          </cell>
          <cell r="B965" t="str">
            <v>      其他普惠金融发展支出</v>
          </cell>
        </row>
        <row r="966">
          <cell r="A966">
            <v>21309</v>
          </cell>
          <cell r="B966" t="str">
            <v>    目标价格补贴</v>
          </cell>
          <cell r="C966">
            <v>1</v>
          </cell>
        </row>
        <row r="967">
          <cell r="A967">
            <v>2130901</v>
          </cell>
          <cell r="B967" t="str">
            <v>      棉花目标价格补贴</v>
          </cell>
        </row>
        <row r="968">
          <cell r="A968">
            <v>2130999</v>
          </cell>
          <cell r="B968" t="str">
            <v>      其他目标价格补贴</v>
          </cell>
          <cell r="C968">
            <v>1</v>
          </cell>
        </row>
        <row r="969">
          <cell r="A969">
            <v>21399</v>
          </cell>
          <cell r="B969" t="str">
            <v>    其他农林水支出</v>
          </cell>
          <cell r="C969">
            <v>100</v>
          </cell>
          <cell r="D969">
            <v>68</v>
          </cell>
        </row>
        <row r="970">
          <cell r="A970">
            <v>2139901</v>
          </cell>
          <cell r="B970" t="str">
            <v>      化解其他公益性乡村债务支出</v>
          </cell>
        </row>
        <row r="971">
          <cell r="A971">
            <v>2139999</v>
          </cell>
          <cell r="B971" t="str">
            <v>      其他农林水支出</v>
          </cell>
          <cell r="C971">
            <v>100</v>
          </cell>
          <cell r="D971">
            <v>68</v>
          </cell>
        </row>
        <row r="972">
          <cell r="A972">
            <v>214</v>
          </cell>
          <cell r="B972" t="str">
            <v>  交通运输支出</v>
          </cell>
          <cell r="C972">
            <v>824</v>
          </cell>
          <cell r="D972">
            <v>1215</v>
          </cell>
        </row>
        <row r="973">
          <cell r="A973">
            <v>21401</v>
          </cell>
          <cell r="B973" t="str">
            <v>    公路水路运输</v>
          </cell>
          <cell r="C973">
            <v>815</v>
          </cell>
          <cell r="D973">
            <v>401</v>
          </cell>
        </row>
        <row r="974">
          <cell r="A974">
            <v>2140101</v>
          </cell>
          <cell r="B974" t="str">
            <v>      行政运行</v>
          </cell>
        </row>
        <row r="975">
          <cell r="A975">
            <v>2140102</v>
          </cell>
          <cell r="B975" t="str">
            <v>      一般行政管理事务</v>
          </cell>
        </row>
        <row r="976">
          <cell r="A976">
            <v>2140103</v>
          </cell>
          <cell r="B976" t="str">
            <v>      机关服务</v>
          </cell>
        </row>
        <row r="977">
          <cell r="A977">
            <v>2140104</v>
          </cell>
          <cell r="B977" t="str">
            <v>      公路建设</v>
          </cell>
          <cell r="C977">
            <v>16</v>
          </cell>
        </row>
        <row r="978">
          <cell r="A978">
            <v>2140106</v>
          </cell>
          <cell r="B978" t="str">
            <v>      公路养护</v>
          </cell>
          <cell r="C978">
            <v>13</v>
          </cell>
          <cell r="D978">
            <v>20</v>
          </cell>
        </row>
        <row r="979">
          <cell r="A979">
            <v>2140109</v>
          </cell>
          <cell r="B979" t="str">
            <v>      交通运输信息化建设</v>
          </cell>
        </row>
        <row r="980">
          <cell r="A980">
            <v>2140110</v>
          </cell>
          <cell r="B980" t="str">
            <v>      公路和运输安全</v>
          </cell>
          <cell r="C980">
            <v>500</v>
          </cell>
        </row>
        <row r="981">
          <cell r="A981">
            <v>2140112</v>
          </cell>
          <cell r="B981" t="str">
            <v>      公路运输管理</v>
          </cell>
        </row>
        <row r="982">
          <cell r="A982">
            <v>2140114</v>
          </cell>
          <cell r="B982" t="str">
            <v>      公路和运输技术标准化建设</v>
          </cell>
        </row>
        <row r="983">
          <cell r="A983">
            <v>2140122</v>
          </cell>
          <cell r="B983" t="str">
            <v>      水运建设</v>
          </cell>
        </row>
        <row r="984">
          <cell r="A984">
            <v>2140123</v>
          </cell>
          <cell r="B984" t="str">
            <v>      航道维护</v>
          </cell>
        </row>
        <row r="985">
          <cell r="A985">
            <v>2140127</v>
          </cell>
          <cell r="B985" t="str">
            <v>      船舶检验</v>
          </cell>
        </row>
        <row r="986">
          <cell r="A986">
            <v>2140128</v>
          </cell>
          <cell r="B986" t="str">
            <v>      救助打捞</v>
          </cell>
        </row>
        <row r="986">
          <cell r="D986">
            <v>3</v>
          </cell>
        </row>
        <row r="987">
          <cell r="A987">
            <v>2140129</v>
          </cell>
          <cell r="B987" t="str">
            <v>      内河运输</v>
          </cell>
        </row>
        <row r="988">
          <cell r="A988">
            <v>2140130</v>
          </cell>
          <cell r="B988" t="str">
            <v>      远洋运输</v>
          </cell>
        </row>
        <row r="989">
          <cell r="A989">
            <v>2140131</v>
          </cell>
          <cell r="B989" t="str">
            <v>      海事管理</v>
          </cell>
        </row>
        <row r="990">
          <cell r="A990">
            <v>2140133</v>
          </cell>
          <cell r="B990" t="str">
            <v>      航标事业发展支出</v>
          </cell>
        </row>
        <row r="991">
          <cell r="A991">
            <v>2140136</v>
          </cell>
          <cell r="B991" t="str">
            <v>      水路运输管理支出</v>
          </cell>
        </row>
        <row r="992">
          <cell r="A992">
            <v>2140138</v>
          </cell>
          <cell r="B992" t="str">
            <v>      口岸建设</v>
          </cell>
        </row>
        <row r="993">
          <cell r="A993">
            <v>2140199</v>
          </cell>
          <cell r="B993" t="str">
            <v>      其他公路水路运输支出</v>
          </cell>
          <cell r="C993">
            <v>286</v>
          </cell>
          <cell r="D993">
            <v>378</v>
          </cell>
        </row>
        <row r="994">
          <cell r="A994">
            <v>21402</v>
          </cell>
          <cell r="B994" t="str">
            <v>    铁路运输</v>
          </cell>
        </row>
        <row r="995">
          <cell r="A995">
            <v>2140201</v>
          </cell>
          <cell r="B995" t="str">
            <v>      行政运行</v>
          </cell>
        </row>
        <row r="996">
          <cell r="A996">
            <v>2140202</v>
          </cell>
          <cell r="B996" t="str">
            <v>      一般行政管理事务</v>
          </cell>
        </row>
        <row r="997">
          <cell r="A997">
            <v>2140203</v>
          </cell>
          <cell r="B997" t="str">
            <v>      机关服务</v>
          </cell>
        </row>
        <row r="998">
          <cell r="A998">
            <v>2140204</v>
          </cell>
          <cell r="B998" t="str">
            <v>      铁路路网建设</v>
          </cell>
        </row>
        <row r="999">
          <cell r="A999">
            <v>2140205</v>
          </cell>
          <cell r="B999" t="str">
            <v>      铁路还贷专项</v>
          </cell>
        </row>
        <row r="1000">
          <cell r="A1000">
            <v>2140206</v>
          </cell>
          <cell r="B1000" t="str">
            <v>      铁路安全</v>
          </cell>
        </row>
        <row r="1001">
          <cell r="A1001">
            <v>2140207</v>
          </cell>
          <cell r="B1001" t="str">
            <v>      铁路专项运输</v>
          </cell>
        </row>
        <row r="1002">
          <cell r="A1002">
            <v>2140208</v>
          </cell>
          <cell r="B1002" t="str">
            <v>      行业监管</v>
          </cell>
        </row>
        <row r="1003">
          <cell r="A1003">
            <v>2140299</v>
          </cell>
          <cell r="B1003" t="str">
            <v>      其他铁路运输支出</v>
          </cell>
        </row>
        <row r="1004">
          <cell r="A1004">
            <v>21403</v>
          </cell>
          <cell r="B1004" t="str">
            <v>    民用航空运输</v>
          </cell>
        </row>
        <row r="1005">
          <cell r="A1005">
            <v>2140301</v>
          </cell>
          <cell r="B1005" t="str">
            <v>      行政运行</v>
          </cell>
        </row>
        <row r="1006">
          <cell r="A1006">
            <v>2140302</v>
          </cell>
          <cell r="B1006" t="str">
            <v>      一般行政管理事务</v>
          </cell>
        </row>
        <row r="1007">
          <cell r="A1007">
            <v>2140303</v>
          </cell>
          <cell r="B1007" t="str">
            <v>      机关服务</v>
          </cell>
        </row>
        <row r="1008">
          <cell r="A1008">
            <v>2140304</v>
          </cell>
          <cell r="B1008" t="str">
            <v>      机场建设</v>
          </cell>
        </row>
        <row r="1009">
          <cell r="A1009">
            <v>2140305</v>
          </cell>
          <cell r="B1009" t="str">
            <v>      空管系统建设</v>
          </cell>
        </row>
        <row r="1010">
          <cell r="A1010">
            <v>2140306</v>
          </cell>
          <cell r="B1010" t="str">
            <v>      民航还贷专项支出</v>
          </cell>
        </row>
        <row r="1011">
          <cell r="A1011">
            <v>2140307</v>
          </cell>
          <cell r="B1011" t="str">
            <v>      民用航空安全</v>
          </cell>
        </row>
        <row r="1012">
          <cell r="A1012">
            <v>2140308</v>
          </cell>
          <cell r="B1012" t="str">
            <v>      民航专项运输</v>
          </cell>
        </row>
        <row r="1013">
          <cell r="A1013">
            <v>2140399</v>
          </cell>
          <cell r="B1013" t="str">
            <v>      其他民用航空运输支出</v>
          </cell>
        </row>
        <row r="1014">
          <cell r="A1014">
            <v>21405</v>
          </cell>
          <cell r="B1014" t="str">
            <v>    邮政业支出</v>
          </cell>
        </row>
        <row r="1015">
          <cell r="A1015">
            <v>2140501</v>
          </cell>
          <cell r="B1015" t="str">
            <v>      行政运行</v>
          </cell>
        </row>
        <row r="1016">
          <cell r="A1016">
            <v>2140502</v>
          </cell>
          <cell r="B1016" t="str">
            <v>      一般行政管理事务</v>
          </cell>
        </row>
        <row r="1017">
          <cell r="A1017">
            <v>2140503</v>
          </cell>
          <cell r="B1017" t="str">
            <v>      机关服务</v>
          </cell>
        </row>
        <row r="1018">
          <cell r="A1018">
            <v>2140504</v>
          </cell>
          <cell r="B1018" t="str">
            <v>      行业监管</v>
          </cell>
        </row>
        <row r="1019">
          <cell r="A1019">
            <v>2140505</v>
          </cell>
          <cell r="B1019" t="str">
            <v>      邮政普遍服务与特殊服务</v>
          </cell>
        </row>
        <row r="1020">
          <cell r="A1020">
            <v>2140599</v>
          </cell>
          <cell r="B1020" t="str">
            <v>      其他邮政业支出</v>
          </cell>
        </row>
        <row r="1021">
          <cell r="A1021">
            <v>21406</v>
          </cell>
          <cell r="B1021" t="str">
            <v>    车辆购置税支出</v>
          </cell>
        </row>
        <row r="1022">
          <cell r="A1022">
            <v>2140602</v>
          </cell>
          <cell r="B1022" t="str">
            <v>      车辆购置税用于农村公路建设支出</v>
          </cell>
        </row>
        <row r="1023">
          <cell r="A1023">
            <v>21499</v>
          </cell>
          <cell r="B1023" t="str">
            <v>    其他交通运输支出</v>
          </cell>
          <cell r="C1023">
            <v>9</v>
          </cell>
          <cell r="D1023">
            <v>814</v>
          </cell>
        </row>
        <row r="1024">
          <cell r="A1024">
            <v>2149901</v>
          </cell>
          <cell r="B1024" t="str">
            <v>      公共交通运营补助</v>
          </cell>
        </row>
        <row r="1024">
          <cell r="D1024">
            <v>360</v>
          </cell>
        </row>
        <row r="1025">
          <cell r="A1025">
            <v>2149999</v>
          </cell>
          <cell r="B1025" t="str">
            <v>      其他交通运输支出</v>
          </cell>
          <cell r="C1025">
            <v>9</v>
          </cell>
          <cell r="D1025">
            <v>454</v>
          </cell>
        </row>
        <row r="1026">
          <cell r="A1026">
            <v>215</v>
          </cell>
          <cell r="B1026" t="str">
            <v>  资源勘探工业信息等支出</v>
          </cell>
          <cell r="C1026">
            <v>1443</v>
          </cell>
          <cell r="D1026">
            <v>1269</v>
          </cell>
        </row>
        <row r="1027">
          <cell r="A1027">
            <v>21501</v>
          </cell>
          <cell r="B1027" t="str">
            <v>    资源勘探开发</v>
          </cell>
        </row>
        <row r="1028">
          <cell r="A1028">
            <v>2150101</v>
          </cell>
          <cell r="B1028" t="str">
            <v>      行政运行</v>
          </cell>
        </row>
        <row r="1029">
          <cell r="A1029">
            <v>2150102</v>
          </cell>
          <cell r="B1029" t="str">
            <v>      一般行政管理事务</v>
          </cell>
        </row>
        <row r="1030">
          <cell r="A1030">
            <v>2150103</v>
          </cell>
          <cell r="B1030" t="str">
            <v>      机关服务</v>
          </cell>
        </row>
        <row r="1031">
          <cell r="A1031">
            <v>2150104</v>
          </cell>
          <cell r="B1031" t="str">
            <v>      煤炭勘探开采和洗选</v>
          </cell>
        </row>
        <row r="1032">
          <cell r="A1032">
            <v>2150105</v>
          </cell>
          <cell r="B1032" t="str">
            <v>      石油和天然气勘探开采</v>
          </cell>
        </row>
        <row r="1033">
          <cell r="A1033">
            <v>2150106</v>
          </cell>
          <cell r="B1033" t="str">
            <v>      黑色金属矿勘探和采选</v>
          </cell>
        </row>
        <row r="1034">
          <cell r="A1034">
            <v>2150107</v>
          </cell>
          <cell r="B1034" t="str">
            <v>      有色金属矿勘探和采选</v>
          </cell>
        </row>
        <row r="1035">
          <cell r="A1035">
            <v>2150108</v>
          </cell>
          <cell r="B1035" t="str">
            <v>      非金属矿勘探和采选</v>
          </cell>
        </row>
        <row r="1036">
          <cell r="A1036">
            <v>2150199</v>
          </cell>
          <cell r="B1036" t="str">
            <v>      其他资源勘探业支出</v>
          </cell>
        </row>
        <row r="1037">
          <cell r="A1037">
            <v>21502</v>
          </cell>
          <cell r="B1037" t="str">
            <v>    制造业</v>
          </cell>
          <cell r="C1037">
            <v>988</v>
          </cell>
          <cell r="D1037">
            <v>259</v>
          </cell>
        </row>
        <row r="1038">
          <cell r="A1038">
            <v>2150201</v>
          </cell>
          <cell r="B1038" t="str">
            <v>      行政运行</v>
          </cell>
        </row>
        <row r="1039">
          <cell r="A1039">
            <v>2150202</v>
          </cell>
          <cell r="B1039" t="str">
            <v>      一般行政管理事务</v>
          </cell>
        </row>
        <row r="1040">
          <cell r="A1040">
            <v>2150203</v>
          </cell>
          <cell r="B1040" t="str">
            <v>      机关服务</v>
          </cell>
        </row>
        <row r="1041">
          <cell r="A1041">
            <v>2150204</v>
          </cell>
          <cell r="B1041" t="str">
            <v>      纺织业</v>
          </cell>
        </row>
        <row r="1042">
          <cell r="A1042">
            <v>2150205</v>
          </cell>
          <cell r="B1042" t="str">
            <v>      医药制造业</v>
          </cell>
        </row>
        <row r="1043">
          <cell r="A1043">
            <v>2150206</v>
          </cell>
          <cell r="B1043" t="str">
            <v>      非金属矿物制品业</v>
          </cell>
        </row>
        <row r="1044">
          <cell r="A1044">
            <v>2150207</v>
          </cell>
          <cell r="B1044" t="str">
            <v>      通信设备、计算机及其他电子设备制造业</v>
          </cell>
        </row>
        <row r="1045">
          <cell r="A1045">
            <v>2150208</v>
          </cell>
          <cell r="B1045" t="str">
            <v>      交通运输设备制造业</v>
          </cell>
        </row>
        <row r="1046">
          <cell r="A1046">
            <v>2150209</v>
          </cell>
          <cell r="B1046" t="str">
            <v>      电气机械及器材制造业</v>
          </cell>
        </row>
        <row r="1047">
          <cell r="A1047">
            <v>2150210</v>
          </cell>
          <cell r="B1047" t="str">
            <v>      工艺品及其他制造业</v>
          </cell>
        </row>
        <row r="1048">
          <cell r="A1048">
            <v>2150212</v>
          </cell>
          <cell r="B1048" t="str">
            <v>      石油加工、炼焦及核燃料加工业</v>
          </cell>
        </row>
        <row r="1049">
          <cell r="A1049">
            <v>2150213</v>
          </cell>
          <cell r="B1049" t="str">
            <v>      化学原料及化学制品制造业</v>
          </cell>
        </row>
        <row r="1050">
          <cell r="A1050">
            <v>2150214</v>
          </cell>
          <cell r="B1050" t="str">
            <v>      黑色金属冶炼及压延加工业</v>
          </cell>
        </row>
        <row r="1051">
          <cell r="A1051">
            <v>2150215</v>
          </cell>
          <cell r="B1051" t="str">
            <v>      有色金属冶炼及压延加工业</v>
          </cell>
        </row>
        <row r="1052">
          <cell r="A1052">
            <v>2150299</v>
          </cell>
          <cell r="B1052" t="str">
            <v>      其他制造业支出</v>
          </cell>
          <cell r="C1052">
            <v>988</v>
          </cell>
          <cell r="D1052">
            <v>259</v>
          </cell>
        </row>
        <row r="1053">
          <cell r="A1053">
            <v>21503</v>
          </cell>
          <cell r="B1053" t="str">
            <v>    建筑业</v>
          </cell>
        </row>
        <row r="1054">
          <cell r="A1054">
            <v>2150301</v>
          </cell>
          <cell r="B1054" t="str">
            <v>      行政运行</v>
          </cell>
        </row>
        <row r="1055">
          <cell r="A1055">
            <v>2150302</v>
          </cell>
          <cell r="B1055" t="str">
            <v>      一般行政管理事务</v>
          </cell>
        </row>
        <row r="1056">
          <cell r="A1056">
            <v>2150303</v>
          </cell>
          <cell r="B1056" t="str">
            <v>      机关服务</v>
          </cell>
        </row>
        <row r="1057">
          <cell r="A1057">
            <v>2150399</v>
          </cell>
          <cell r="B1057" t="str">
            <v>      其他建筑业支出</v>
          </cell>
        </row>
        <row r="1058">
          <cell r="A1058">
            <v>21505</v>
          </cell>
          <cell r="B1058" t="str">
            <v>    工业和信息产业监管</v>
          </cell>
          <cell r="C1058">
            <v>412</v>
          </cell>
          <cell r="D1058">
            <v>430</v>
          </cell>
        </row>
        <row r="1059">
          <cell r="A1059">
            <v>2150501</v>
          </cell>
          <cell r="B1059" t="str">
            <v>      行政运行</v>
          </cell>
          <cell r="C1059">
            <v>106</v>
          </cell>
          <cell r="D1059">
            <v>127</v>
          </cell>
        </row>
        <row r="1060">
          <cell r="A1060">
            <v>2150502</v>
          </cell>
          <cell r="B1060" t="str">
            <v>      一般行政管理事务</v>
          </cell>
          <cell r="C1060">
            <v>1</v>
          </cell>
        </row>
        <row r="1061">
          <cell r="A1061">
            <v>2150503</v>
          </cell>
          <cell r="B1061" t="str">
            <v>      机关服务</v>
          </cell>
        </row>
        <row r="1062">
          <cell r="A1062">
            <v>2150505</v>
          </cell>
          <cell r="B1062" t="str">
            <v>      战备应急</v>
          </cell>
        </row>
        <row r="1063">
          <cell r="A1063">
            <v>2150507</v>
          </cell>
          <cell r="B1063" t="str">
            <v>      专用通信</v>
          </cell>
        </row>
        <row r="1064">
          <cell r="A1064">
            <v>2150508</v>
          </cell>
          <cell r="B1064" t="str">
            <v>      无线电及信息通信监管</v>
          </cell>
        </row>
        <row r="1065">
          <cell r="A1065">
            <v>2150516</v>
          </cell>
          <cell r="B1065" t="str">
            <v>      工程建设及运行维护</v>
          </cell>
        </row>
        <row r="1066">
          <cell r="A1066">
            <v>2150517</v>
          </cell>
          <cell r="B1066" t="str">
            <v>      产业发展</v>
          </cell>
          <cell r="C1066">
            <v>75</v>
          </cell>
          <cell r="D1066">
            <v>1</v>
          </cell>
        </row>
        <row r="1067">
          <cell r="A1067">
            <v>2150550</v>
          </cell>
          <cell r="B1067" t="str">
            <v>      事业运行</v>
          </cell>
          <cell r="C1067">
            <v>230</v>
          </cell>
          <cell r="D1067">
            <v>302</v>
          </cell>
        </row>
        <row r="1068">
          <cell r="A1068">
            <v>2150599</v>
          </cell>
          <cell r="B1068" t="str">
            <v>      其他工业和信息产业监管支出</v>
          </cell>
        </row>
        <row r="1069">
          <cell r="A1069">
            <v>21507</v>
          </cell>
          <cell r="B1069" t="str">
            <v>    国有资产监管</v>
          </cell>
        </row>
        <row r="1070">
          <cell r="A1070">
            <v>2150701</v>
          </cell>
          <cell r="B1070" t="str">
            <v>      行政运行</v>
          </cell>
        </row>
        <row r="1071">
          <cell r="A1071">
            <v>2150702</v>
          </cell>
          <cell r="B1071" t="str">
            <v>      一般行政管理事务</v>
          </cell>
        </row>
        <row r="1072">
          <cell r="A1072">
            <v>2150703</v>
          </cell>
          <cell r="B1072" t="str">
            <v>      机关服务</v>
          </cell>
        </row>
        <row r="1073">
          <cell r="A1073">
            <v>2150704</v>
          </cell>
          <cell r="B1073" t="str">
            <v>      国有企业监事会专项</v>
          </cell>
        </row>
        <row r="1074">
          <cell r="A1074">
            <v>2150705</v>
          </cell>
          <cell r="B1074" t="str">
            <v>      中央企业专项管理</v>
          </cell>
        </row>
        <row r="1075">
          <cell r="A1075">
            <v>2150799</v>
          </cell>
          <cell r="B1075" t="str">
            <v>      其他国有资产监管支出</v>
          </cell>
        </row>
        <row r="1076">
          <cell r="A1076">
            <v>21508</v>
          </cell>
          <cell r="B1076" t="str">
            <v>    支持中小企业发展和管理支出</v>
          </cell>
          <cell r="C1076">
            <v>43</v>
          </cell>
          <cell r="D1076">
            <v>80</v>
          </cell>
        </row>
        <row r="1077">
          <cell r="A1077">
            <v>2150801</v>
          </cell>
          <cell r="B1077" t="str">
            <v>      行政运行</v>
          </cell>
        </row>
        <row r="1078">
          <cell r="A1078">
            <v>2150802</v>
          </cell>
          <cell r="B1078" t="str">
            <v>      一般行政管理事务</v>
          </cell>
        </row>
        <row r="1079">
          <cell r="A1079">
            <v>2150803</v>
          </cell>
          <cell r="B1079" t="str">
            <v>      机关服务</v>
          </cell>
        </row>
        <row r="1080">
          <cell r="A1080">
            <v>2150804</v>
          </cell>
          <cell r="B1080" t="str">
            <v>      科技型中小企业技术创新基金</v>
          </cell>
        </row>
        <row r="1081">
          <cell r="A1081">
            <v>2150805</v>
          </cell>
          <cell r="B1081" t="str">
            <v>      中小企业发展专项</v>
          </cell>
          <cell r="C1081">
            <v>43</v>
          </cell>
          <cell r="D1081">
            <v>74</v>
          </cell>
        </row>
        <row r="1082">
          <cell r="A1082">
            <v>2150806</v>
          </cell>
          <cell r="B1082" t="str">
            <v>      减免房租补贴</v>
          </cell>
        </row>
        <row r="1083">
          <cell r="A1083">
            <v>2150899</v>
          </cell>
          <cell r="B1083" t="str">
            <v>      其他支持中小企业发展和管理支出</v>
          </cell>
        </row>
        <row r="1083">
          <cell r="D1083">
            <v>6</v>
          </cell>
        </row>
        <row r="1084">
          <cell r="A1084">
            <v>21599</v>
          </cell>
          <cell r="B1084" t="str">
            <v>    其他资源勘探工业信息等支出</v>
          </cell>
        </row>
        <row r="1084">
          <cell r="D1084">
            <v>500</v>
          </cell>
        </row>
        <row r="1085">
          <cell r="A1085">
            <v>2159901</v>
          </cell>
          <cell r="B1085" t="str">
            <v>      黄金事务</v>
          </cell>
        </row>
        <row r="1086">
          <cell r="A1086">
            <v>2159904</v>
          </cell>
          <cell r="B1086" t="str">
            <v>      技术改造支出</v>
          </cell>
        </row>
        <row r="1087">
          <cell r="A1087">
            <v>2159905</v>
          </cell>
          <cell r="B1087" t="str">
            <v>      中药材扶持资金支出</v>
          </cell>
        </row>
        <row r="1088">
          <cell r="A1088">
            <v>2159906</v>
          </cell>
          <cell r="B1088" t="str">
            <v>      重点产业振兴和技术改造项目贷款贴息</v>
          </cell>
        </row>
        <row r="1089">
          <cell r="A1089">
            <v>2159999</v>
          </cell>
          <cell r="B1089" t="str">
            <v>      其他资源勘探工业信息等支出</v>
          </cell>
        </row>
        <row r="1089">
          <cell r="D1089">
            <v>500</v>
          </cell>
        </row>
        <row r="1090">
          <cell r="A1090">
            <v>216</v>
          </cell>
          <cell r="B1090" t="str">
            <v>  商业服务业等支出</v>
          </cell>
          <cell r="C1090">
            <v>40</v>
          </cell>
          <cell r="D1090">
            <v>210</v>
          </cell>
        </row>
        <row r="1091">
          <cell r="A1091">
            <v>21602</v>
          </cell>
          <cell r="B1091" t="str">
            <v>    商业流通事务</v>
          </cell>
          <cell r="C1091">
            <v>40</v>
          </cell>
          <cell r="D1091">
            <v>126</v>
          </cell>
        </row>
        <row r="1092">
          <cell r="A1092">
            <v>2160201</v>
          </cell>
          <cell r="B1092" t="str">
            <v>      行政运行</v>
          </cell>
        </row>
        <row r="1093">
          <cell r="A1093">
            <v>2160202</v>
          </cell>
          <cell r="B1093" t="str">
            <v>      一般行政管理事务</v>
          </cell>
        </row>
        <row r="1094">
          <cell r="A1094">
            <v>2160203</v>
          </cell>
          <cell r="B1094" t="str">
            <v>      机关服务</v>
          </cell>
        </row>
        <row r="1095">
          <cell r="A1095">
            <v>2160216</v>
          </cell>
          <cell r="B1095" t="str">
            <v>      食品流通安全补贴</v>
          </cell>
        </row>
        <row r="1096">
          <cell r="A1096">
            <v>2160217</v>
          </cell>
          <cell r="B1096" t="str">
            <v>      市场监测及信息管理</v>
          </cell>
        </row>
        <row r="1097">
          <cell r="A1097">
            <v>2160218</v>
          </cell>
          <cell r="B1097" t="str">
            <v>      民贸企业补贴</v>
          </cell>
        </row>
        <row r="1098">
          <cell r="A1098">
            <v>2160219</v>
          </cell>
          <cell r="B1098" t="str">
            <v>      民贸民品贷款贴息</v>
          </cell>
        </row>
        <row r="1099">
          <cell r="A1099">
            <v>2160250</v>
          </cell>
          <cell r="B1099" t="str">
            <v>      事业运行</v>
          </cell>
        </row>
        <row r="1100">
          <cell r="A1100">
            <v>2160299</v>
          </cell>
          <cell r="B1100" t="str">
            <v>      其他商业流通事务支出</v>
          </cell>
          <cell r="C1100">
            <v>40</v>
          </cell>
          <cell r="D1100">
            <v>126</v>
          </cell>
        </row>
        <row r="1101">
          <cell r="A1101">
            <v>21606</v>
          </cell>
          <cell r="B1101" t="str">
            <v>    涉外发展服务支出</v>
          </cell>
        </row>
        <row r="1101">
          <cell r="D1101">
            <v>5</v>
          </cell>
        </row>
        <row r="1102">
          <cell r="A1102">
            <v>2160601</v>
          </cell>
          <cell r="B1102" t="str">
            <v>      行政运行</v>
          </cell>
        </row>
        <row r="1103">
          <cell r="A1103">
            <v>2160602</v>
          </cell>
          <cell r="B1103" t="str">
            <v>      一般行政管理事务</v>
          </cell>
        </row>
        <row r="1104">
          <cell r="A1104">
            <v>2160603</v>
          </cell>
          <cell r="B1104" t="str">
            <v>      机关服务</v>
          </cell>
        </row>
        <row r="1105">
          <cell r="A1105">
            <v>2160607</v>
          </cell>
          <cell r="B1105" t="str">
            <v>      外商投资环境建设补助资金</v>
          </cell>
        </row>
        <row r="1106">
          <cell r="A1106">
            <v>2160699</v>
          </cell>
          <cell r="B1106" t="str">
            <v>      其他涉外发展服务支出</v>
          </cell>
        </row>
        <row r="1106">
          <cell r="D1106">
            <v>5</v>
          </cell>
        </row>
        <row r="1107">
          <cell r="A1107">
            <v>21699</v>
          </cell>
          <cell r="B1107" t="str">
            <v>    其他商业服务业等支出</v>
          </cell>
        </row>
        <row r="1107">
          <cell r="D1107">
            <v>79</v>
          </cell>
        </row>
        <row r="1108">
          <cell r="A1108">
            <v>2169901</v>
          </cell>
          <cell r="B1108" t="str">
            <v>      服务业基础设施建设</v>
          </cell>
        </row>
        <row r="1109">
          <cell r="A1109">
            <v>2169999</v>
          </cell>
          <cell r="B1109" t="str">
            <v>      其他商业服务业等支出</v>
          </cell>
        </row>
        <row r="1109">
          <cell r="D1109">
            <v>79</v>
          </cell>
        </row>
        <row r="1110">
          <cell r="A1110">
            <v>217</v>
          </cell>
          <cell r="B1110" t="str">
            <v>  金融支出</v>
          </cell>
        </row>
        <row r="1111">
          <cell r="A1111">
            <v>21701</v>
          </cell>
          <cell r="B1111" t="str">
            <v>    金融部门行政支出</v>
          </cell>
        </row>
        <row r="1112">
          <cell r="A1112">
            <v>2170101</v>
          </cell>
          <cell r="B1112" t="str">
            <v>      行政运行</v>
          </cell>
        </row>
        <row r="1113">
          <cell r="A1113">
            <v>2170102</v>
          </cell>
          <cell r="B1113" t="str">
            <v>      一般行政管理事务</v>
          </cell>
        </row>
        <row r="1114">
          <cell r="A1114">
            <v>2170103</v>
          </cell>
          <cell r="B1114" t="str">
            <v>      机关服务</v>
          </cell>
        </row>
        <row r="1115">
          <cell r="A1115">
            <v>2170104</v>
          </cell>
          <cell r="B1115" t="str">
            <v>      安全防卫</v>
          </cell>
        </row>
        <row r="1116">
          <cell r="A1116">
            <v>2170150</v>
          </cell>
          <cell r="B1116" t="str">
            <v>      事业运行</v>
          </cell>
        </row>
        <row r="1117">
          <cell r="A1117">
            <v>2170199</v>
          </cell>
          <cell r="B1117" t="str">
            <v>      金融部门其他行政支出</v>
          </cell>
        </row>
        <row r="1118">
          <cell r="A1118">
            <v>21702</v>
          </cell>
          <cell r="B1118" t="str">
            <v>    金融部门监管支出</v>
          </cell>
        </row>
        <row r="1119">
          <cell r="A1119">
            <v>2170201</v>
          </cell>
          <cell r="B1119" t="str">
            <v>      货币发行</v>
          </cell>
        </row>
        <row r="1120">
          <cell r="A1120">
            <v>2170202</v>
          </cell>
          <cell r="B1120" t="str">
            <v>      金融服务</v>
          </cell>
        </row>
        <row r="1121">
          <cell r="A1121">
            <v>2170203</v>
          </cell>
          <cell r="B1121" t="str">
            <v>      反假币</v>
          </cell>
        </row>
        <row r="1122">
          <cell r="A1122">
            <v>2170204</v>
          </cell>
          <cell r="B1122" t="str">
            <v>      重点金融机构监管</v>
          </cell>
        </row>
        <row r="1123">
          <cell r="A1123">
            <v>2170205</v>
          </cell>
          <cell r="B1123" t="str">
            <v>      金融稽查与案件处理</v>
          </cell>
        </row>
        <row r="1124">
          <cell r="A1124">
            <v>2170206</v>
          </cell>
          <cell r="B1124" t="str">
            <v>      金融行业电子化建设</v>
          </cell>
        </row>
        <row r="1125">
          <cell r="A1125">
            <v>2170207</v>
          </cell>
          <cell r="B1125" t="str">
            <v>      从业人员资格考试</v>
          </cell>
        </row>
        <row r="1126">
          <cell r="A1126">
            <v>2170208</v>
          </cell>
          <cell r="B1126" t="str">
            <v>      反洗钱</v>
          </cell>
        </row>
        <row r="1127">
          <cell r="A1127">
            <v>2170299</v>
          </cell>
          <cell r="B1127" t="str">
            <v>      金融部门其他监管支出</v>
          </cell>
        </row>
        <row r="1128">
          <cell r="A1128">
            <v>21703</v>
          </cell>
          <cell r="B1128" t="str">
            <v>    金融发展支出</v>
          </cell>
        </row>
        <row r="1129">
          <cell r="A1129">
            <v>2170301</v>
          </cell>
          <cell r="B1129" t="str">
            <v>      政策性银行亏损补贴</v>
          </cell>
        </row>
        <row r="1130">
          <cell r="A1130">
            <v>2170302</v>
          </cell>
          <cell r="B1130" t="str">
            <v>      利息费用补贴支出</v>
          </cell>
        </row>
        <row r="1131">
          <cell r="A1131">
            <v>2170303</v>
          </cell>
          <cell r="B1131" t="str">
            <v>      补充资本金</v>
          </cell>
        </row>
        <row r="1132">
          <cell r="A1132">
            <v>2170304</v>
          </cell>
          <cell r="B1132" t="str">
            <v>      风险基金补助</v>
          </cell>
        </row>
        <row r="1133">
          <cell r="A1133">
            <v>2170399</v>
          </cell>
          <cell r="B1133" t="str">
            <v>      其他金融发展支出</v>
          </cell>
        </row>
        <row r="1134">
          <cell r="A1134">
            <v>21704</v>
          </cell>
          <cell r="B1134" t="str">
            <v>    金融调控支出</v>
          </cell>
        </row>
        <row r="1135">
          <cell r="A1135">
            <v>2170401</v>
          </cell>
          <cell r="B1135" t="str">
            <v>      中央银行亏损补贴</v>
          </cell>
        </row>
        <row r="1136">
          <cell r="A1136">
            <v>2170499</v>
          </cell>
          <cell r="B1136" t="str">
            <v>      其他金融调控支出</v>
          </cell>
        </row>
        <row r="1137">
          <cell r="A1137">
            <v>21799</v>
          </cell>
          <cell r="B1137" t="str">
            <v>    其他金融支出</v>
          </cell>
        </row>
        <row r="1138">
          <cell r="A1138">
            <v>2179902</v>
          </cell>
          <cell r="B1138" t="str">
            <v>      重点企业贷款贴息</v>
          </cell>
        </row>
        <row r="1139">
          <cell r="A1139">
            <v>2179999</v>
          </cell>
          <cell r="B1139" t="str">
            <v>      其他金融支出</v>
          </cell>
        </row>
        <row r="1140">
          <cell r="A1140">
            <v>219</v>
          </cell>
          <cell r="B1140" t="str">
            <v>  援助其他地区支出</v>
          </cell>
        </row>
        <row r="1141">
          <cell r="A1141">
            <v>21901</v>
          </cell>
          <cell r="B1141" t="str">
            <v>    一般公共服务</v>
          </cell>
        </row>
        <row r="1142">
          <cell r="A1142">
            <v>21902</v>
          </cell>
          <cell r="B1142" t="str">
            <v>    教育</v>
          </cell>
        </row>
        <row r="1143">
          <cell r="A1143">
            <v>21903</v>
          </cell>
          <cell r="B1143" t="str">
            <v>    文化旅游体育与传媒</v>
          </cell>
        </row>
        <row r="1144">
          <cell r="A1144">
            <v>21904</v>
          </cell>
          <cell r="B1144" t="str">
            <v>    卫生健康</v>
          </cell>
        </row>
        <row r="1145">
          <cell r="A1145">
            <v>21905</v>
          </cell>
          <cell r="B1145" t="str">
            <v>    节能环保</v>
          </cell>
        </row>
        <row r="1146">
          <cell r="A1146">
            <v>21906</v>
          </cell>
          <cell r="B1146" t="str">
            <v>    农业农村</v>
          </cell>
        </row>
        <row r="1147">
          <cell r="A1147">
            <v>21907</v>
          </cell>
          <cell r="B1147" t="str">
            <v>    交通运输</v>
          </cell>
        </row>
        <row r="1148">
          <cell r="A1148">
            <v>21908</v>
          </cell>
          <cell r="B1148" t="str">
            <v>    住房保障</v>
          </cell>
        </row>
        <row r="1149">
          <cell r="A1149">
            <v>21999</v>
          </cell>
          <cell r="B1149" t="str">
            <v>    其他支出</v>
          </cell>
        </row>
        <row r="1150">
          <cell r="A1150">
            <v>220</v>
          </cell>
          <cell r="B1150" t="str">
            <v>  自然资源海洋气象等支出</v>
          </cell>
          <cell r="C1150">
            <v>5408</v>
          </cell>
          <cell r="D1150">
            <v>182</v>
          </cell>
        </row>
        <row r="1151">
          <cell r="A1151">
            <v>22001</v>
          </cell>
          <cell r="B1151" t="str">
            <v>    自然资源事务</v>
          </cell>
          <cell r="C1151">
            <v>5408</v>
          </cell>
          <cell r="D1151">
            <v>182</v>
          </cell>
        </row>
        <row r="1152">
          <cell r="A1152">
            <v>2200101</v>
          </cell>
          <cell r="B1152" t="str">
            <v>      行政运行</v>
          </cell>
          <cell r="C1152">
            <v>26</v>
          </cell>
          <cell r="D1152">
            <v>27</v>
          </cell>
        </row>
        <row r="1153">
          <cell r="A1153">
            <v>2200102</v>
          </cell>
          <cell r="B1153" t="str">
            <v>      一般行政管理事务</v>
          </cell>
        </row>
        <row r="1154">
          <cell r="A1154">
            <v>2200103</v>
          </cell>
          <cell r="B1154" t="str">
            <v>      机关服务</v>
          </cell>
        </row>
        <row r="1155">
          <cell r="A1155">
            <v>2200104</v>
          </cell>
          <cell r="B1155" t="str">
            <v>      自然资源规划及管理</v>
          </cell>
        </row>
        <row r="1156">
          <cell r="A1156">
            <v>2200106</v>
          </cell>
          <cell r="B1156" t="str">
            <v>      自然资源利用与保护</v>
          </cell>
        </row>
        <row r="1157">
          <cell r="A1157">
            <v>2200107</v>
          </cell>
          <cell r="B1157" t="str">
            <v>      自然资源社会公益服务</v>
          </cell>
        </row>
        <row r="1158">
          <cell r="A1158">
            <v>2200108</v>
          </cell>
          <cell r="B1158" t="str">
            <v>      自然资源行业业务管理</v>
          </cell>
        </row>
        <row r="1159">
          <cell r="A1159">
            <v>2200109</v>
          </cell>
          <cell r="B1159" t="str">
            <v>      自然资源调查与确权登记</v>
          </cell>
        </row>
        <row r="1160">
          <cell r="A1160">
            <v>2200112</v>
          </cell>
          <cell r="B1160" t="str">
            <v>      土地资源储备支出</v>
          </cell>
          <cell r="C1160">
            <v>5197</v>
          </cell>
        </row>
        <row r="1161">
          <cell r="A1161">
            <v>2200113</v>
          </cell>
          <cell r="B1161" t="str">
            <v>      地质矿产资源与环境调查</v>
          </cell>
        </row>
        <row r="1162">
          <cell r="A1162">
            <v>2200114</v>
          </cell>
          <cell r="B1162" t="str">
            <v>      地质勘查与矿产资源管理</v>
          </cell>
        </row>
        <row r="1163">
          <cell r="A1163">
            <v>2200115</v>
          </cell>
          <cell r="B1163" t="str">
            <v>      地质转产项目财政贴息</v>
          </cell>
        </row>
        <row r="1164">
          <cell r="A1164">
            <v>2200116</v>
          </cell>
          <cell r="B1164" t="str">
            <v>      国外风险勘查</v>
          </cell>
        </row>
        <row r="1165">
          <cell r="A1165">
            <v>2200119</v>
          </cell>
          <cell r="B1165" t="str">
            <v>      地质勘查基金(周转金)支出</v>
          </cell>
        </row>
        <row r="1166">
          <cell r="A1166">
            <v>2200120</v>
          </cell>
          <cell r="B1166" t="str">
            <v>      海域与海岛管理</v>
          </cell>
        </row>
        <row r="1167">
          <cell r="A1167">
            <v>2200121</v>
          </cell>
          <cell r="B1167" t="str">
            <v>      自然资源国际合作与海洋权益维护</v>
          </cell>
        </row>
        <row r="1168">
          <cell r="A1168">
            <v>2200122</v>
          </cell>
          <cell r="B1168" t="str">
            <v>      自然资源卫星</v>
          </cell>
        </row>
        <row r="1169">
          <cell r="A1169">
            <v>2200123</v>
          </cell>
          <cell r="B1169" t="str">
            <v>      极地考察</v>
          </cell>
        </row>
        <row r="1170">
          <cell r="A1170">
            <v>2200124</v>
          </cell>
          <cell r="B1170" t="str">
            <v>      深海调查与资源开发</v>
          </cell>
        </row>
        <row r="1171">
          <cell r="A1171">
            <v>2200125</v>
          </cell>
          <cell r="B1171" t="str">
            <v>      海港航标维护</v>
          </cell>
        </row>
        <row r="1172">
          <cell r="A1172">
            <v>2200126</v>
          </cell>
          <cell r="B1172" t="str">
            <v>      海水淡化</v>
          </cell>
        </row>
        <row r="1173">
          <cell r="A1173">
            <v>2200127</v>
          </cell>
          <cell r="B1173" t="str">
            <v>      无居民海岛使用金支出</v>
          </cell>
        </row>
        <row r="1174">
          <cell r="A1174">
            <v>2200128</v>
          </cell>
          <cell r="B1174" t="str">
            <v>      海洋战略规划与预警监测</v>
          </cell>
        </row>
        <row r="1175">
          <cell r="A1175">
            <v>2200129</v>
          </cell>
          <cell r="B1175" t="str">
            <v>      基础测绘与地理信息监管</v>
          </cell>
        </row>
        <row r="1176">
          <cell r="A1176">
            <v>2200150</v>
          </cell>
          <cell r="B1176" t="str">
            <v>      事业运行</v>
          </cell>
          <cell r="C1176">
            <v>157</v>
          </cell>
          <cell r="D1176">
            <v>155</v>
          </cell>
        </row>
        <row r="1177">
          <cell r="A1177">
            <v>2200199</v>
          </cell>
          <cell r="B1177" t="str">
            <v>      其他自然资源事务支出</v>
          </cell>
          <cell r="C1177">
            <v>28</v>
          </cell>
        </row>
        <row r="1178">
          <cell r="A1178">
            <v>22005</v>
          </cell>
          <cell r="B1178" t="str">
            <v>    气象事务</v>
          </cell>
        </row>
        <row r="1179">
          <cell r="A1179">
            <v>2200501</v>
          </cell>
          <cell r="B1179" t="str">
            <v>      行政运行</v>
          </cell>
        </row>
        <row r="1180">
          <cell r="A1180">
            <v>2200502</v>
          </cell>
          <cell r="B1180" t="str">
            <v>      一般行政管理事务</v>
          </cell>
        </row>
        <row r="1181">
          <cell r="A1181">
            <v>2200503</v>
          </cell>
          <cell r="B1181" t="str">
            <v>      机关服务</v>
          </cell>
        </row>
        <row r="1182">
          <cell r="A1182">
            <v>2200504</v>
          </cell>
          <cell r="B1182" t="str">
            <v>      气象事业机构</v>
          </cell>
        </row>
        <row r="1183">
          <cell r="A1183">
            <v>2200506</v>
          </cell>
          <cell r="B1183" t="str">
            <v>      气象探测</v>
          </cell>
        </row>
        <row r="1184">
          <cell r="A1184">
            <v>2200507</v>
          </cell>
          <cell r="B1184" t="str">
            <v>      气象信息传输及管理</v>
          </cell>
        </row>
        <row r="1185">
          <cell r="A1185">
            <v>2200508</v>
          </cell>
          <cell r="B1185" t="str">
            <v>      气象预报预测</v>
          </cell>
        </row>
        <row r="1186">
          <cell r="A1186">
            <v>2200509</v>
          </cell>
          <cell r="B1186" t="str">
            <v>      气象服务</v>
          </cell>
        </row>
        <row r="1187">
          <cell r="A1187">
            <v>2200510</v>
          </cell>
          <cell r="B1187" t="str">
            <v>      气象装备保障维护</v>
          </cell>
        </row>
        <row r="1188">
          <cell r="A1188">
            <v>2200511</v>
          </cell>
          <cell r="B1188" t="str">
            <v>      气象基础设施建设与维修</v>
          </cell>
        </row>
        <row r="1189">
          <cell r="A1189">
            <v>2200512</v>
          </cell>
          <cell r="B1189" t="str">
            <v>      气象卫星</v>
          </cell>
        </row>
        <row r="1190">
          <cell r="A1190">
            <v>2200513</v>
          </cell>
          <cell r="B1190" t="str">
            <v>      气象法规与标准</v>
          </cell>
        </row>
        <row r="1191">
          <cell r="A1191">
            <v>2200514</v>
          </cell>
          <cell r="B1191" t="str">
            <v>      气象资金审计稽查</v>
          </cell>
        </row>
        <row r="1192">
          <cell r="A1192">
            <v>2200599</v>
          </cell>
          <cell r="B1192" t="str">
            <v>      其他气象事务支出</v>
          </cell>
        </row>
        <row r="1193">
          <cell r="A1193">
            <v>22099</v>
          </cell>
          <cell r="B1193" t="str">
            <v>    其他自然资源海洋气象等支出</v>
          </cell>
        </row>
        <row r="1194">
          <cell r="A1194">
            <v>2209999</v>
          </cell>
          <cell r="B1194" t="str">
            <v>      其他自然资源海洋气象等支出</v>
          </cell>
        </row>
        <row r="1195">
          <cell r="A1195">
            <v>221</v>
          </cell>
          <cell r="B1195" t="str">
            <v>  住房保障支出</v>
          </cell>
          <cell r="C1195">
            <v>14279</v>
          </cell>
          <cell r="D1195">
            <v>15258</v>
          </cell>
        </row>
        <row r="1196">
          <cell r="A1196">
            <v>22101</v>
          </cell>
          <cell r="B1196" t="str">
            <v>    保障性安居工程支出</v>
          </cell>
          <cell r="C1196">
            <v>10910</v>
          </cell>
          <cell r="D1196">
            <v>11954</v>
          </cell>
        </row>
        <row r="1197">
          <cell r="A1197">
            <v>2210101</v>
          </cell>
          <cell r="B1197" t="str">
            <v>      廉租住房</v>
          </cell>
        </row>
        <row r="1198">
          <cell r="A1198">
            <v>2210102</v>
          </cell>
          <cell r="B1198" t="str">
            <v>      沉陷区治理</v>
          </cell>
        </row>
        <row r="1199">
          <cell r="A1199">
            <v>2210103</v>
          </cell>
          <cell r="B1199" t="str">
            <v>      棚户区改造</v>
          </cell>
          <cell r="C1199">
            <v>2718</v>
          </cell>
        </row>
        <row r="1200">
          <cell r="A1200">
            <v>2210104</v>
          </cell>
          <cell r="B1200" t="str">
            <v>      少数民族地区游牧民定居工程</v>
          </cell>
        </row>
        <row r="1201">
          <cell r="A1201">
            <v>2210105</v>
          </cell>
          <cell r="B1201" t="str">
            <v>      农村危房改造</v>
          </cell>
          <cell r="C1201">
            <v>290</v>
          </cell>
        </row>
        <row r="1202">
          <cell r="A1202">
            <v>2210106</v>
          </cell>
          <cell r="B1202" t="str">
            <v>      公共租赁住房</v>
          </cell>
          <cell r="C1202">
            <v>22</v>
          </cell>
        </row>
        <row r="1203">
          <cell r="A1203">
            <v>2210107</v>
          </cell>
          <cell r="B1203" t="str">
            <v>      保障性住房租金补贴</v>
          </cell>
        </row>
        <row r="1204">
          <cell r="A1204">
            <v>2210108</v>
          </cell>
          <cell r="B1204" t="str">
            <v>      老旧小区改造</v>
          </cell>
          <cell r="C1204">
            <v>3957</v>
          </cell>
          <cell r="D1204">
            <v>4953</v>
          </cell>
        </row>
        <row r="1205">
          <cell r="A1205">
            <v>2210109</v>
          </cell>
          <cell r="B1205" t="str">
            <v>      住房租赁市场发展</v>
          </cell>
        </row>
        <row r="1206">
          <cell r="A1206">
            <v>2210110</v>
          </cell>
          <cell r="B1206" t="str">
            <v>      保障性租赁住房</v>
          </cell>
        </row>
        <row r="1207">
          <cell r="A1207">
            <v>2210199</v>
          </cell>
          <cell r="B1207" t="str">
            <v>      其他保障性安居工程支出</v>
          </cell>
          <cell r="C1207">
            <v>3923</v>
          </cell>
          <cell r="D1207">
            <v>7001</v>
          </cell>
        </row>
        <row r="1208">
          <cell r="A1208">
            <v>22102</v>
          </cell>
          <cell r="B1208" t="str">
            <v>    住房改革支出</v>
          </cell>
          <cell r="C1208">
            <v>3369</v>
          </cell>
          <cell r="D1208">
            <v>3304</v>
          </cell>
        </row>
        <row r="1209">
          <cell r="A1209">
            <v>2210201</v>
          </cell>
          <cell r="B1209" t="str">
            <v>      住房公积金</v>
          </cell>
          <cell r="C1209">
            <v>3308</v>
          </cell>
          <cell r="D1209">
            <v>3084</v>
          </cell>
        </row>
        <row r="1210">
          <cell r="A1210">
            <v>2210202</v>
          </cell>
          <cell r="B1210" t="str">
            <v>      提租补贴</v>
          </cell>
        </row>
        <row r="1211">
          <cell r="A1211">
            <v>2210203</v>
          </cell>
          <cell r="B1211" t="str">
            <v>      购房补贴</v>
          </cell>
          <cell r="C1211">
            <v>61</v>
          </cell>
          <cell r="D1211">
            <v>220</v>
          </cell>
        </row>
        <row r="1212">
          <cell r="A1212">
            <v>22103</v>
          </cell>
          <cell r="B1212" t="str">
            <v>    城乡社区住宅</v>
          </cell>
        </row>
        <row r="1213">
          <cell r="A1213">
            <v>2210301</v>
          </cell>
          <cell r="B1213" t="str">
            <v>      公有住房建设和维修改造支出</v>
          </cell>
        </row>
        <row r="1214">
          <cell r="A1214">
            <v>2210302</v>
          </cell>
          <cell r="B1214" t="str">
            <v>      住房公积金管理</v>
          </cell>
        </row>
        <row r="1215">
          <cell r="A1215">
            <v>2210399</v>
          </cell>
          <cell r="B1215" t="str">
            <v>      其他城乡社区住宅支出</v>
          </cell>
        </row>
        <row r="1216">
          <cell r="A1216">
            <v>222</v>
          </cell>
          <cell r="B1216" t="str">
            <v>  粮油物资储备支出</v>
          </cell>
          <cell r="C1216">
            <v>13</v>
          </cell>
        </row>
        <row r="1217">
          <cell r="A1217">
            <v>22201</v>
          </cell>
          <cell r="B1217" t="str">
            <v>    粮油物资事务</v>
          </cell>
          <cell r="C1217">
            <v>13</v>
          </cell>
        </row>
        <row r="1218">
          <cell r="A1218">
            <v>2220101</v>
          </cell>
          <cell r="B1218" t="str">
            <v>      行政运行</v>
          </cell>
        </row>
        <row r="1219">
          <cell r="A1219">
            <v>2220102</v>
          </cell>
          <cell r="B1219" t="str">
            <v>      一般行政管理事务</v>
          </cell>
        </row>
        <row r="1220">
          <cell r="A1220">
            <v>2220103</v>
          </cell>
          <cell r="B1220" t="str">
            <v>      机关服务</v>
          </cell>
        </row>
        <row r="1221">
          <cell r="A1221">
            <v>2220104</v>
          </cell>
          <cell r="B1221" t="str">
            <v>      财务和审计支出</v>
          </cell>
        </row>
        <row r="1222">
          <cell r="A1222">
            <v>2220105</v>
          </cell>
          <cell r="B1222" t="str">
            <v>      信息统计</v>
          </cell>
        </row>
        <row r="1223">
          <cell r="A1223">
            <v>2220106</v>
          </cell>
          <cell r="B1223" t="str">
            <v>      专项业务活动</v>
          </cell>
        </row>
        <row r="1224">
          <cell r="A1224">
            <v>2220107</v>
          </cell>
          <cell r="B1224" t="str">
            <v>      国家粮油差价补贴</v>
          </cell>
        </row>
        <row r="1225">
          <cell r="A1225">
            <v>2220112</v>
          </cell>
          <cell r="B1225" t="str">
            <v>      粮食财务挂账利息补贴</v>
          </cell>
        </row>
        <row r="1226">
          <cell r="A1226">
            <v>2220113</v>
          </cell>
          <cell r="B1226" t="str">
            <v>      粮食财务挂账消化款</v>
          </cell>
        </row>
        <row r="1227">
          <cell r="A1227">
            <v>2220114</v>
          </cell>
          <cell r="B1227" t="str">
            <v>      处理陈化粮补贴</v>
          </cell>
        </row>
        <row r="1228">
          <cell r="A1228">
            <v>2220115</v>
          </cell>
          <cell r="B1228" t="str">
            <v>      粮食风险基金</v>
          </cell>
        </row>
        <row r="1229">
          <cell r="A1229">
            <v>2220118</v>
          </cell>
          <cell r="B1229" t="str">
            <v>      粮油市场调控专项资金</v>
          </cell>
        </row>
        <row r="1230">
          <cell r="A1230">
            <v>2220119</v>
          </cell>
          <cell r="B1230" t="str">
            <v>      设施建设</v>
          </cell>
        </row>
        <row r="1231">
          <cell r="A1231">
            <v>2220120</v>
          </cell>
          <cell r="B1231" t="str">
            <v>      设施安全</v>
          </cell>
        </row>
        <row r="1232">
          <cell r="A1232">
            <v>2220121</v>
          </cell>
          <cell r="B1232" t="str">
            <v>      物资保管保养</v>
          </cell>
        </row>
        <row r="1233">
          <cell r="A1233">
            <v>2220150</v>
          </cell>
          <cell r="B1233" t="str">
            <v>      事业运行</v>
          </cell>
        </row>
        <row r="1234">
          <cell r="A1234">
            <v>2220199</v>
          </cell>
          <cell r="B1234" t="str">
            <v>      其他粮油物资事务支出</v>
          </cell>
          <cell r="C1234">
            <v>13</v>
          </cell>
        </row>
        <row r="1235">
          <cell r="A1235">
            <v>22203</v>
          </cell>
          <cell r="B1235" t="str">
            <v>    能源储备</v>
          </cell>
        </row>
        <row r="1236">
          <cell r="A1236">
            <v>2220301</v>
          </cell>
          <cell r="B1236" t="str">
            <v>      石油储备</v>
          </cell>
        </row>
        <row r="1237">
          <cell r="A1237">
            <v>2220303</v>
          </cell>
          <cell r="B1237" t="str">
            <v>      天然铀储备</v>
          </cell>
        </row>
        <row r="1238">
          <cell r="A1238">
            <v>2220304</v>
          </cell>
          <cell r="B1238" t="str">
            <v>      煤炭储备</v>
          </cell>
        </row>
        <row r="1239">
          <cell r="A1239">
            <v>2220305</v>
          </cell>
          <cell r="B1239" t="str">
            <v>      成品油储备</v>
          </cell>
        </row>
        <row r="1240">
          <cell r="A1240">
            <v>2220306</v>
          </cell>
          <cell r="B1240" t="str">
            <v>      天然气储备</v>
          </cell>
        </row>
        <row r="1241">
          <cell r="A1241">
            <v>2220399</v>
          </cell>
          <cell r="B1241" t="str">
            <v>      其他能源储备支出</v>
          </cell>
        </row>
        <row r="1242">
          <cell r="A1242">
            <v>22204</v>
          </cell>
          <cell r="B1242" t="str">
            <v>    粮油储备</v>
          </cell>
        </row>
        <row r="1243">
          <cell r="A1243">
            <v>2220401</v>
          </cell>
          <cell r="B1243" t="str">
            <v>      储备粮油补贴</v>
          </cell>
        </row>
        <row r="1244">
          <cell r="A1244">
            <v>2220402</v>
          </cell>
          <cell r="B1244" t="str">
            <v>      储备粮油差价补贴</v>
          </cell>
        </row>
        <row r="1245">
          <cell r="A1245">
            <v>2220403</v>
          </cell>
          <cell r="B1245" t="str">
            <v>      储备粮(油)库建设</v>
          </cell>
        </row>
        <row r="1246">
          <cell r="A1246">
            <v>2220404</v>
          </cell>
          <cell r="B1246" t="str">
            <v>      最低收购价政策支出</v>
          </cell>
        </row>
        <row r="1247">
          <cell r="A1247">
            <v>2220499</v>
          </cell>
          <cell r="B1247" t="str">
            <v>      其他粮油储备支出</v>
          </cell>
        </row>
        <row r="1248">
          <cell r="A1248">
            <v>22205</v>
          </cell>
          <cell r="B1248" t="str">
            <v>    重要商品储备</v>
          </cell>
        </row>
        <row r="1249">
          <cell r="A1249">
            <v>2220501</v>
          </cell>
          <cell r="B1249" t="str">
            <v>      棉花储备</v>
          </cell>
        </row>
        <row r="1250">
          <cell r="A1250">
            <v>2220502</v>
          </cell>
          <cell r="B1250" t="str">
            <v>      食糖储备</v>
          </cell>
        </row>
        <row r="1251">
          <cell r="A1251">
            <v>2220503</v>
          </cell>
          <cell r="B1251" t="str">
            <v>      肉类储备</v>
          </cell>
        </row>
        <row r="1252">
          <cell r="A1252">
            <v>2220504</v>
          </cell>
          <cell r="B1252" t="str">
            <v>      化肥储备</v>
          </cell>
        </row>
        <row r="1253">
          <cell r="A1253">
            <v>2220505</v>
          </cell>
          <cell r="B1253" t="str">
            <v>      农药储备</v>
          </cell>
        </row>
        <row r="1254">
          <cell r="A1254">
            <v>2220506</v>
          </cell>
          <cell r="B1254" t="str">
            <v>      边销茶储备</v>
          </cell>
        </row>
        <row r="1255">
          <cell r="A1255">
            <v>2220507</v>
          </cell>
          <cell r="B1255" t="str">
            <v>      羊毛储备</v>
          </cell>
        </row>
        <row r="1256">
          <cell r="A1256">
            <v>2220508</v>
          </cell>
          <cell r="B1256" t="str">
            <v>      医药储备</v>
          </cell>
        </row>
        <row r="1257">
          <cell r="A1257">
            <v>2220509</v>
          </cell>
          <cell r="B1257" t="str">
            <v>      食盐储备</v>
          </cell>
        </row>
        <row r="1258">
          <cell r="A1258">
            <v>2220510</v>
          </cell>
          <cell r="B1258" t="str">
            <v>      战略物资储备</v>
          </cell>
        </row>
        <row r="1259">
          <cell r="A1259">
            <v>2220511</v>
          </cell>
          <cell r="B1259" t="str">
            <v>      应急物资储备</v>
          </cell>
        </row>
        <row r="1260">
          <cell r="A1260">
            <v>2220599</v>
          </cell>
          <cell r="B1260" t="str">
            <v>      其他重要商品储备支出</v>
          </cell>
        </row>
        <row r="1261">
          <cell r="A1261">
            <v>224</v>
          </cell>
          <cell r="B1261" t="str">
            <v>  灾害防治及应急管理支出</v>
          </cell>
          <cell r="C1261">
            <v>2023</v>
          </cell>
          <cell r="D1261">
            <v>1954</v>
          </cell>
        </row>
        <row r="1262">
          <cell r="A1262">
            <v>22401</v>
          </cell>
          <cell r="B1262" t="str">
            <v>    应急管理事务</v>
          </cell>
          <cell r="C1262">
            <v>623</v>
          </cell>
          <cell r="D1262">
            <v>797</v>
          </cell>
        </row>
        <row r="1263">
          <cell r="A1263">
            <v>2240101</v>
          </cell>
          <cell r="B1263" t="str">
            <v>      行政运行</v>
          </cell>
          <cell r="C1263">
            <v>425</v>
          </cell>
          <cell r="D1263">
            <v>350</v>
          </cell>
        </row>
        <row r="1264">
          <cell r="A1264">
            <v>2240102</v>
          </cell>
          <cell r="B1264" t="str">
            <v>      一般行政管理事务</v>
          </cell>
        </row>
        <row r="1265">
          <cell r="A1265">
            <v>2240103</v>
          </cell>
          <cell r="B1265" t="str">
            <v>      机关服务</v>
          </cell>
        </row>
        <row r="1266">
          <cell r="A1266">
            <v>2240104</v>
          </cell>
          <cell r="B1266" t="str">
            <v>      灾害风险防治</v>
          </cell>
        </row>
        <row r="1267">
          <cell r="A1267">
            <v>2240105</v>
          </cell>
          <cell r="B1267" t="str">
            <v>      国务院安委会专项</v>
          </cell>
        </row>
        <row r="1268">
          <cell r="A1268">
            <v>2240106</v>
          </cell>
          <cell r="B1268" t="str">
            <v>      安全监管</v>
          </cell>
        </row>
        <row r="1269">
          <cell r="A1269">
            <v>2240108</v>
          </cell>
          <cell r="B1269" t="str">
            <v>      应急救援</v>
          </cell>
        </row>
        <row r="1269">
          <cell r="D1269">
            <v>265</v>
          </cell>
        </row>
        <row r="1270">
          <cell r="A1270">
            <v>2240109</v>
          </cell>
          <cell r="B1270" t="str">
            <v>      应急管理</v>
          </cell>
          <cell r="C1270">
            <v>5</v>
          </cell>
          <cell r="D1270">
            <v>10</v>
          </cell>
        </row>
        <row r="1271">
          <cell r="A1271">
            <v>2240150</v>
          </cell>
          <cell r="B1271" t="str">
            <v>      事业运行</v>
          </cell>
          <cell r="C1271">
            <v>148</v>
          </cell>
          <cell r="D1271">
            <v>152</v>
          </cell>
        </row>
        <row r="1272">
          <cell r="A1272">
            <v>2240199</v>
          </cell>
          <cell r="B1272" t="str">
            <v>      其他应急管理支出</v>
          </cell>
          <cell r="C1272">
            <v>45</v>
          </cell>
          <cell r="D1272">
            <v>20</v>
          </cell>
        </row>
        <row r="1273">
          <cell r="A1273">
            <v>22402</v>
          </cell>
          <cell r="B1273" t="str">
            <v>    消防救援事务</v>
          </cell>
          <cell r="C1273">
            <v>367</v>
          </cell>
          <cell r="D1273">
            <v>231</v>
          </cell>
        </row>
        <row r="1274">
          <cell r="A1274">
            <v>2240201</v>
          </cell>
          <cell r="B1274" t="str">
            <v>      行政运行</v>
          </cell>
          <cell r="C1274">
            <v>51</v>
          </cell>
          <cell r="D1274">
            <v>51</v>
          </cell>
        </row>
        <row r="1275">
          <cell r="A1275">
            <v>2240202</v>
          </cell>
          <cell r="B1275" t="str">
            <v>      一般行政管理事务</v>
          </cell>
        </row>
        <row r="1276">
          <cell r="A1276">
            <v>2240203</v>
          </cell>
          <cell r="B1276" t="str">
            <v>      机关服务</v>
          </cell>
        </row>
        <row r="1277">
          <cell r="A1277">
            <v>2240204</v>
          </cell>
          <cell r="B1277" t="str">
            <v>      消防应急救援</v>
          </cell>
          <cell r="C1277">
            <v>240</v>
          </cell>
          <cell r="D1277">
            <v>100</v>
          </cell>
        </row>
        <row r="1278">
          <cell r="A1278">
            <v>2240250</v>
          </cell>
          <cell r="B1278" t="str">
            <v>      事业运行</v>
          </cell>
          <cell r="C1278">
            <v>76</v>
          </cell>
          <cell r="D1278">
            <v>80</v>
          </cell>
        </row>
        <row r="1279">
          <cell r="A1279">
            <v>2240299</v>
          </cell>
          <cell r="B1279" t="str">
            <v>      其他消防救援事务支出</v>
          </cell>
        </row>
        <row r="1280">
          <cell r="A1280">
            <v>22404</v>
          </cell>
          <cell r="B1280" t="str">
            <v>    矿山安全</v>
          </cell>
          <cell r="C1280">
            <v>180</v>
          </cell>
          <cell r="D1280">
            <v>179</v>
          </cell>
        </row>
        <row r="1281">
          <cell r="A1281">
            <v>2240401</v>
          </cell>
          <cell r="B1281" t="str">
            <v>      行政运行</v>
          </cell>
        </row>
        <row r="1282">
          <cell r="A1282">
            <v>2240402</v>
          </cell>
          <cell r="B1282" t="str">
            <v>      一般行政管理事务</v>
          </cell>
        </row>
        <row r="1283">
          <cell r="A1283">
            <v>2240403</v>
          </cell>
          <cell r="B1283" t="str">
            <v>      机关服务</v>
          </cell>
        </row>
        <row r="1284">
          <cell r="A1284">
            <v>2240404</v>
          </cell>
          <cell r="B1284" t="str">
            <v>      矿山安全监察事务</v>
          </cell>
        </row>
        <row r="1285">
          <cell r="A1285">
            <v>2240405</v>
          </cell>
          <cell r="B1285" t="str">
            <v>      矿山应急救援事务</v>
          </cell>
        </row>
        <row r="1286">
          <cell r="A1286">
            <v>2240450</v>
          </cell>
          <cell r="B1286" t="str">
            <v>      事业运行</v>
          </cell>
          <cell r="C1286">
            <v>150</v>
          </cell>
          <cell r="D1286">
            <v>151</v>
          </cell>
        </row>
        <row r="1287">
          <cell r="A1287">
            <v>2240499</v>
          </cell>
          <cell r="B1287" t="str">
            <v>      其他矿山安全支出</v>
          </cell>
          <cell r="C1287">
            <v>30</v>
          </cell>
          <cell r="D1287">
            <v>28</v>
          </cell>
        </row>
        <row r="1288">
          <cell r="A1288">
            <v>22405</v>
          </cell>
          <cell r="B1288" t="str">
            <v>    地震事务</v>
          </cell>
        </row>
        <row r="1289">
          <cell r="A1289">
            <v>2240501</v>
          </cell>
          <cell r="B1289" t="str">
            <v>      行政运行</v>
          </cell>
        </row>
        <row r="1290">
          <cell r="A1290">
            <v>2240502</v>
          </cell>
          <cell r="B1290" t="str">
            <v>      一般行政管理事务</v>
          </cell>
        </row>
        <row r="1291">
          <cell r="A1291">
            <v>2240503</v>
          </cell>
          <cell r="B1291" t="str">
            <v>      机关服务</v>
          </cell>
        </row>
        <row r="1292">
          <cell r="A1292">
            <v>2240504</v>
          </cell>
          <cell r="B1292" t="str">
            <v>      地震监测</v>
          </cell>
        </row>
        <row r="1293">
          <cell r="A1293">
            <v>2240505</v>
          </cell>
          <cell r="B1293" t="str">
            <v>      地震预测预报</v>
          </cell>
        </row>
        <row r="1294">
          <cell r="A1294">
            <v>2240506</v>
          </cell>
          <cell r="B1294" t="str">
            <v>      地震灾害预防</v>
          </cell>
        </row>
        <row r="1295">
          <cell r="A1295">
            <v>2240507</v>
          </cell>
          <cell r="B1295" t="str">
            <v>      地震应急救援</v>
          </cell>
        </row>
        <row r="1296">
          <cell r="A1296">
            <v>2240508</v>
          </cell>
          <cell r="B1296" t="str">
            <v>      地震环境探察</v>
          </cell>
        </row>
        <row r="1297">
          <cell r="A1297">
            <v>2240509</v>
          </cell>
          <cell r="B1297" t="str">
            <v>      防震减灾信息管理</v>
          </cell>
        </row>
        <row r="1298">
          <cell r="A1298">
            <v>2240510</v>
          </cell>
          <cell r="B1298" t="str">
            <v>      防震减灾基础管理</v>
          </cell>
        </row>
        <row r="1299">
          <cell r="A1299">
            <v>2240550</v>
          </cell>
          <cell r="B1299" t="str">
            <v>      地震事业机构 </v>
          </cell>
        </row>
        <row r="1300">
          <cell r="A1300">
            <v>2240599</v>
          </cell>
          <cell r="B1300" t="str">
            <v>      其他地震事务支出</v>
          </cell>
        </row>
        <row r="1301">
          <cell r="A1301">
            <v>22406</v>
          </cell>
          <cell r="B1301" t="str">
            <v>    自然灾害防治</v>
          </cell>
          <cell r="C1301">
            <v>851</v>
          </cell>
          <cell r="D1301">
            <v>747</v>
          </cell>
        </row>
        <row r="1302">
          <cell r="A1302">
            <v>2240601</v>
          </cell>
          <cell r="B1302" t="str">
            <v>      地质灾害防治</v>
          </cell>
          <cell r="C1302">
            <v>740</v>
          </cell>
          <cell r="D1302">
            <v>160</v>
          </cell>
        </row>
        <row r="1303">
          <cell r="A1303">
            <v>2240602</v>
          </cell>
          <cell r="B1303" t="str">
            <v>      森林草原防灾减灾</v>
          </cell>
          <cell r="C1303">
            <v>111</v>
          </cell>
          <cell r="D1303">
            <v>587</v>
          </cell>
        </row>
        <row r="1304">
          <cell r="A1304">
            <v>2240699</v>
          </cell>
          <cell r="B1304" t="str">
            <v>      其他自然灾害防治支出</v>
          </cell>
        </row>
        <row r="1305">
          <cell r="A1305">
            <v>22407</v>
          </cell>
          <cell r="B1305" t="str">
            <v>    自然灾害救灾及恢复重建支出</v>
          </cell>
          <cell r="C1305">
            <v>2</v>
          </cell>
        </row>
        <row r="1306">
          <cell r="A1306">
            <v>2240703</v>
          </cell>
          <cell r="B1306" t="str">
            <v>      自然灾害救灾补助</v>
          </cell>
          <cell r="C1306">
            <v>2</v>
          </cell>
        </row>
        <row r="1307">
          <cell r="A1307">
            <v>2240704</v>
          </cell>
          <cell r="B1307" t="str">
            <v>      自然灾害灾后重建补助</v>
          </cell>
        </row>
        <row r="1308">
          <cell r="A1308">
            <v>2240799</v>
          </cell>
          <cell r="B1308" t="str">
            <v>      其他自然灾害救灾及恢复重建支出</v>
          </cell>
        </row>
        <row r="1309">
          <cell r="A1309">
            <v>22499</v>
          </cell>
          <cell r="B1309" t="str">
            <v>    其他灾害防治及应急管理支出</v>
          </cell>
        </row>
        <row r="1310">
          <cell r="A1310">
            <v>2249999</v>
          </cell>
          <cell r="B1310" t="str">
            <v>      其他灾害防治及应急管理支出</v>
          </cell>
        </row>
        <row r="1311">
          <cell r="A1311">
            <v>227</v>
          </cell>
          <cell r="B1311" t="str">
            <v>  预备费支出</v>
          </cell>
        </row>
        <row r="1311">
          <cell r="D1311">
            <v>1400</v>
          </cell>
        </row>
        <row r="1312">
          <cell r="A1312">
            <v>229</v>
          </cell>
          <cell r="B1312" t="str">
            <v>  其他支出</v>
          </cell>
          <cell r="C1312">
            <v>1943</v>
          </cell>
          <cell r="D1312">
            <v>12190</v>
          </cell>
        </row>
        <row r="1313">
          <cell r="A1313">
            <v>22999</v>
          </cell>
          <cell r="B1313" t="str">
            <v>    其他支出</v>
          </cell>
          <cell r="C1313">
            <v>1943</v>
          </cell>
          <cell r="D1313">
            <v>12190</v>
          </cell>
        </row>
        <row r="1314">
          <cell r="A1314">
            <v>2299999</v>
          </cell>
          <cell r="B1314" t="str">
            <v>      其他支出</v>
          </cell>
          <cell r="C1314">
            <v>1943</v>
          </cell>
          <cell r="D1314">
            <v>12190</v>
          </cell>
        </row>
        <row r="1315">
          <cell r="A1315">
            <v>232</v>
          </cell>
          <cell r="B1315" t="str">
            <v>  债务付息支出</v>
          </cell>
          <cell r="C1315">
            <v>4261</v>
          </cell>
          <cell r="D1315">
            <v>4280</v>
          </cell>
        </row>
        <row r="1316">
          <cell r="A1316">
            <v>23201</v>
          </cell>
          <cell r="B1316" t="str">
            <v>    中央政府国内债务付息支出</v>
          </cell>
        </row>
        <row r="1317">
          <cell r="A1317">
            <v>2320101</v>
          </cell>
          <cell r="B1317" t="str">
            <v>      中央政府国内债务付息支出</v>
          </cell>
        </row>
        <row r="1318">
          <cell r="A1318">
            <v>23202</v>
          </cell>
          <cell r="B1318" t="str">
            <v>    中央政府国外债务付息支出</v>
          </cell>
        </row>
        <row r="1319">
          <cell r="A1319">
            <v>2320201</v>
          </cell>
          <cell r="B1319" t="str">
            <v>      中央政府境外发行主权债券付息支出</v>
          </cell>
        </row>
        <row r="1320">
          <cell r="A1320">
            <v>2320202</v>
          </cell>
          <cell r="B1320" t="str">
            <v>      中央政府向外国政府借款付息支出</v>
          </cell>
        </row>
        <row r="1321">
          <cell r="A1321">
            <v>2320203</v>
          </cell>
          <cell r="B1321" t="str">
            <v>      中央政府向国际金融组织借款付息支出</v>
          </cell>
        </row>
        <row r="1322">
          <cell r="A1322">
            <v>2320299</v>
          </cell>
          <cell r="B1322" t="str">
            <v>      中央政府其他国外借款付息支出</v>
          </cell>
        </row>
        <row r="1323">
          <cell r="A1323">
            <v>23203</v>
          </cell>
          <cell r="B1323" t="str">
            <v>    地方政府一般债务付息支出</v>
          </cell>
          <cell r="C1323">
            <v>4261</v>
          </cell>
          <cell r="D1323">
            <v>4280</v>
          </cell>
        </row>
        <row r="1324">
          <cell r="A1324">
            <v>2320301</v>
          </cell>
          <cell r="B1324" t="str">
            <v>      地方政府一般债券付息支出</v>
          </cell>
          <cell r="C1324">
            <v>4261</v>
          </cell>
          <cell r="D1324">
            <v>4280</v>
          </cell>
        </row>
        <row r="1325">
          <cell r="A1325">
            <v>2320302</v>
          </cell>
          <cell r="B1325" t="str">
            <v>      地方政府向外国政府借款付息支出</v>
          </cell>
        </row>
        <row r="1326">
          <cell r="A1326">
            <v>2320303</v>
          </cell>
          <cell r="B1326" t="str">
            <v>      地方政府向国际组织借款付息支出</v>
          </cell>
        </row>
        <row r="1327">
          <cell r="A1327">
            <v>2320399</v>
          </cell>
          <cell r="B1327" t="str">
            <v>      地方政府其他一般债务付息支出</v>
          </cell>
        </row>
        <row r="1328">
          <cell r="A1328">
            <v>233</v>
          </cell>
          <cell r="B1328" t="str">
            <v>  债务发行费用支出</v>
          </cell>
          <cell r="C1328">
            <v>8</v>
          </cell>
          <cell r="D1328">
            <v>20</v>
          </cell>
        </row>
        <row r="1329">
          <cell r="A1329">
            <v>23301</v>
          </cell>
          <cell r="B1329" t="str">
            <v>    中央政府国内债务发行费用支出</v>
          </cell>
        </row>
        <row r="1330">
          <cell r="A1330">
            <v>2330101</v>
          </cell>
          <cell r="B1330" t="str">
            <v>      中央政府国内债务发行费用支出</v>
          </cell>
        </row>
        <row r="1331">
          <cell r="A1331">
            <v>23302</v>
          </cell>
          <cell r="B1331" t="str">
            <v>    中央政府国外债务发行费用支出</v>
          </cell>
        </row>
        <row r="1332">
          <cell r="A1332">
            <v>2330201</v>
          </cell>
          <cell r="B1332" t="str">
            <v>      中央政府国外债务发行费用支出</v>
          </cell>
        </row>
        <row r="1333">
          <cell r="A1333">
            <v>23303</v>
          </cell>
          <cell r="B1333" t="str">
            <v>    地方政府一般债务发行费用支出</v>
          </cell>
          <cell r="C1333">
            <v>8</v>
          </cell>
          <cell r="D1333">
            <v>20</v>
          </cell>
        </row>
        <row r="1334">
          <cell r="A1334">
            <v>2330301</v>
          </cell>
          <cell r="B1334" t="str">
            <v>      地方政府一般债务发行费用支出</v>
          </cell>
          <cell r="C1334">
            <v>8</v>
          </cell>
          <cell r="D1334">
            <v>20</v>
          </cell>
        </row>
        <row r="1335">
          <cell r="B1335" t="str">
            <v>一般公共预算支出合计</v>
          </cell>
          <cell r="C1335">
            <v>123920</v>
          </cell>
          <cell r="D1335">
            <v>132220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</a:ln>
        <a:ln w="12700" cap="flat" cmpd="sng" algn="ctr">
          <a:solidFill>
            <a:schemeClr val="phClr"/>
          </a:solidFill>
        </a:ln>
        <a:ln w="1905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000000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4"/>
  <sheetViews>
    <sheetView showZeros="0" workbookViewId="0">
      <pane xSplit="1" ySplit="4" topLeftCell="B27" activePane="bottomRight" state="frozen"/>
      <selection/>
      <selection pane="topRight"/>
      <selection pane="bottomLeft"/>
      <selection pane="bottomRight" activeCell="A1" sqref="A1"/>
    </sheetView>
  </sheetViews>
  <sheetFormatPr defaultColWidth="8.88333333333333" defaultRowHeight="15"/>
  <cols>
    <col min="1" max="1" width="32.6333333333333" style="38" customWidth="1"/>
    <col min="2" max="2" width="10.25" style="584" customWidth="1"/>
    <col min="3" max="3" width="9.63333333333333" style="584" customWidth="1"/>
    <col min="4" max="4" width="10" style="584" customWidth="1"/>
    <col min="5" max="5" width="11.75" style="585" customWidth="1"/>
    <col min="6" max="6" width="11.5" style="38" hidden="1" customWidth="1"/>
    <col min="7" max="7" width="11.75" style="585" customWidth="1"/>
    <col min="8" max="32" width="9" style="38" customWidth="1"/>
    <col min="33" max="16384" width="8.88333333333333" style="38"/>
  </cols>
  <sheetData>
    <row r="1" s="37" customFormat="1" ht="24.95" customHeight="1" spans="1:32">
      <c r="A1" s="621" t="s">
        <v>0</v>
      </c>
      <c r="B1" s="586"/>
      <c r="C1" s="586"/>
      <c r="D1" s="586"/>
      <c r="E1" s="587"/>
      <c r="G1" s="587"/>
    </row>
    <row r="2" s="347" customFormat="1" ht="30" customHeight="1" spans="1:32">
      <c r="A2" s="51" t="s">
        <v>1</v>
      </c>
      <c r="B2" s="385"/>
      <c r="C2" s="385"/>
      <c r="D2" s="385"/>
      <c r="E2" s="40"/>
      <c r="F2" s="385"/>
      <c r="G2" s="40"/>
    </row>
    <row r="3" ht="24.95" customHeight="1" spans="1:32">
      <c r="A3" s="386"/>
      <c r="B3" s="622"/>
      <c r="C3" s="622"/>
      <c r="D3" s="622"/>
      <c r="E3" s="360" t="s">
        <v>2</v>
      </c>
      <c r="F3" s="360"/>
      <c r="G3" s="360"/>
    </row>
    <row r="4" s="5" customFormat="1" ht="54.95" customHeight="1" spans="1:32">
      <c r="A4" s="42" t="s">
        <v>3</v>
      </c>
      <c r="B4" s="623" t="s">
        <v>4</v>
      </c>
      <c r="C4" s="623" t="s">
        <v>5</v>
      </c>
      <c r="D4" s="623" t="s">
        <v>6</v>
      </c>
      <c r="E4" s="558" t="s">
        <v>7</v>
      </c>
      <c r="F4" s="362" t="s">
        <v>8</v>
      </c>
      <c r="G4" s="558" t="s">
        <v>9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="5" customFormat="1" ht="24.95" customHeight="1" spans="1:32">
      <c r="A5" s="130" t="s">
        <v>10</v>
      </c>
      <c r="B5" s="593">
        <f>SUM(B6:B22)</f>
        <v>12700</v>
      </c>
      <c r="C5" s="593">
        <f>SUM(C6:C22)</f>
        <v>11500</v>
      </c>
      <c r="D5" s="593">
        <f>SUM(D6:D22)</f>
        <v>11354</v>
      </c>
      <c r="E5" s="399">
        <f t="shared" ref="E5:E8" si="0">D5/C5</f>
        <v>0.987304347826087</v>
      </c>
      <c r="F5" s="593">
        <v>11339</v>
      </c>
      <c r="G5" s="399">
        <f t="shared" ref="G5:G8" si="1">SUM(D5-F5)/F5</f>
        <v>0.00132286797777582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="5" customFormat="1" ht="24.95" customHeight="1" spans="1:32">
      <c r="A6" s="594" t="s">
        <v>11</v>
      </c>
      <c r="B6" s="595">
        <v>5140</v>
      </c>
      <c r="C6" s="595">
        <v>4300</v>
      </c>
      <c r="D6" s="595">
        <v>4641</v>
      </c>
      <c r="E6" s="396">
        <f t="shared" si="0"/>
        <v>1.0793023255814</v>
      </c>
      <c r="F6" s="595">
        <v>4603</v>
      </c>
      <c r="G6" s="396">
        <f t="shared" si="1"/>
        <v>0.00825548555290028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="5" customFormat="1" ht="24.95" customHeight="1" spans="1:32">
      <c r="A7" s="594" t="s">
        <v>12</v>
      </c>
      <c r="B7" s="595"/>
      <c r="C7" s="595"/>
      <c r="D7" s="595"/>
      <c r="E7" s="396"/>
      <c r="F7" s="595"/>
      <c r="G7" s="396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="5" customFormat="1" ht="24.95" customHeight="1" spans="1:32">
      <c r="A8" s="594" t="s">
        <v>13</v>
      </c>
      <c r="B8" s="595">
        <v>700</v>
      </c>
      <c r="C8" s="595">
        <v>780</v>
      </c>
      <c r="D8" s="595">
        <v>752</v>
      </c>
      <c r="E8" s="396">
        <f t="shared" si="0"/>
        <v>0.964102564102564</v>
      </c>
      <c r="F8" s="595">
        <v>525</v>
      </c>
      <c r="G8" s="396">
        <f t="shared" si="1"/>
        <v>0.432380952380952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="5" customFormat="1" ht="24.95" customHeight="1" spans="1:32">
      <c r="A9" s="594" t="s">
        <v>14</v>
      </c>
      <c r="B9" s="595"/>
      <c r="C9" s="595"/>
      <c r="D9" s="595"/>
      <c r="E9" s="396"/>
      <c r="F9" s="595"/>
      <c r="G9" s="396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="5" customFormat="1" ht="24.95" customHeight="1" spans="1:32">
      <c r="A10" s="594" t="s">
        <v>15</v>
      </c>
      <c r="B10" s="595">
        <v>300</v>
      </c>
      <c r="C10" s="595">
        <v>230</v>
      </c>
      <c r="D10" s="595">
        <v>237</v>
      </c>
      <c r="E10" s="396">
        <f t="shared" ref="E10:E15" si="2">D10/C10</f>
        <v>1.0304347826087</v>
      </c>
      <c r="F10" s="595">
        <v>236</v>
      </c>
      <c r="G10" s="396">
        <f t="shared" ref="G10:G15" si="3">SUM(D10-F10)/F10</f>
        <v>0.00423728813559322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="5" customFormat="1" ht="24.95" customHeight="1" spans="1:32">
      <c r="A11" s="594" t="s">
        <v>16</v>
      </c>
      <c r="B11" s="595">
        <v>400</v>
      </c>
      <c r="C11" s="595">
        <v>620</v>
      </c>
      <c r="D11" s="595">
        <v>622</v>
      </c>
      <c r="E11" s="396">
        <f t="shared" si="2"/>
        <v>1.00322580645161</v>
      </c>
      <c r="F11" s="595">
        <v>341</v>
      </c>
      <c r="G11" s="396">
        <f t="shared" si="3"/>
        <v>0.824046920821114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="5" customFormat="1" ht="24.95" customHeight="1" spans="1:32">
      <c r="A12" s="594" t="s">
        <v>17</v>
      </c>
      <c r="B12" s="595">
        <v>800</v>
      </c>
      <c r="C12" s="595">
        <v>670</v>
      </c>
      <c r="D12" s="595">
        <v>654</v>
      </c>
      <c r="E12" s="396">
        <f t="shared" si="2"/>
        <v>0.976119402985075</v>
      </c>
      <c r="F12" s="595">
        <v>664</v>
      </c>
      <c r="G12" s="396">
        <f t="shared" si="3"/>
        <v>-0.0150602409638554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="5" customFormat="1" ht="24.95" customHeight="1" spans="1:32">
      <c r="A13" s="594" t="s">
        <v>18</v>
      </c>
      <c r="B13" s="595">
        <v>600</v>
      </c>
      <c r="C13" s="595">
        <v>750</v>
      </c>
      <c r="D13" s="595">
        <v>778</v>
      </c>
      <c r="E13" s="396">
        <f t="shared" si="2"/>
        <v>1.03733333333333</v>
      </c>
      <c r="F13" s="595">
        <v>523</v>
      </c>
      <c r="G13" s="396">
        <f t="shared" si="3"/>
        <v>0.487571701720841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="5" customFormat="1" ht="24.95" customHeight="1" spans="1:32">
      <c r="A14" s="594" t="s">
        <v>19</v>
      </c>
      <c r="B14" s="595">
        <v>400</v>
      </c>
      <c r="C14" s="595">
        <v>310</v>
      </c>
      <c r="D14" s="595">
        <v>321</v>
      </c>
      <c r="E14" s="396">
        <f t="shared" si="2"/>
        <v>1.03548387096774</v>
      </c>
      <c r="F14" s="595">
        <v>302</v>
      </c>
      <c r="G14" s="396">
        <f t="shared" si="3"/>
        <v>0.0629139072847682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="5" customFormat="1" ht="24.95" customHeight="1" spans="1:32">
      <c r="A15" s="594" t="s">
        <v>20</v>
      </c>
      <c r="B15" s="595">
        <v>1600</v>
      </c>
      <c r="C15" s="595">
        <v>1400</v>
      </c>
      <c r="D15" s="595">
        <v>1036</v>
      </c>
      <c r="E15" s="396">
        <f t="shared" si="2"/>
        <v>0.74</v>
      </c>
      <c r="F15" s="595">
        <v>1586</v>
      </c>
      <c r="G15" s="396">
        <f t="shared" si="3"/>
        <v>-0.346784363177806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="5" customFormat="1" ht="24.95" customHeight="1" spans="1:32">
      <c r="A16" s="594" t="s">
        <v>21</v>
      </c>
      <c r="B16" s="595"/>
      <c r="C16" s="595"/>
      <c r="D16" s="595"/>
      <c r="E16" s="396"/>
      <c r="F16" s="595"/>
      <c r="G16" s="396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="5" customFormat="1" ht="24.95" customHeight="1" spans="1:32">
      <c r="A17" s="594" t="s">
        <v>22</v>
      </c>
      <c r="B17" s="595">
        <v>800</v>
      </c>
      <c r="C17" s="595">
        <v>780</v>
      </c>
      <c r="D17" s="595">
        <v>728</v>
      </c>
      <c r="E17" s="396">
        <f t="shared" ref="E17:E19" si="4">D17/C17</f>
        <v>0.933333333333333</v>
      </c>
      <c r="F17" s="595">
        <v>765</v>
      </c>
      <c r="G17" s="396">
        <f t="shared" ref="G17:G19" si="5">SUM(D17-F17)/F17</f>
        <v>-0.0483660130718954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="5" customFormat="1" ht="24.95" customHeight="1" spans="1:32">
      <c r="A18" s="594" t="s">
        <v>23</v>
      </c>
      <c r="B18" s="595">
        <v>600</v>
      </c>
      <c r="C18" s="595">
        <v>1050</v>
      </c>
      <c r="D18" s="595">
        <v>997</v>
      </c>
      <c r="E18" s="396">
        <f t="shared" si="4"/>
        <v>0.94952380952381</v>
      </c>
      <c r="F18" s="595">
        <v>485</v>
      </c>
      <c r="G18" s="396">
        <f t="shared" si="5"/>
        <v>1.05567010309278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="5" customFormat="1" ht="24.95" customHeight="1" spans="1:32">
      <c r="A19" s="594" t="s">
        <v>24</v>
      </c>
      <c r="B19" s="595">
        <v>1300</v>
      </c>
      <c r="C19" s="595">
        <v>500</v>
      </c>
      <c r="D19" s="595">
        <v>488</v>
      </c>
      <c r="E19" s="396">
        <f t="shared" si="4"/>
        <v>0.976</v>
      </c>
      <c r="F19" s="595">
        <v>1244</v>
      </c>
      <c r="G19" s="396">
        <f t="shared" si="5"/>
        <v>-0.607717041800643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="5" customFormat="1" ht="24.95" customHeight="1" spans="1:32">
      <c r="A20" s="594" t="s">
        <v>25</v>
      </c>
      <c r="B20" s="595"/>
      <c r="C20" s="595"/>
      <c r="D20" s="595"/>
      <c r="E20" s="396"/>
      <c r="F20" s="595"/>
      <c r="G20" s="396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="5" customFormat="1" ht="24.95" customHeight="1" spans="1:32">
      <c r="A21" s="594" t="s">
        <v>26</v>
      </c>
      <c r="B21" s="595">
        <v>60</v>
      </c>
      <c r="C21" s="595">
        <v>110</v>
      </c>
      <c r="D21" s="595">
        <v>100</v>
      </c>
      <c r="E21" s="396">
        <f t="shared" ref="E21:E27" si="6">D21/C21</f>
        <v>0.909090909090909</v>
      </c>
      <c r="F21" s="595">
        <v>65</v>
      </c>
      <c r="G21" s="396">
        <f t="shared" ref="G21:G27" si="7">SUM(D21-F21)/F21</f>
        <v>0.538461538461538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="5" customFormat="1" ht="24.95" customHeight="1" spans="1:32">
      <c r="A22" s="594" t="s">
        <v>27</v>
      </c>
      <c r="B22" s="595"/>
      <c r="C22" s="595"/>
      <c r="D22" s="595"/>
      <c r="E22" s="396"/>
      <c r="F22" s="595"/>
      <c r="G22" s="396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="583" customFormat="1" ht="24.95" customHeight="1" spans="1:32">
      <c r="A23" s="130" t="s">
        <v>28</v>
      </c>
      <c r="B23" s="593">
        <f>SUM(B24:B30)</f>
        <v>18300</v>
      </c>
      <c r="C23" s="593">
        <f>SUM(C24:C30)</f>
        <v>19800</v>
      </c>
      <c r="D23" s="593">
        <f>SUM(D24:D30)</f>
        <v>19988</v>
      </c>
      <c r="E23" s="399">
        <f t="shared" si="6"/>
        <v>1.00949494949495</v>
      </c>
      <c r="F23" s="593">
        <v>19023</v>
      </c>
      <c r="G23" s="399">
        <f t="shared" si="7"/>
        <v>0.0507280660253377</v>
      </c>
    </row>
    <row r="24" s="5" customFormat="1" ht="24.95" customHeight="1" spans="1:32">
      <c r="A24" s="594" t="s">
        <v>29</v>
      </c>
      <c r="B24" s="595">
        <v>1000</v>
      </c>
      <c r="C24" s="595">
        <v>1100</v>
      </c>
      <c r="D24" s="595">
        <v>1248</v>
      </c>
      <c r="E24" s="396">
        <f t="shared" si="6"/>
        <v>1.13454545454545</v>
      </c>
      <c r="F24" s="595">
        <v>1152</v>
      </c>
      <c r="G24" s="396">
        <f t="shared" si="7"/>
        <v>0.0833333333333333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="5" customFormat="1" ht="24.95" customHeight="1" spans="1:32">
      <c r="A25" s="594" t="s">
        <v>30</v>
      </c>
      <c r="B25" s="595">
        <v>800</v>
      </c>
      <c r="C25" s="595">
        <v>400</v>
      </c>
      <c r="D25" s="595">
        <v>391</v>
      </c>
      <c r="E25" s="396">
        <f t="shared" si="6"/>
        <v>0.9775</v>
      </c>
      <c r="F25" s="595">
        <v>833</v>
      </c>
      <c r="G25" s="396">
        <f t="shared" si="7"/>
        <v>-0.530612244897959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="5" customFormat="1" ht="24.95" customHeight="1" spans="1:32">
      <c r="A26" s="594" t="s">
        <v>31</v>
      </c>
      <c r="B26" s="595">
        <v>600</v>
      </c>
      <c r="C26" s="595">
        <v>3600</v>
      </c>
      <c r="D26" s="595">
        <v>4189</v>
      </c>
      <c r="E26" s="396">
        <f t="shared" si="6"/>
        <v>1.16361111111111</v>
      </c>
      <c r="F26" s="595">
        <v>631</v>
      </c>
      <c r="G26" s="396">
        <f t="shared" si="7"/>
        <v>5.63866877971474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="5" customFormat="1" ht="39.95" customHeight="1" spans="1:32">
      <c r="A27" s="369" t="s">
        <v>32</v>
      </c>
      <c r="B27" s="595">
        <v>14800</v>
      </c>
      <c r="C27" s="595">
        <v>13890</v>
      </c>
      <c r="D27" s="595">
        <v>13148</v>
      </c>
      <c r="E27" s="396">
        <f t="shared" si="6"/>
        <v>0.946580273578114</v>
      </c>
      <c r="F27" s="595">
        <v>15202</v>
      </c>
      <c r="G27" s="396">
        <f t="shared" si="7"/>
        <v>-0.135113800815682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="5" customFormat="1" ht="24.95" customHeight="1" spans="1:32">
      <c r="A28" s="594" t="s">
        <v>33</v>
      </c>
      <c r="B28" s="595"/>
      <c r="C28" s="595"/>
      <c r="D28" s="595"/>
      <c r="E28" s="396"/>
      <c r="F28" s="595"/>
      <c r="G28" s="396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="5" customFormat="1" ht="24.95" customHeight="1" spans="1:32">
      <c r="A29" s="594" t="s">
        <v>34</v>
      </c>
      <c r="B29" s="595">
        <v>400</v>
      </c>
      <c r="C29" s="595">
        <v>160</v>
      </c>
      <c r="D29" s="595">
        <v>156</v>
      </c>
      <c r="E29" s="396">
        <f t="shared" ref="E29:E31" si="8">D29/C29</f>
        <v>0.975</v>
      </c>
      <c r="F29" s="595">
        <v>430</v>
      </c>
      <c r="G29" s="396">
        <f t="shared" ref="G29:G31" si="9">SUM(D29-F29)/F29</f>
        <v>-0.637209302325581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="5" customFormat="1" ht="24.95" customHeight="1" spans="1:32">
      <c r="A30" s="594" t="s">
        <v>35</v>
      </c>
      <c r="B30" s="595">
        <v>700</v>
      </c>
      <c r="C30" s="595">
        <v>650</v>
      </c>
      <c r="D30" s="595">
        <v>856</v>
      </c>
      <c r="E30" s="396">
        <f t="shared" si="8"/>
        <v>1.31692307692308</v>
      </c>
      <c r="F30" s="595">
        <v>775</v>
      </c>
      <c r="G30" s="396">
        <f t="shared" si="9"/>
        <v>0.104516129032258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="583" customFormat="1" ht="24.95" customHeight="1" spans="1:32">
      <c r="A31" s="596" t="s">
        <v>36</v>
      </c>
      <c r="B31" s="593">
        <f>B5+B23</f>
        <v>31000</v>
      </c>
      <c r="C31" s="593">
        <f>C5+C23</f>
        <v>31300</v>
      </c>
      <c r="D31" s="593">
        <f>D5+D23</f>
        <v>31342</v>
      </c>
      <c r="E31" s="399">
        <f t="shared" si="8"/>
        <v>1.00134185303514</v>
      </c>
      <c r="F31" s="593">
        <v>30362</v>
      </c>
      <c r="G31" s="399">
        <f t="shared" si="9"/>
        <v>0.0322771885910019</v>
      </c>
    </row>
    <row r="44" spans="1:1">
      <c r="A44" s="38" t="s">
        <v>37</v>
      </c>
    </row>
  </sheetData>
  <mergeCells count="2">
    <mergeCell ref="A2:G2"/>
    <mergeCell ref="E3:G3"/>
  </mergeCells>
  <printOptions horizontalCentered="1"/>
  <pageMargins left="0.352777777777778" right="0.352777777777778" top="0.588888888888889" bottom="0.588888888888889" header="0.313888888888889" footer="0.313888888888889"/>
  <pageSetup paperSize="9" scale="110" orientation="portrait"/>
  <headerFooter>
    <oddFooter>&amp;C&amp;"宋体,常规"&amp;11&amp;P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340"/>
  <sheetViews>
    <sheetView showZeros="0" workbookViewId="0">
      <pane xSplit="1" ySplit="4" topLeftCell="B1321" activePane="bottomRight" state="frozen"/>
      <selection/>
      <selection pane="topRight"/>
      <selection pane="bottomLeft"/>
      <selection pane="bottomRight" activeCell="A631" sqref="A631"/>
    </sheetView>
  </sheetViews>
  <sheetFormatPr defaultColWidth="8.88333333333333" defaultRowHeight="15"/>
  <cols>
    <col min="1" max="1" width="37.75" style="538" customWidth="1"/>
    <col min="2" max="2" width="13.25" style="539" customWidth="1"/>
    <col min="3" max="3" width="13.6333333333333" style="539" customWidth="1"/>
    <col min="4" max="4" width="10.25" style="539" customWidth="1"/>
    <col min="5" max="5" width="12.6333333333333" style="540" customWidth="1"/>
    <col min="6" max="6" width="12.3833333333333" style="541" hidden="1" customWidth="1"/>
    <col min="7" max="7" width="12.6333333333333" style="541" customWidth="1"/>
    <col min="8" max="29" width="9" style="527" customWidth="1"/>
    <col min="30" max="221" width="8.88333333333333" style="527"/>
    <col min="222" max="228" width="9" style="527" customWidth="1"/>
    <col min="229" max="229" width="12.8833333333333" style="527" customWidth="1"/>
    <col min="230" max="16381" width="9" style="527" customWidth="1"/>
    <col min="16382" max="16382" width="9" style="527"/>
    <col min="16383" max="16384" width="8.88333333333333" style="527"/>
  </cols>
  <sheetData>
    <row r="1" s="525" customFormat="1" ht="24.95" customHeight="1" spans="1:255">
      <c r="A1" s="542" t="s">
        <v>38</v>
      </c>
      <c r="B1" s="543"/>
      <c r="C1" s="543"/>
      <c r="D1" s="543"/>
      <c r="E1" s="544"/>
      <c r="F1" s="545"/>
      <c r="G1" s="545"/>
    </row>
    <row r="2" s="526" customFormat="1" ht="30" customHeight="1" spans="1:255">
      <c r="A2" s="547" t="s">
        <v>39</v>
      </c>
      <c r="B2" s="548"/>
      <c r="C2" s="549"/>
      <c r="D2" s="549"/>
      <c r="E2" s="549"/>
      <c r="F2" s="549"/>
      <c r="G2" s="550"/>
    </row>
    <row r="3" ht="24.95" customHeight="1" spans="1:255">
      <c r="A3" s="552"/>
      <c r="B3" s="553"/>
      <c r="C3" s="553"/>
      <c r="D3" s="553"/>
      <c r="E3" s="554" t="s">
        <v>40</v>
      </c>
      <c r="F3" s="554"/>
      <c r="G3" s="554"/>
    </row>
    <row r="4" s="525" customFormat="1" ht="39.95" customHeight="1" spans="1:255">
      <c r="A4" s="555" t="s">
        <v>41</v>
      </c>
      <c r="B4" s="556" t="s">
        <v>42</v>
      </c>
      <c r="C4" s="556" t="s">
        <v>43</v>
      </c>
      <c r="D4" s="557" t="s">
        <v>44</v>
      </c>
      <c r="E4" s="558" t="s">
        <v>45</v>
      </c>
      <c r="F4" s="555" t="s">
        <v>46</v>
      </c>
      <c r="G4" s="555" t="s">
        <v>47</v>
      </c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527"/>
      <c r="T4" s="527"/>
      <c r="U4" s="527"/>
      <c r="V4" s="527"/>
      <c r="W4" s="527"/>
      <c r="X4" s="527"/>
      <c r="Y4" s="527"/>
      <c r="Z4" s="527"/>
      <c r="AA4" s="527"/>
      <c r="AB4" s="527"/>
      <c r="AC4" s="527"/>
      <c r="AD4" s="527"/>
      <c r="AE4" s="527"/>
      <c r="HP4" s="527"/>
      <c r="HQ4" s="527"/>
      <c r="HR4" s="527"/>
      <c r="HS4" s="527"/>
      <c r="HT4" s="527"/>
      <c r="HU4" s="527"/>
      <c r="HV4" s="527"/>
      <c r="HW4" s="527"/>
      <c r="HX4" s="527"/>
      <c r="HY4" s="527"/>
      <c r="HZ4" s="527"/>
      <c r="IA4" s="527"/>
      <c r="IB4" s="527"/>
      <c r="IC4" s="527"/>
      <c r="ID4" s="527"/>
      <c r="IE4" s="527"/>
      <c r="IF4" s="527"/>
      <c r="IG4" s="527"/>
      <c r="IH4" s="527"/>
      <c r="II4" s="527"/>
      <c r="IJ4" s="527"/>
      <c r="IK4" s="527"/>
      <c r="IL4" s="527"/>
      <c r="IM4" s="527"/>
      <c r="IN4" s="527"/>
      <c r="IO4" s="527"/>
      <c r="IP4" s="527"/>
      <c r="IQ4" s="527"/>
      <c r="IR4" s="527"/>
      <c r="IS4" s="527"/>
      <c r="IT4" s="527"/>
      <c r="IU4" s="527"/>
    </row>
    <row r="5" s="528" customFormat="1" ht="24.95" customHeight="1" spans="1:255">
      <c r="A5" s="559" t="s">
        <v>48</v>
      </c>
      <c r="B5" s="367">
        <f>SUM(B6,B18,B27,B37,B48,B59,B70,B78,B87,B100,B109,B120,B132,B139,B147,B153,B160,B167,B174,B181,B188,B196,B202,B208,B215,B230,B237,B244,B250)</f>
        <v>30279</v>
      </c>
      <c r="C5" s="560">
        <f>SUM(C6,C18,C27,C37,C48,C59,C70,C78,C87,C100,C109,C120,C132,C139,C147,C153,C160,C167,C174,C181,C188,C196,C202,C208,C215,C230,C237,C244,C250)</f>
        <v>23122</v>
      </c>
      <c r="D5" s="367">
        <f>SUM(D6,D18,D27,D37,D48,D59,D70,D78,D87,D100,D109,D120,D132,D139,D147,D153,D160,D167,D174,D181,D188,D196,D202,D208,D215,D230,D237,D244,D250)</f>
        <v>19224</v>
      </c>
      <c r="E5" s="561">
        <f>IFERROR(D5/C5,"")</f>
        <v>0.831415967476862</v>
      </c>
      <c r="F5" s="367">
        <f>SUM(F6,F18,F27,F37,F48,F59,F70,F78,F87,F100,F109,F120,F132,F147,F153,F160,F167,F174,F181,F188,F196,F202,F208,F215,F230,F237,F244,F250)</f>
        <v>14853</v>
      </c>
      <c r="G5" s="562">
        <f>IFERROR((D5-F5)/F5,"")</f>
        <v>0.294283983033731</v>
      </c>
    </row>
    <row r="6" s="528" customFormat="1" ht="24.95" customHeight="1" spans="1:255">
      <c r="A6" s="563" t="s">
        <v>49</v>
      </c>
      <c r="B6" s="367">
        <f t="shared" ref="B6:F6" si="0">SUM(B7:B17)</f>
        <v>515</v>
      </c>
      <c r="C6" s="367">
        <f t="shared" si="0"/>
        <v>528</v>
      </c>
      <c r="D6" s="367">
        <f t="shared" si="0"/>
        <v>494</v>
      </c>
      <c r="E6" s="561">
        <f>IFERROR(D6/C6,"")</f>
        <v>0.935606060606061</v>
      </c>
      <c r="F6" s="367">
        <f t="shared" si="0"/>
        <v>414</v>
      </c>
      <c r="G6" s="562">
        <f>IFERROR((D6-F6)/F6,"")</f>
        <v>0.193236714975845</v>
      </c>
    </row>
    <row r="7" s="529" customFormat="1" ht="24.95" customHeight="1" spans="1:255">
      <c r="A7" s="563" t="s">
        <v>50</v>
      </c>
      <c r="B7" s="564">
        <v>357</v>
      </c>
      <c r="C7" s="565">
        <v>403</v>
      </c>
      <c r="D7" s="565">
        <v>403</v>
      </c>
      <c r="E7" s="566">
        <f t="shared" ref="E6:E70" si="1">IFERROR(D7/C7,"")</f>
        <v>1</v>
      </c>
      <c r="F7" s="565">
        <v>355</v>
      </c>
      <c r="G7" s="567">
        <f t="shared" ref="G4:G67" si="2">IFERROR((D7-F7)/F7,"")</f>
        <v>0.135211267605634</v>
      </c>
      <c r="H7" s="527"/>
      <c r="I7" s="527"/>
      <c r="J7" s="527"/>
      <c r="K7" s="527"/>
      <c r="L7" s="527"/>
      <c r="M7" s="527"/>
      <c r="N7" s="527"/>
      <c r="O7" s="527"/>
      <c r="P7" s="527"/>
      <c r="Q7" s="527"/>
      <c r="R7" s="527"/>
      <c r="S7" s="527"/>
      <c r="T7" s="527"/>
      <c r="U7" s="527"/>
      <c r="V7" s="527"/>
      <c r="W7" s="527"/>
      <c r="X7" s="527"/>
      <c r="Y7" s="527"/>
      <c r="Z7" s="527"/>
      <c r="AA7" s="527"/>
      <c r="AB7" s="527"/>
      <c r="AC7" s="527"/>
      <c r="HN7" s="527"/>
      <c r="HO7" s="527"/>
      <c r="HP7" s="527"/>
      <c r="HQ7" s="527"/>
      <c r="HR7" s="527"/>
      <c r="HS7" s="527"/>
      <c r="HT7" s="527"/>
      <c r="HU7" s="527"/>
      <c r="HV7" s="527"/>
      <c r="HW7" s="527"/>
      <c r="HX7" s="527"/>
      <c r="HY7" s="527"/>
      <c r="HZ7" s="527"/>
      <c r="IA7" s="527"/>
      <c r="IB7" s="527"/>
      <c r="IC7" s="527"/>
      <c r="ID7" s="527"/>
      <c r="IE7" s="527"/>
      <c r="IF7" s="527"/>
      <c r="IG7" s="527"/>
      <c r="IH7" s="527"/>
      <c r="II7" s="527"/>
      <c r="IJ7" s="527"/>
      <c r="IK7" s="527"/>
      <c r="IL7" s="527"/>
      <c r="IM7" s="527"/>
      <c r="IN7" s="527"/>
      <c r="IO7" s="527"/>
      <c r="IP7" s="527"/>
      <c r="IQ7" s="527"/>
      <c r="IR7" s="527"/>
      <c r="IS7" s="527"/>
    </row>
    <row r="8" s="5" customFormat="1" ht="24.95" customHeight="1" spans="1:255">
      <c r="A8" s="563" t="s">
        <v>51</v>
      </c>
      <c r="B8" s="564">
        <v>0</v>
      </c>
      <c r="C8" s="565">
        <v>1</v>
      </c>
      <c r="D8" s="565">
        <v>0</v>
      </c>
      <c r="E8" s="566">
        <f t="shared" si="1"/>
        <v>0</v>
      </c>
      <c r="F8" s="565">
        <v>0</v>
      </c>
      <c r="G8" s="567" t="str">
        <f t="shared" si="2"/>
        <v/>
      </c>
      <c r="H8" s="527"/>
      <c r="I8" s="527"/>
      <c r="J8" s="527"/>
      <c r="K8" s="527"/>
      <c r="L8" s="527"/>
      <c r="M8" s="527"/>
      <c r="N8" s="527"/>
      <c r="O8" s="527"/>
      <c r="P8" s="527"/>
      <c r="Q8" s="527"/>
      <c r="R8" s="527"/>
      <c r="S8" s="527"/>
      <c r="T8" s="527"/>
      <c r="U8" s="527"/>
      <c r="V8" s="527"/>
      <c r="W8" s="527"/>
      <c r="X8" s="527"/>
      <c r="Y8" s="527"/>
      <c r="Z8" s="527"/>
      <c r="AA8" s="527"/>
      <c r="AB8" s="527"/>
      <c r="AC8" s="527"/>
      <c r="HN8" s="527"/>
      <c r="HO8" s="527"/>
      <c r="HP8" s="527"/>
      <c r="HQ8" s="527"/>
      <c r="HR8" s="527"/>
      <c r="HS8" s="527"/>
      <c r="HT8" s="527"/>
      <c r="HU8" s="527"/>
      <c r="HV8" s="527"/>
      <c r="HW8" s="527"/>
      <c r="HX8" s="527"/>
      <c r="HY8" s="527"/>
      <c r="HZ8" s="527"/>
      <c r="IA8" s="527"/>
      <c r="IB8" s="527"/>
      <c r="IC8" s="527"/>
      <c r="ID8" s="527"/>
      <c r="IE8" s="527"/>
      <c r="IF8" s="527"/>
      <c r="IG8" s="527"/>
      <c r="IH8" s="527"/>
      <c r="II8" s="527"/>
      <c r="IJ8" s="527"/>
      <c r="IK8" s="527"/>
      <c r="IL8" s="527"/>
      <c r="IM8" s="527"/>
      <c r="IN8" s="527"/>
      <c r="IO8" s="527"/>
      <c r="IP8" s="527"/>
      <c r="IQ8" s="527"/>
      <c r="IR8" s="527"/>
      <c r="IS8" s="527"/>
    </row>
    <row r="9" s="5" customFormat="1" ht="24.95" customHeight="1" spans="1:255">
      <c r="A9" s="563" t="s">
        <v>52</v>
      </c>
      <c r="B9" s="564">
        <v>0</v>
      </c>
      <c r="C9" s="565">
        <v>0</v>
      </c>
      <c r="D9" s="565">
        <v>0</v>
      </c>
      <c r="E9" s="566" t="str">
        <f t="shared" si="1"/>
        <v/>
      </c>
      <c r="F9" s="565">
        <v>0</v>
      </c>
      <c r="G9" s="567" t="str">
        <f t="shared" si="2"/>
        <v/>
      </c>
      <c r="H9" s="527"/>
      <c r="I9" s="527"/>
      <c r="J9" s="527"/>
      <c r="K9" s="527"/>
      <c r="L9" s="527"/>
      <c r="M9" s="527"/>
      <c r="N9" s="527"/>
      <c r="O9" s="527"/>
      <c r="P9" s="527"/>
      <c r="Q9" s="527"/>
      <c r="R9" s="527"/>
      <c r="S9" s="527"/>
      <c r="T9" s="527"/>
      <c r="U9" s="527"/>
      <c r="V9" s="527"/>
      <c r="W9" s="527"/>
      <c r="X9" s="527"/>
      <c r="Y9" s="527"/>
      <c r="Z9" s="527"/>
      <c r="AA9" s="527"/>
      <c r="AB9" s="527"/>
      <c r="AC9" s="527"/>
      <c r="HN9" s="527"/>
      <c r="HO9" s="527"/>
      <c r="HP9" s="527"/>
      <c r="HQ9" s="527"/>
      <c r="HR9" s="527"/>
      <c r="HS9" s="527"/>
      <c r="HT9" s="527"/>
      <c r="HU9" s="527"/>
      <c r="HV9" s="527"/>
      <c r="HW9" s="527"/>
      <c r="HX9" s="527"/>
      <c r="HY9" s="527"/>
      <c r="HZ9" s="527"/>
      <c r="IA9" s="527"/>
      <c r="IB9" s="527"/>
      <c r="IC9" s="527"/>
      <c r="ID9" s="527"/>
      <c r="IE9" s="527"/>
      <c r="IF9" s="527"/>
      <c r="IG9" s="527"/>
      <c r="IH9" s="527"/>
      <c r="II9" s="527"/>
      <c r="IJ9" s="527"/>
      <c r="IK9" s="527"/>
      <c r="IL9" s="527"/>
      <c r="IM9" s="527"/>
      <c r="IN9" s="527"/>
      <c r="IO9" s="527"/>
      <c r="IP9" s="527"/>
      <c r="IQ9" s="527"/>
      <c r="IR9" s="527"/>
      <c r="IS9" s="527"/>
    </row>
    <row r="10" s="5" customFormat="1" ht="24.95" customHeight="1" spans="1:255">
      <c r="A10" s="563" t="s">
        <v>53</v>
      </c>
      <c r="B10" s="564">
        <v>25</v>
      </c>
      <c r="C10" s="565">
        <v>8</v>
      </c>
      <c r="D10" s="565">
        <v>8</v>
      </c>
      <c r="E10" s="566">
        <f t="shared" si="1"/>
        <v>1</v>
      </c>
      <c r="F10" s="565">
        <v>0</v>
      </c>
      <c r="G10" s="567" t="str">
        <f t="shared" si="2"/>
        <v/>
      </c>
      <c r="H10" s="527"/>
      <c r="I10" s="527"/>
      <c r="J10" s="527"/>
      <c r="K10" s="527"/>
      <c r="L10" s="527"/>
      <c r="M10" s="527"/>
      <c r="N10" s="527"/>
      <c r="O10" s="527"/>
      <c r="P10" s="527"/>
      <c r="Q10" s="527"/>
      <c r="R10" s="527"/>
      <c r="S10" s="527"/>
      <c r="T10" s="527"/>
      <c r="U10" s="527"/>
      <c r="V10" s="527"/>
      <c r="W10" s="527"/>
      <c r="X10" s="527"/>
      <c r="Y10" s="527"/>
      <c r="Z10" s="527"/>
      <c r="AA10" s="527"/>
      <c r="AB10" s="527"/>
      <c r="AC10" s="527"/>
      <c r="HN10" s="527"/>
      <c r="HO10" s="527"/>
      <c r="HP10" s="527"/>
      <c r="HQ10" s="527"/>
      <c r="HR10" s="527"/>
      <c r="HS10" s="527"/>
      <c r="HT10" s="527"/>
      <c r="HU10" s="527"/>
      <c r="HV10" s="527"/>
      <c r="HW10" s="527"/>
      <c r="HX10" s="527"/>
      <c r="HY10" s="527"/>
      <c r="HZ10" s="527"/>
      <c r="IA10" s="527"/>
      <c r="IB10" s="527"/>
      <c r="IC10" s="527"/>
      <c r="ID10" s="527"/>
      <c r="IE10" s="527"/>
      <c r="IF10" s="527"/>
      <c r="IG10" s="527"/>
      <c r="IH10" s="527"/>
      <c r="II10" s="527"/>
      <c r="IJ10" s="527"/>
      <c r="IK10" s="527"/>
      <c r="IL10" s="527"/>
      <c r="IM10" s="527"/>
      <c r="IN10" s="527"/>
      <c r="IO10" s="527"/>
      <c r="IP10" s="527"/>
      <c r="IQ10" s="527"/>
      <c r="IR10" s="527"/>
      <c r="IS10" s="527"/>
    </row>
    <row r="11" s="5" customFormat="1" ht="24.95" customHeight="1" spans="1:255">
      <c r="A11" s="563" t="s">
        <v>54</v>
      </c>
      <c r="B11" s="564">
        <v>0</v>
      </c>
      <c r="C11" s="565">
        <v>0</v>
      </c>
      <c r="D11" s="565">
        <v>0</v>
      </c>
      <c r="E11" s="566" t="str">
        <f t="shared" si="1"/>
        <v/>
      </c>
      <c r="F11" s="565">
        <v>0</v>
      </c>
      <c r="G11" s="567" t="str">
        <f t="shared" si="2"/>
        <v/>
      </c>
      <c r="H11" s="527"/>
      <c r="I11" s="527"/>
      <c r="J11" s="527"/>
      <c r="K11" s="527"/>
      <c r="L11" s="527"/>
      <c r="M11" s="527"/>
      <c r="N11" s="527"/>
      <c r="O11" s="527"/>
      <c r="P11" s="527"/>
      <c r="Q11" s="527"/>
      <c r="R11" s="527"/>
      <c r="S11" s="527"/>
      <c r="T11" s="527"/>
      <c r="U11" s="527"/>
      <c r="V11" s="527"/>
      <c r="W11" s="527"/>
      <c r="X11" s="527"/>
      <c r="Y11" s="527"/>
      <c r="Z11" s="527"/>
      <c r="AA11" s="527"/>
      <c r="AB11" s="527"/>
      <c r="AC11" s="527"/>
      <c r="HN11" s="527"/>
      <c r="HO11" s="527"/>
      <c r="HP11" s="527"/>
      <c r="HQ11" s="527"/>
      <c r="HR11" s="527"/>
      <c r="HS11" s="527"/>
      <c r="HT11" s="527"/>
      <c r="HU11" s="527"/>
      <c r="HV11" s="527"/>
      <c r="HW11" s="527"/>
      <c r="HX11" s="527"/>
      <c r="HY11" s="527"/>
      <c r="HZ11" s="527"/>
      <c r="IA11" s="527"/>
      <c r="IB11" s="527"/>
      <c r="IC11" s="527"/>
      <c r="ID11" s="527"/>
      <c r="IE11" s="527"/>
      <c r="IF11" s="527"/>
      <c r="IG11" s="527"/>
      <c r="IH11" s="527"/>
      <c r="II11" s="527"/>
      <c r="IJ11" s="527"/>
      <c r="IK11" s="527"/>
      <c r="IL11" s="527"/>
      <c r="IM11" s="527"/>
      <c r="IN11" s="527"/>
      <c r="IO11" s="527"/>
      <c r="IP11" s="527"/>
      <c r="IQ11" s="527"/>
      <c r="IR11" s="527"/>
      <c r="IS11" s="527"/>
    </row>
    <row r="12" s="5" customFormat="1" ht="24.95" customHeight="1" spans="1:255">
      <c r="A12" s="563" t="s">
        <v>55</v>
      </c>
      <c r="B12" s="564">
        <v>0</v>
      </c>
      <c r="C12" s="565">
        <v>0</v>
      </c>
      <c r="D12" s="565">
        <v>0</v>
      </c>
      <c r="E12" s="566" t="str">
        <f t="shared" si="1"/>
        <v/>
      </c>
      <c r="F12" s="565">
        <v>0</v>
      </c>
      <c r="G12" s="567" t="str">
        <f t="shared" si="2"/>
        <v/>
      </c>
      <c r="H12" s="527"/>
      <c r="I12" s="527"/>
      <c r="J12" s="527"/>
      <c r="K12" s="527"/>
      <c r="L12" s="527"/>
      <c r="M12" s="527"/>
      <c r="N12" s="527"/>
      <c r="O12" s="527"/>
      <c r="P12" s="527"/>
      <c r="Q12" s="527"/>
      <c r="R12" s="527"/>
      <c r="S12" s="527"/>
      <c r="T12" s="527"/>
      <c r="U12" s="527"/>
      <c r="V12" s="527"/>
      <c r="W12" s="527"/>
      <c r="X12" s="527"/>
      <c r="Y12" s="527"/>
      <c r="Z12" s="527"/>
      <c r="AA12" s="527"/>
      <c r="AB12" s="527"/>
      <c r="AC12" s="527"/>
      <c r="HN12" s="527"/>
      <c r="HO12" s="527"/>
      <c r="HP12" s="527"/>
      <c r="HQ12" s="527"/>
      <c r="HR12" s="527"/>
      <c r="HS12" s="527"/>
      <c r="HT12" s="527"/>
      <c r="HU12" s="527"/>
      <c r="HV12" s="527"/>
      <c r="HW12" s="527"/>
      <c r="HX12" s="527"/>
      <c r="HY12" s="527"/>
      <c r="HZ12" s="527"/>
      <c r="IA12" s="527"/>
      <c r="IB12" s="527"/>
      <c r="IC12" s="527"/>
      <c r="ID12" s="527"/>
      <c r="IE12" s="527"/>
      <c r="IF12" s="527"/>
      <c r="IG12" s="527"/>
      <c r="IH12" s="527"/>
      <c r="II12" s="527"/>
      <c r="IJ12" s="527"/>
      <c r="IK12" s="527"/>
      <c r="IL12" s="527"/>
      <c r="IM12" s="527"/>
      <c r="IN12" s="527"/>
      <c r="IO12" s="527"/>
      <c r="IP12" s="527"/>
      <c r="IQ12" s="527"/>
      <c r="IR12" s="527"/>
      <c r="IS12" s="527"/>
    </row>
    <row r="13" s="5" customFormat="1" ht="24.95" customHeight="1" spans="1:255">
      <c r="A13" s="563" t="s">
        <v>56</v>
      </c>
      <c r="B13" s="564">
        <v>0</v>
      </c>
      <c r="C13" s="565">
        <v>0</v>
      </c>
      <c r="D13" s="565">
        <v>0</v>
      </c>
      <c r="E13" s="566" t="str">
        <f t="shared" si="1"/>
        <v/>
      </c>
      <c r="F13" s="565">
        <v>0</v>
      </c>
      <c r="G13" s="567" t="str">
        <f t="shared" si="2"/>
        <v/>
      </c>
      <c r="H13" s="527"/>
      <c r="I13" s="527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7"/>
      <c r="AA13" s="527"/>
      <c r="AB13" s="527"/>
      <c r="AC13" s="527"/>
      <c r="HN13" s="527"/>
      <c r="HO13" s="527"/>
      <c r="HP13" s="527"/>
      <c r="HQ13" s="527"/>
      <c r="HR13" s="527"/>
      <c r="HS13" s="527"/>
      <c r="HT13" s="527"/>
      <c r="HU13" s="527"/>
      <c r="HV13" s="527"/>
      <c r="HW13" s="527"/>
      <c r="HX13" s="527"/>
      <c r="HY13" s="527"/>
      <c r="HZ13" s="527"/>
      <c r="IA13" s="527"/>
      <c r="IB13" s="527"/>
      <c r="IC13" s="527"/>
      <c r="ID13" s="527"/>
      <c r="IE13" s="527"/>
      <c r="IF13" s="527"/>
      <c r="IG13" s="527"/>
      <c r="IH13" s="527"/>
      <c r="II13" s="527"/>
      <c r="IJ13" s="527"/>
      <c r="IK13" s="527"/>
      <c r="IL13" s="527"/>
      <c r="IM13" s="527"/>
      <c r="IN13" s="527"/>
      <c r="IO13" s="527"/>
      <c r="IP13" s="527"/>
      <c r="IQ13" s="527"/>
      <c r="IR13" s="527"/>
      <c r="IS13" s="527"/>
    </row>
    <row r="14" s="5" customFormat="1" ht="24.95" customHeight="1" spans="1:255">
      <c r="A14" s="563" t="s">
        <v>57</v>
      </c>
      <c r="B14" s="564">
        <v>21</v>
      </c>
      <c r="C14" s="565">
        <v>30</v>
      </c>
      <c r="D14" s="565">
        <v>7</v>
      </c>
      <c r="E14" s="566">
        <f t="shared" si="1"/>
        <v>0.233333333333333</v>
      </c>
      <c r="F14" s="565">
        <v>9</v>
      </c>
      <c r="G14" s="567">
        <f t="shared" si="2"/>
        <v>-0.222222222222222</v>
      </c>
      <c r="H14" s="527"/>
      <c r="I14" s="527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7"/>
      <c r="AA14" s="527"/>
      <c r="AB14" s="527"/>
      <c r="AC14" s="527"/>
      <c r="HN14" s="527"/>
      <c r="HO14" s="527"/>
      <c r="HP14" s="527"/>
      <c r="HQ14" s="527"/>
      <c r="HR14" s="527"/>
      <c r="HS14" s="527"/>
      <c r="HT14" s="527"/>
      <c r="HU14" s="527"/>
      <c r="HV14" s="527"/>
      <c r="HW14" s="527"/>
      <c r="HX14" s="527"/>
      <c r="HY14" s="527"/>
      <c r="HZ14" s="527"/>
      <c r="IA14" s="527"/>
      <c r="IB14" s="527"/>
      <c r="IC14" s="527"/>
      <c r="ID14" s="527"/>
      <c r="IE14" s="527"/>
      <c r="IF14" s="527"/>
      <c r="IG14" s="527"/>
      <c r="IH14" s="527"/>
      <c r="II14" s="527"/>
      <c r="IJ14" s="527"/>
      <c r="IK14" s="527"/>
      <c r="IL14" s="527"/>
      <c r="IM14" s="527"/>
      <c r="IN14" s="527"/>
      <c r="IO14" s="527"/>
      <c r="IP14" s="527"/>
      <c r="IQ14" s="527"/>
      <c r="IR14" s="527"/>
      <c r="IS14" s="527"/>
    </row>
    <row r="15" s="5" customFormat="1" ht="24.95" customHeight="1" spans="1:255">
      <c r="A15" s="563" t="s">
        <v>58</v>
      </c>
      <c r="B15" s="564">
        <v>0</v>
      </c>
      <c r="C15" s="565">
        <v>0</v>
      </c>
      <c r="D15" s="565">
        <v>0</v>
      </c>
      <c r="E15" s="566" t="str">
        <f t="shared" si="1"/>
        <v/>
      </c>
      <c r="F15" s="565">
        <v>0</v>
      </c>
      <c r="G15" s="567" t="str">
        <f t="shared" si="2"/>
        <v/>
      </c>
      <c r="H15" s="527"/>
      <c r="I15" s="527"/>
      <c r="J15" s="527"/>
      <c r="K15" s="527"/>
      <c r="L15" s="527"/>
      <c r="M15" s="527"/>
      <c r="N15" s="527"/>
      <c r="O15" s="527"/>
      <c r="P15" s="527"/>
      <c r="Q15" s="527"/>
      <c r="R15" s="527"/>
      <c r="S15" s="527"/>
      <c r="T15" s="527"/>
      <c r="U15" s="527"/>
      <c r="V15" s="527"/>
      <c r="W15" s="527"/>
      <c r="X15" s="527"/>
      <c r="Y15" s="527"/>
      <c r="Z15" s="527"/>
      <c r="AA15" s="527"/>
      <c r="AB15" s="527"/>
      <c r="AC15" s="527"/>
      <c r="HN15" s="527"/>
      <c r="HO15" s="527"/>
      <c r="HP15" s="527"/>
      <c r="HQ15" s="527"/>
      <c r="HR15" s="527"/>
      <c r="HS15" s="527"/>
      <c r="HT15" s="527"/>
      <c r="HU15" s="527"/>
      <c r="HV15" s="527"/>
      <c r="HW15" s="527"/>
      <c r="HX15" s="527"/>
      <c r="HY15" s="527"/>
      <c r="HZ15" s="527"/>
      <c r="IA15" s="527"/>
      <c r="IB15" s="527"/>
      <c r="IC15" s="527"/>
      <c r="ID15" s="527"/>
      <c r="IE15" s="527"/>
      <c r="IF15" s="527"/>
      <c r="IG15" s="527"/>
      <c r="IH15" s="527"/>
      <c r="II15" s="527"/>
      <c r="IJ15" s="527"/>
      <c r="IK15" s="527"/>
      <c r="IL15" s="527"/>
      <c r="IM15" s="527"/>
      <c r="IN15" s="527"/>
      <c r="IO15" s="527"/>
      <c r="IP15" s="527"/>
      <c r="IQ15" s="527"/>
      <c r="IR15" s="527"/>
      <c r="IS15" s="527"/>
    </row>
    <row r="16" s="5" customFormat="1" ht="24.95" customHeight="1" spans="1:255">
      <c r="A16" s="563" t="s">
        <v>59</v>
      </c>
      <c r="B16" s="564">
        <v>52</v>
      </c>
      <c r="C16" s="565">
        <v>43</v>
      </c>
      <c r="D16" s="565">
        <v>43</v>
      </c>
      <c r="E16" s="566">
        <f t="shared" si="1"/>
        <v>1</v>
      </c>
      <c r="F16" s="565">
        <v>50</v>
      </c>
      <c r="G16" s="567">
        <f t="shared" si="2"/>
        <v>-0.14</v>
      </c>
      <c r="H16" s="527"/>
      <c r="I16" s="527"/>
      <c r="J16" s="527"/>
      <c r="K16" s="527"/>
      <c r="L16" s="527"/>
      <c r="M16" s="527"/>
      <c r="N16" s="527"/>
      <c r="O16" s="527"/>
      <c r="P16" s="527"/>
      <c r="Q16" s="527"/>
      <c r="R16" s="527"/>
      <c r="S16" s="527"/>
      <c r="T16" s="527"/>
      <c r="U16" s="527"/>
      <c r="V16" s="527"/>
      <c r="W16" s="527"/>
      <c r="X16" s="527"/>
      <c r="Y16" s="527"/>
      <c r="Z16" s="527"/>
      <c r="AA16" s="527"/>
      <c r="AB16" s="527"/>
      <c r="AC16" s="527"/>
      <c r="HN16" s="527"/>
      <c r="HO16" s="527"/>
      <c r="HP16" s="527"/>
      <c r="HQ16" s="527"/>
      <c r="HR16" s="527"/>
      <c r="HS16" s="527"/>
      <c r="HT16" s="527"/>
      <c r="HU16" s="527"/>
      <c r="HV16" s="527"/>
      <c r="HW16" s="527"/>
      <c r="HX16" s="527"/>
      <c r="HY16" s="527"/>
      <c r="HZ16" s="527"/>
      <c r="IA16" s="527"/>
      <c r="IB16" s="527"/>
      <c r="IC16" s="527"/>
      <c r="ID16" s="527"/>
      <c r="IE16" s="527"/>
      <c r="IF16" s="527"/>
      <c r="IG16" s="527"/>
      <c r="IH16" s="527"/>
      <c r="II16" s="527"/>
      <c r="IJ16" s="527"/>
      <c r="IK16" s="527"/>
      <c r="IL16" s="527"/>
      <c r="IM16" s="527"/>
      <c r="IN16" s="527"/>
      <c r="IO16" s="527"/>
      <c r="IP16" s="527"/>
      <c r="IQ16" s="527"/>
      <c r="IR16" s="527"/>
      <c r="IS16" s="527"/>
    </row>
    <row r="17" s="5" customFormat="1" ht="24.95" customHeight="1" spans="1:253">
      <c r="A17" s="563" t="s">
        <v>60</v>
      </c>
      <c r="B17" s="564">
        <v>60</v>
      </c>
      <c r="C17" s="565">
        <v>43</v>
      </c>
      <c r="D17" s="565">
        <v>33</v>
      </c>
      <c r="E17" s="566">
        <f t="shared" si="1"/>
        <v>0.767441860465116</v>
      </c>
      <c r="F17" s="565">
        <v>0</v>
      </c>
      <c r="G17" s="567" t="str">
        <f t="shared" si="2"/>
        <v/>
      </c>
      <c r="H17" s="527"/>
      <c r="I17" s="527"/>
      <c r="J17" s="527"/>
      <c r="K17" s="527"/>
      <c r="L17" s="527"/>
      <c r="M17" s="527"/>
      <c r="N17" s="527"/>
      <c r="O17" s="527"/>
      <c r="P17" s="527"/>
      <c r="Q17" s="527"/>
      <c r="R17" s="527"/>
      <c r="S17" s="527"/>
      <c r="T17" s="527"/>
      <c r="U17" s="527"/>
      <c r="V17" s="527"/>
      <c r="W17" s="527"/>
      <c r="X17" s="527"/>
      <c r="Y17" s="527"/>
      <c r="Z17" s="527"/>
      <c r="AA17" s="527"/>
      <c r="AB17" s="527"/>
      <c r="AC17" s="527"/>
      <c r="HN17" s="527"/>
      <c r="HO17" s="527"/>
      <c r="HP17" s="527"/>
      <c r="HQ17" s="527"/>
      <c r="HR17" s="527"/>
      <c r="HS17" s="527"/>
      <c r="HT17" s="527"/>
      <c r="HU17" s="527"/>
      <c r="HV17" s="527"/>
      <c r="HW17" s="527"/>
      <c r="HX17" s="527"/>
      <c r="HY17" s="527"/>
      <c r="HZ17" s="527"/>
      <c r="IA17" s="527"/>
      <c r="IB17" s="527"/>
      <c r="IC17" s="527"/>
      <c r="ID17" s="527"/>
      <c r="IE17" s="527"/>
      <c r="IF17" s="527"/>
      <c r="IG17" s="527"/>
      <c r="IH17" s="527"/>
      <c r="II17" s="527"/>
      <c r="IJ17" s="527"/>
      <c r="IK17" s="527"/>
      <c r="IL17" s="527"/>
      <c r="IM17" s="527"/>
      <c r="IN17" s="527"/>
      <c r="IO17" s="527"/>
      <c r="IP17" s="527"/>
      <c r="IQ17" s="527"/>
      <c r="IR17" s="527"/>
      <c r="IS17" s="527"/>
    </row>
    <row r="18" s="528" customFormat="1" ht="24.95" customHeight="1" spans="1:253">
      <c r="A18" s="563" t="s">
        <v>61</v>
      </c>
      <c r="B18" s="367">
        <f t="shared" ref="B18:F18" si="3">SUM(B19:B26)</f>
        <v>546</v>
      </c>
      <c r="C18" s="367">
        <f t="shared" si="3"/>
        <v>511</v>
      </c>
      <c r="D18" s="367">
        <f t="shared" si="3"/>
        <v>501</v>
      </c>
      <c r="E18" s="561">
        <f t="shared" si="1"/>
        <v>0.980430528375734</v>
      </c>
      <c r="F18" s="367">
        <f t="shared" si="3"/>
        <v>448</v>
      </c>
      <c r="G18" s="562">
        <f t="shared" si="2"/>
        <v>0.118303571428571</v>
      </c>
    </row>
    <row r="19" s="529" customFormat="1" ht="24.95" customHeight="1" spans="1:253">
      <c r="A19" s="563" t="s">
        <v>50</v>
      </c>
      <c r="B19" s="564">
        <v>420</v>
      </c>
      <c r="C19" s="565">
        <v>425</v>
      </c>
      <c r="D19" s="565">
        <v>425</v>
      </c>
      <c r="E19" s="566">
        <f t="shared" si="1"/>
        <v>1</v>
      </c>
      <c r="F19" s="565">
        <v>404</v>
      </c>
      <c r="G19" s="567">
        <f t="shared" si="2"/>
        <v>0.051980198019802</v>
      </c>
      <c r="H19" s="527"/>
      <c r="I19" s="527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7"/>
      <c r="AA19" s="527"/>
      <c r="AB19" s="527"/>
      <c r="AC19" s="527"/>
      <c r="HN19" s="527"/>
      <c r="HO19" s="527"/>
      <c r="HP19" s="527"/>
      <c r="HQ19" s="527"/>
      <c r="HR19" s="527"/>
      <c r="HS19" s="527"/>
      <c r="HT19" s="527"/>
      <c r="HU19" s="527"/>
      <c r="HV19" s="527"/>
      <c r="HW19" s="527"/>
      <c r="HX19" s="527"/>
      <c r="HY19" s="527"/>
      <c r="HZ19" s="527"/>
      <c r="IA19" s="527"/>
      <c r="IB19" s="527"/>
      <c r="IC19" s="527"/>
      <c r="ID19" s="527"/>
      <c r="IE19" s="527"/>
      <c r="IF19" s="527"/>
      <c r="IG19" s="527"/>
      <c r="IH19" s="527"/>
      <c r="II19" s="527"/>
      <c r="IJ19" s="527"/>
      <c r="IK19" s="527"/>
      <c r="IL19" s="527"/>
      <c r="IM19" s="527"/>
      <c r="IN19" s="527"/>
      <c r="IO19" s="527"/>
      <c r="IP19" s="527"/>
      <c r="IQ19" s="527"/>
      <c r="IR19" s="527"/>
      <c r="IS19" s="527"/>
    </row>
    <row r="20" s="5" customFormat="1" ht="24.95" customHeight="1" spans="1:253">
      <c r="A20" s="563" t="s">
        <v>51</v>
      </c>
      <c r="B20" s="564">
        <v>0</v>
      </c>
      <c r="C20" s="565">
        <v>0</v>
      </c>
      <c r="D20" s="565">
        <v>0</v>
      </c>
      <c r="E20" s="566" t="str">
        <f t="shared" si="1"/>
        <v/>
      </c>
      <c r="F20" s="565">
        <v>0</v>
      </c>
      <c r="G20" s="567" t="str">
        <f t="shared" si="2"/>
        <v/>
      </c>
      <c r="H20" s="527"/>
      <c r="I20" s="527"/>
      <c r="J20" s="527"/>
      <c r="K20" s="527"/>
      <c r="L20" s="527"/>
      <c r="M20" s="527"/>
      <c r="N20" s="527"/>
      <c r="O20" s="527"/>
      <c r="P20" s="527"/>
      <c r="Q20" s="527"/>
      <c r="R20" s="527"/>
      <c r="S20" s="527"/>
      <c r="T20" s="527"/>
      <c r="U20" s="527"/>
      <c r="V20" s="527"/>
      <c r="W20" s="527"/>
      <c r="X20" s="527"/>
      <c r="Y20" s="527"/>
      <c r="Z20" s="527"/>
      <c r="AA20" s="527"/>
      <c r="AB20" s="527"/>
      <c r="AC20" s="527"/>
      <c r="HN20" s="527"/>
      <c r="HO20" s="527"/>
      <c r="HP20" s="527"/>
      <c r="HQ20" s="527"/>
      <c r="HR20" s="527"/>
      <c r="HS20" s="527"/>
      <c r="HT20" s="527"/>
      <c r="HU20" s="527"/>
      <c r="HV20" s="527"/>
      <c r="HW20" s="527"/>
      <c r="HX20" s="527"/>
      <c r="HY20" s="527"/>
      <c r="HZ20" s="527"/>
      <c r="IA20" s="527"/>
      <c r="IB20" s="527"/>
      <c r="IC20" s="527"/>
      <c r="ID20" s="527"/>
      <c r="IE20" s="527"/>
      <c r="IF20" s="527"/>
      <c r="IG20" s="527"/>
      <c r="IH20" s="527"/>
      <c r="II20" s="527"/>
      <c r="IJ20" s="527"/>
      <c r="IK20" s="527"/>
      <c r="IL20" s="527"/>
      <c r="IM20" s="527"/>
      <c r="IN20" s="527"/>
      <c r="IO20" s="527"/>
      <c r="IP20" s="527"/>
      <c r="IQ20" s="527"/>
      <c r="IR20" s="527"/>
      <c r="IS20" s="527"/>
    </row>
    <row r="21" s="5" customFormat="1" ht="24.95" customHeight="1" spans="1:253">
      <c r="A21" s="563" t="s">
        <v>52</v>
      </c>
      <c r="B21" s="564">
        <v>0</v>
      </c>
      <c r="C21" s="565">
        <v>0</v>
      </c>
      <c r="D21" s="565">
        <v>0</v>
      </c>
      <c r="E21" s="566" t="str">
        <f t="shared" si="1"/>
        <v/>
      </c>
      <c r="F21" s="565">
        <v>0</v>
      </c>
      <c r="G21" s="567" t="str">
        <f t="shared" si="2"/>
        <v/>
      </c>
      <c r="H21" s="527"/>
      <c r="I21" s="527"/>
      <c r="J21" s="527"/>
      <c r="K21" s="527"/>
      <c r="L21" s="527"/>
      <c r="M21" s="527"/>
      <c r="N21" s="527"/>
      <c r="O21" s="527"/>
      <c r="P21" s="527"/>
      <c r="Q21" s="527"/>
      <c r="R21" s="527"/>
      <c r="S21" s="527"/>
      <c r="T21" s="527"/>
      <c r="U21" s="527"/>
      <c r="V21" s="527"/>
      <c r="W21" s="527"/>
      <c r="X21" s="527"/>
      <c r="Y21" s="527"/>
      <c r="Z21" s="527"/>
      <c r="AA21" s="527"/>
      <c r="AB21" s="527"/>
      <c r="AC21" s="527"/>
      <c r="HN21" s="527"/>
      <c r="HO21" s="527"/>
      <c r="HP21" s="527"/>
      <c r="HQ21" s="527"/>
      <c r="HR21" s="527"/>
      <c r="HS21" s="527"/>
      <c r="HT21" s="527"/>
      <c r="HU21" s="527"/>
      <c r="HV21" s="527"/>
      <c r="HW21" s="527"/>
      <c r="HX21" s="527"/>
      <c r="HY21" s="527"/>
      <c r="HZ21" s="527"/>
      <c r="IA21" s="527"/>
      <c r="IB21" s="527"/>
      <c r="IC21" s="527"/>
      <c r="ID21" s="527"/>
      <c r="IE21" s="527"/>
      <c r="IF21" s="527"/>
      <c r="IG21" s="527"/>
      <c r="IH21" s="527"/>
      <c r="II21" s="527"/>
      <c r="IJ21" s="527"/>
      <c r="IK21" s="527"/>
      <c r="IL21" s="527"/>
      <c r="IM21" s="527"/>
      <c r="IN21" s="527"/>
      <c r="IO21" s="527"/>
      <c r="IP21" s="527"/>
      <c r="IQ21" s="527"/>
      <c r="IR21" s="527"/>
      <c r="IS21" s="527"/>
    </row>
    <row r="22" s="5" customFormat="1" ht="24.95" customHeight="1" spans="1:253">
      <c r="A22" s="563" t="s">
        <v>62</v>
      </c>
      <c r="B22" s="564">
        <v>24</v>
      </c>
      <c r="C22" s="565">
        <v>7</v>
      </c>
      <c r="D22" s="565">
        <v>7</v>
      </c>
      <c r="E22" s="566">
        <f t="shared" si="1"/>
        <v>1</v>
      </c>
      <c r="F22" s="565">
        <v>0</v>
      </c>
      <c r="G22" s="567" t="str">
        <f t="shared" si="2"/>
        <v/>
      </c>
      <c r="H22" s="527"/>
      <c r="I22" s="527"/>
      <c r="J22" s="527"/>
      <c r="K22" s="527"/>
      <c r="L22" s="527"/>
      <c r="M22" s="527"/>
      <c r="N22" s="527"/>
      <c r="O22" s="527"/>
      <c r="P22" s="527"/>
      <c r="Q22" s="527"/>
      <c r="R22" s="527"/>
      <c r="S22" s="527"/>
      <c r="T22" s="527"/>
      <c r="U22" s="527"/>
      <c r="V22" s="527"/>
      <c r="W22" s="527"/>
      <c r="X22" s="527"/>
      <c r="Y22" s="527"/>
      <c r="Z22" s="527"/>
      <c r="AA22" s="527"/>
      <c r="AB22" s="527"/>
      <c r="AC22" s="527"/>
      <c r="HN22" s="527"/>
      <c r="HO22" s="527"/>
      <c r="HP22" s="527"/>
      <c r="HQ22" s="527"/>
      <c r="HR22" s="527"/>
      <c r="HS22" s="527"/>
      <c r="HT22" s="527"/>
      <c r="HU22" s="527"/>
      <c r="HV22" s="527"/>
      <c r="HW22" s="527"/>
      <c r="HX22" s="527"/>
      <c r="HY22" s="527"/>
      <c r="HZ22" s="527"/>
      <c r="IA22" s="527"/>
      <c r="IB22" s="527"/>
      <c r="IC22" s="527"/>
      <c r="ID22" s="527"/>
      <c r="IE22" s="527"/>
      <c r="IF22" s="527"/>
      <c r="IG22" s="527"/>
      <c r="IH22" s="527"/>
      <c r="II22" s="527"/>
      <c r="IJ22" s="527"/>
      <c r="IK22" s="527"/>
      <c r="IL22" s="527"/>
      <c r="IM22" s="527"/>
      <c r="IN22" s="527"/>
      <c r="IO22" s="527"/>
      <c r="IP22" s="527"/>
      <c r="IQ22" s="527"/>
      <c r="IR22" s="527"/>
      <c r="IS22" s="527"/>
    </row>
    <row r="23" s="5" customFormat="1" ht="24.95" customHeight="1" spans="1:253">
      <c r="A23" s="563" t="s">
        <v>63</v>
      </c>
      <c r="B23" s="564">
        <v>0</v>
      </c>
      <c r="C23" s="565">
        <v>0</v>
      </c>
      <c r="D23" s="565">
        <v>0</v>
      </c>
      <c r="E23" s="566" t="str">
        <f t="shared" si="1"/>
        <v/>
      </c>
      <c r="F23" s="565">
        <v>0</v>
      </c>
      <c r="G23" s="567" t="str">
        <f t="shared" si="2"/>
        <v/>
      </c>
      <c r="H23" s="527"/>
      <c r="I23" s="527"/>
      <c r="J23" s="527"/>
      <c r="K23" s="527"/>
      <c r="L23" s="527"/>
      <c r="M23" s="527"/>
      <c r="N23" s="527"/>
      <c r="O23" s="527"/>
      <c r="P23" s="527"/>
      <c r="Q23" s="527"/>
      <c r="R23" s="527"/>
      <c r="S23" s="527"/>
      <c r="T23" s="527"/>
      <c r="U23" s="527"/>
      <c r="V23" s="527"/>
      <c r="W23" s="527"/>
      <c r="X23" s="527"/>
      <c r="Y23" s="527"/>
      <c r="Z23" s="527"/>
      <c r="AA23" s="527"/>
      <c r="AB23" s="527"/>
      <c r="AC23" s="527"/>
      <c r="HN23" s="527"/>
      <c r="HO23" s="527"/>
      <c r="HP23" s="527"/>
      <c r="HQ23" s="527"/>
      <c r="HR23" s="527"/>
      <c r="HS23" s="527"/>
      <c r="HT23" s="527"/>
      <c r="HU23" s="527"/>
      <c r="HV23" s="527"/>
      <c r="HW23" s="527"/>
      <c r="HX23" s="527"/>
      <c r="HY23" s="527"/>
      <c r="HZ23" s="527"/>
      <c r="IA23" s="527"/>
      <c r="IB23" s="527"/>
      <c r="IC23" s="527"/>
      <c r="ID23" s="527"/>
      <c r="IE23" s="527"/>
      <c r="IF23" s="527"/>
      <c r="IG23" s="527"/>
      <c r="IH23" s="527"/>
      <c r="II23" s="527"/>
      <c r="IJ23" s="527"/>
      <c r="IK23" s="527"/>
      <c r="IL23" s="527"/>
      <c r="IM23" s="527"/>
      <c r="IN23" s="527"/>
      <c r="IO23" s="527"/>
      <c r="IP23" s="527"/>
      <c r="IQ23" s="527"/>
      <c r="IR23" s="527"/>
      <c r="IS23" s="527"/>
    </row>
    <row r="24" s="5" customFormat="1" ht="24.95" customHeight="1" spans="1:253">
      <c r="A24" s="563" t="s">
        <v>64</v>
      </c>
      <c r="B24" s="564">
        <v>0</v>
      </c>
      <c r="C24" s="565">
        <v>0</v>
      </c>
      <c r="D24" s="565">
        <v>0</v>
      </c>
      <c r="E24" s="566" t="str">
        <f t="shared" si="1"/>
        <v/>
      </c>
      <c r="F24" s="565">
        <v>0</v>
      </c>
      <c r="G24" s="567" t="str">
        <f t="shared" si="2"/>
        <v/>
      </c>
      <c r="H24" s="527"/>
      <c r="I24" s="527"/>
      <c r="J24" s="527"/>
      <c r="K24" s="527"/>
      <c r="L24" s="527"/>
      <c r="M24" s="527"/>
      <c r="N24" s="527"/>
      <c r="O24" s="527"/>
      <c r="P24" s="527"/>
      <c r="Q24" s="527"/>
      <c r="R24" s="527"/>
      <c r="S24" s="527"/>
      <c r="T24" s="527"/>
      <c r="U24" s="527"/>
      <c r="V24" s="527"/>
      <c r="W24" s="527"/>
      <c r="X24" s="527"/>
      <c r="Y24" s="527"/>
      <c r="Z24" s="527"/>
      <c r="AA24" s="527"/>
      <c r="AB24" s="527"/>
      <c r="AC24" s="527"/>
      <c r="HN24" s="527"/>
      <c r="HO24" s="527"/>
      <c r="HP24" s="527"/>
      <c r="HQ24" s="527"/>
      <c r="HR24" s="527"/>
      <c r="HS24" s="527"/>
      <c r="HT24" s="527"/>
      <c r="HU24" s="527"/>
      <c r="HV24" s="527"/>
      <c r="HW24" s="527"/>
      <c r="HX24" s="527"/>
      <c r="HY24" s="527"/>
      <c r="HZ24" s="527"/>
      <c r="IA24" s="527"/>
      <c r="IB24" s="527"/>
      <c r="IC24" s="527"/>
      <c r="ID24" s="527"/>
      <c r="IE24" s="527"/>
      <c r="IF24" s="527"/>
      <c r="IG24" s="527"/>
      <c r="IH24" s="527"/>
      <c r="II24" s="527"/>
      <c r="IJ24" s="527"/>
      <c r="IK24" s="527"/>
      <c r="IL24" s="527"/>
      <c r="IM24" s="527"/>
      <c r="IN24" s="527"/>
      <c r="IO24" s="527"/>
      <c r="IP24" s="527"/>
      <c r="IQ24" s="527"/>
      <c r="IR24" s="527"/>
      <c r="IS24" s="527"/>
    </row>
    <row r="25" s="5" customFormat="1" ht="24.95" customHeight="1" spans="1:253">
      <c r="A25" s="563" t="s">
        <v>59</v>
      </c>
      <c r="B25" s="564">
        <v>50</v>
      </c>
      <c r="C25" s="565">
        <v>51</v>
      </c>
      <c r="D25" s="565">
        <v>51</v>
      </c>
      <c r="E25" s="566">
        <f t="shared" si="1"/>
        <v>1</v>
      </c>
      <c r="F25" s="565">
        <v>44</v>
      </c>
      <c r="G25" s="567">
        <f t="shared" si="2"/>
        <v>0.159090909090909</v>
      </c>
      <c r="H25" s="527"/>
      <c r="I25" s="527"/>
      <c r="J25" s="527"/>
      <c r="K25" s="527"/>
      <c r="L25" s="527"/>
      <c r="M25" s="527"/>
      <c r="N25" s="527"/>
      <c r="O25" s="527"/>
      <c r="P25" s="527"/>
      <c r="Q25" s="527"/>
      <c r="R25" s="527"/>
      <c r="S25" s="527"/>
      <c r="T25" s="527"/>
      <c r="U25" s="527"/>
      <c r="V25" s="527"/>
      <c r="W25" s="527"/>
      <c r="X25" s="527"/>
      <c r="Y25" s="527"/>
      <c r="Z25" s="527"/>
      <c r="AA25" s="527"/>
      <c r="AB25" s="527"/>
      <c r="AC25" s="527"/>
      <c r="HN25" s="527"/>
      <c r="HO25" s="527"/>
      <c r="HP25" s="527"/>
      <c r="HQ25" s="527"/>
      <c r="HR25" s="527"/>
      <c r="HS25" s="527"/>
      <c r="HT25" s="527"/>
      <c r="HU25" s="527"/>
      <c r="HV25" s="527"/>
      <c r="HW25" s="527"/>
      <c r="HX25" s="527"/>
      <c r="HY25" s="527"/>
      <c r="HZ25" s="527"/>
      <c r="IA25" s="527"/>
      <c r="IB25" s="527"/>
      <c r="IC25" s="527"/>
      <c r="ID25" s="527"/>
      <c r="IE25" s="527"/>
      <c r="IF25" s="527"/>
      <c r="IG25" s="527"/>
      <c r="IH25" s="527"/>
      <c r="II25" s="527"/>
      <c r="IJ25" s="527"/>
      <c r="IK25" s="527"/>
      <c r="IL25" s="527"/>
      <c r="IM25" s="527"/>
      <c r="IN25" s="527"/>
      <c r="IO25" s="527"/>
      <c r="IP25" s="527"/>
      <c r="IQ25" s="527"/>
      <c r="IR25" s="527"/>
      <c r="IS25" s="527"/>
    </row>
    <row r="26" s="5" customFormat="1" ht="24.95" customHeight="1" spans="1:253">
      <c r="A26" s="563" t="s">
        <v>65</v>
      </c>
      <c r="B26" s="564">
        <v>52</v>
      </c>
      <c r="C26" s="565">
        <v>28</v>
      </c>
      <c r="D26" s="565">
        <v>18</v>
      </c>
      <c r="E26" s="566">
        <f t="shared" si="1"/>
        <v>0.642857142857143</v>
      </c>
      <c r="F26" s="565">
        <v>0</v>
      </c>
      <c r="G26" s="567" t="str">
        <f t="shared" si="2"/>
        <v/>
      </c>
      <c r="H26" s="527"/>
      <c r="I26" s="527"/>
      <c r="J26" s="527"/>
      <c r="K26" s="527"/>
      <c r="L26" s="527"/>
      <c r="M26" s="527"/>
      <c r="N26" s="527"/>
      <c r="O26" s="527"/>
      <c r="P26" s="527"/>
      <c r="Q26" s="527"/>
      <c r="R26" s="527"/>
      <c r="S26" s="527"/>
      <c r="T26" s="527"/>
      <c r="U26" s="527"/>
      <c r="V26" s="527"/>
      <c r="W26" s="527"/>
      <c r="X26" s="527"/>
      <c r="Y26" s="527"/>
      <c r="Z26" s="527"/>
      <c r="AA26" s="527"/>
      <c r="AB26" s="527"/>
      <c r="AC26" s="527"/>
      <c r="HN26" s="527"/>
      <c r="HO26" s="527"/>
      <c r="HP26" s="527"/>
      <c r="HQ26" s="527"/>
      <c r="HR26" s="527"/>
      <c r="HS26" s="527"/>
      <c r="HT26" s="527"/>
      <c r="HU26" s="527"/>
      <c r="HV26" s="527"/>
      <c r="HW26" s="527"/>
      <c r="HX26" s="527"/>
      <c r="HY26" s="527"/>
      <c r="HZ26" s="527"/>
      <c r="IA26" s="527"/>
      <c r="IB26" s="527"/>
      <c r="IC26" s="527"/>
      <c r="ID26" s="527"/>
      <c r="IE26" s="527"/>
      <c r="IF26" s="527"/>
      <c r="IG26" s="527"/>
      <c r="IH26" s="527"/>
      <c r="II26" s="527"/>
      <c r="IJ26" s="527"/>
      <c r="IK26" s="527"/>
      <c r="IL26" s="527"/>
      <c r="IM26" s="527"/>
      <c r="IN26" s="527"/>
      <c r="IO26" s="527"/>
      <c r="IP26" s="527"/>
      <c r="IQ26" s="527"/>
      <c r="IR26" s="527"/>
      <c r="IS26" s="527"/>
    </row>
    <row r="27" s="528" customFormat="1" ht="37.5" spans="1:253">
      <c r="A27" s="563" t="s">
        <v>66</v>
      </c>
      <c r="B27" s="367">
        <f t="shared" ref="B27:F27" si="4">SUM(B28:B36)</f>
        <v>7920</v>
      </c>
      <c r="C27" s="367">
        <f t="shared" si="4"/>
        <v>8505</v>
      </c>
      <c r="D27" s="367">
        <f t="shared" si="4"/>
        <v>8505</v>
      </c>
      <c r="E27" s="561">
        <f t="shared" si="1"/>
        <v>1</v>
      </c>
      <c r="F27" s="367">
        <f t="shared" si="4"/>
        <v>6829</v>
      </c>
      <c r="G27" s="562">
        <f t="shared" si="2"/>
        <v>0.245423927368575</v>
      </c>
    </row>
    <row r="28" s="529" customFormat="1" ht="24.95" customHeight="1" spans="1:253">
      <c r="A28" s="563" t="s">
        <v>50</v>
      </c>
      <c r="B28" s="564">
        <v>2525</v>
      </c>
      <c r="C28" s="370">
        <v>2691</v>
      </c>
      <c r="D28" s="565">
        <v>2691</v>
      </c>
      <c r="E28" s="566">
        <f t="shared" si="1"/>
        <v>1</v>
      </c>
      <c r="F28" s="565">
        <v>2491</v>
      </c>
      <c r="G28" s="567">
        <f t="shared" si="2"/>
        <v>0.0802890405459655</v>
      </c>
      <c r="H28" s="527"/>
      <c r="I28" s="527"/>
      <c r="J28" s="527"/>
      <c r="K28" s="527"/>
      <c r="L28" s="527"/>
      <c r="M28" s="527"/>
      <c r="N28" s="527"/>
      <c r="O28" s="527"/>
      <c r="P28" s="527"/>
      <c r="Q28" s="527"/>
      <c r="R28" s="527"/>
      <c r="S28" s="527"/>
      <c r="T28" s="527"/>
      <c r="U28" s="527"/>
      <c r="V28" s="527"/>
      <c r="W28" s="527"/>
      <c r="X28" s="527"/>
      <c r="Y28" s="527"/>
      <c r="Z28" s="527"/>
      <c r="AA28" s="527"/>
      <c r="AB28" s="527"/>
      <c r="AC28" s="527"/>
      <c r="HN28" s="527"/>
      <c r="HO28" s="527"/>
      <c r="HP28" s="527"/>
      <c r="HQ28" s="527"/>
      <c r="HR28" s="527"/>
      <c r="HS28" s="527"/>
      <c r="HT28" s="527"/>
      <c r="HU28" s="527"/>
      <c r="HV28" s="527"/>
      <c r="HW28" s="527"/>
      <c r="HX28" s="527"/>
      <c r="HY28" s="527"/>
      <c r="HZ28" s="527"/>
      <c r="IA28" s="527"/>
      <c r="IB28" s="527"/>
      <c r="IC28" s="527"/>
      <c r="ID28" s="527"/>
      <c r="IE28" s="527"/>
      <c r="IF28" s="527"/>
      <c r="IG28" s="527"/>
      <c r="IH28" s="527"/>
      <c r="II28" s="527"/>
      <c r="IJ28" s="527"/>
      <c r="IK28" s="527"/>
      <c r="IL28" s="527"/>
      <c r="IM28" s="527"/>
      <c r="IN28" s="527"/>
      <c r="IO28" s="527"/>
      <c r="IP28" s="527"/>
      <c r="IQ28" s="527"/>
      <c r="IR28" s="527"/>
      <c r="IS28" s="527"/>
    </row>
    <row r="29" s="5" customFormat="1" ht="24.95" customHeight="1" spans="1:253">
      <c r="A29" s="563" t="s">
        <v>51</v>
      </c>
      <c r="B29" s="564">
        <v>523</v>
      </c>
      <c r="C29" s="370">
        <v>934</v>
      </c>
      <c r="D29" s="565">
        <v>934</v>
      </c>
      <c r="E29" s="566">
        <f t="shared" si="1"/>
        <v>1</v>
      </c>
      <c r="F29" s="565">
        <v>255</v>
      </c>
      <c r="G29" s="567">
        <f t="shared" si="2"/>
        <v>2.66274509803922</v>
      </c>
      <c r="H29" s="527"/>
      <c r="I29" s="527"/>
      <c r="J29" s="527"/>
      <c r="K29" s="527"/>
      <c r="L29" s="527"/>
      <c r="M29" s="527"/>
      <c r="N29" s="527"/>
      <c r="O29" s="527"/>
      <c r="P29" s="527"/>
      <c r="Q29" s="527"/>
      <c r="R29" s="527"/>
      <c r="S29" s="527"/>
      <c r="T29" s="527"/>
      <c r="U29" s="527"/>
      <c r="V29" s="527"/>
      <c r="W29" s="527"/>
      <c r="X29" s="527"/>
      <c r="Y29" s="527"/>
      <c r="Z29" s="527"/>
      <c r="AA29" s="527"/>
      <c r="AB29" s="527"/>
      <c r="AC29" s="527"/>
      <c r="HN29" s="527"/>
      <c r="HO29" s="527"/>
      <c r="HP29" s="527"/>
      <c r="HQ29" s="527"/>
      <c r="HR29" s="527"/>
      <c r="HS29" s="527"/>
      <c r="HT29" s="527"/>
      <c r="HU29" s="527"/>
      <c r="HV29" s="527"/>
      <c r="HW29" s="527"/>
      <c r="HX29" s="527"/>
      <c r="HY29" s="527"/>
      <c r="HZ29" s="527"/>
      <c r="IA29" s="527"/>
      <c r="IB29" s="527"/>
      <c r="IC29" s="527"/>
      <c r="ID29" s="527"/>
      <c r="IE29" s="527"/>
      <c r="IF29" s="527"/>
      <c r="IG29" s="527"/>
      <c r="IH29" s="527"/>
      <c r="II29" s="527"/>
      <c r="IJ29" s="527"/>
      <c r="IK29" s="527"/>
      <c r="IL29" s="527"/>
      <c r="IM29" s="527"/>
      <c r="IN29" s="527"/>
      <c r="IO29" s="527"/>
      <c r="IP29" s="527"/>
      <c r="IQ29" s="527"/>
      <c r="IR29" s="527"/>
      <c r="IS29" s="527"/>
    </row>
    <row r="30" s="5" customFormat="1" ht="24.95" customHeight="1" spans="1:253">
      <c r="A30" s="563" t="s">
        <v>52</v>
      </c>
      <c r="B30" s="564">
        <v>0</v>
      </c>
      <c r="C30" s="370">
        <v>0</v>
      </c>
      <c r="D30" s="565">
        <v>0</v>
      </c>
      <c r="E30" s="566" t="str">
        <f t="shared" si="1"/>
        <v/>
      </c>
      <c r="F30" s="565">
        <v>0</v>
      </c>
      <c r="G30" s="567" t="str">
        <f t="shared" si="2"/>
        <v/>
      </c>
      <c r="H30" s="527"/>
      <c r="I30" s="527"/>
      <c r="J30" s="527"/>
      <c r="K30" s="527"/>
      <c r="L30" s="527"/>
      <c r="M30" s="527"/>
      <c r="N30" s="527"/>
      <c r="O30" s="527"/>
      <c r="P30" s="527"/>
      <c r="Q30" s="527"/>
      <c r="R30" s="527"/>
      <c r="S30" s="527"/>
      <c r="T30" s="527"/>
      <c r="U30" s="527"/>
      <c r="V30" s="527"/>
      <c r="W30" s="527"/>
      <c r="X30" s="527"/>
      <c r="Y30" s="527"/>
      <c r="Z30" s="527"/>
      <c r="AA30" s="527"/>
      <c r="AB30" s="527"/>
      <c r="AC30" s="527"/>
      <c r="HN30" s="527"/>
      <c r="HO30" s="527"/>
      <c r="HP30" s="527"/>
      <c r="HQ30" s="527"/>
      <c r="HR30" s="527"/>
      <c r="HS30" s="527"/>
      <c r="HT30" s="527"/>
      <c r="HU30" s="527"/>
      <c r="HV30" s="527"/>
      <c r="HW30" s="527"/>
      <c r="HX30" s="527"/>
      <c r="HY30" s="527"/>
      <c r="HZ30" s="527"/>
      <c r="IA30" s="527"/>
      <c r="IB30" s="527"/>
      <c r="IC30" s="527"/>
      <c r="ID30" s="527"/>
      <c r="IE30" s="527"/>
      <c r="IF30" s="527"/>
      <c r="IG30" s="527"/>
      <c r="IH30" s="527"/>
      <c r="II30" s="527"/>
      <c r="IJ30" s="527"/>
      <c r="IK30" s="527"/>
      <c r="IL30" s="527"/>
      <c r="IM30" s="527"/>
      <c r="IN30" s="527"/>
      <c r="IO30" s="527"/>
      <c r="IP30" s="527"/>
      <c r="IQ30" s="527"/>
      <c r="IR30" s="527"/>
      <c r="IS30" s="527"/>
    </row>
    <row r="31" s="5" customFormat="1" ht="24.95" customHeight="1" spans="1:253">
      <c r="A31" s="563" t="s">
        <v>67</v>
      </c>
      <c r="B31" s="564">
        <v>0</v>
      </c>
      <c r="C31" s="370">
        <v>0</v>
      </c>
      <c r="D31" s="565">
        <v>0</v>
      </c>
      <c r="E31" s="566" t="str">
        <f t="shared" si="1"/>
        <v/>
      </c>
      <c r="F31" s="565">
        <v>0</v>
      </c>
      <c r="G31" s="567" t="str">
        <f t="shared" si="2"/>
        <v/>
      </c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7"/>
      <c r="S31" s="527"/>
      <c r="T31" s="527"/>
      <c r="U31" s="527"/>
      <c r="V31" s="527"/>
      <c r="W31" s="527"/>
      <c r="X31" s="527"/>
      <c r="Y31" s="527"/>
      <c r="Z31" s="527"/>
      <c r="AA31" s="527"/>
      <c r="AB31" s="527"/>
      <c r="AC31" s="527"/>
      <c r="HN31" s="527"/>
      <c r="HO31" s="527"/>
      <c r="HP31" s="527"/>
      <c r="HQ31" s="527"/>
      <c r="HR31" s="527"/>
      <c r="HS31" s="527"/>
      <c r="HT31" s="527"/>
      <c r="HU31" s="527"/>
      <c r="HV31" s="527"/>
      <c r="HW31" s="527"/>
      <c r="HX31" s="527"/>
      <c r="HY31" s="527"/>
      <c r="HZ31" s="527"/>
      <c r="IA31" s="527"/>
      <c r="IB31" s="527"/>
      <c r="IC31" s="527"/>
      <c r="ID31" s="527"/>
      <c r="IE31" s="527"/>
      <c r="IF31" s="527"/>
      <c r="IG31" s="527"/>
      <c r="IH31" s="527"/>
      <c r="II31" s="527"/>
      <c r="IJ31" s="527"/>
      <c r="IK31" s="527"/>
      <c r="IL31" s="527"/>
      <c r="IM31" s="527"/>
      <c r="IN31" s="527"/>
      <c r="IO31" s="527"/>
      <c r="IP31" s="527"/>
      <c r="IQ31" s="527"/>
      <c r="IR31" s="527"/>
      <c r="IS31" s="527"/>
    </row>
    <row r="32" s="5" customFormat="1" ht="24.95" customHeight="1" spans="1:253">
      <c r="A32" s="563" t="s">
        <v>68</v>
      </c>
      <c r="B32" s="564">
        <v>0</v>
      </c>
      <c r="C32" s="370">
        <v>0</v>
      </c>
      <c r="D32" s="565">
        <v>0</v>
      </c>
      <c r="E32" s="566" t="str">
        <f t="shared" si="1"/>
        <v/>
      </c>
      <c r="F32" s="565">
        <v>0</v>
      </c>
      <c r="G32" s="567" t="str">
        <f t="shared" si="2"/>
        <v/>
      </c>
      <c r="H32" s="527"/>
      <c r="I32" s="527"/>
      <c r="J32" s="527"/>
      <c r="K32" s="527"/>
      <c r="L32" s="527"/>
      <c r="M32" s="527"/>
      <c r="N32" s="527"/>
      <c r="O32" s="527"/>
      <c r="P32" s="527"/>
      <c r="Q32" s="527"/>
      <c r="R32" s="527"/>
      <c r="S32" s="527"/>
      <c r="T32" s="527"/>
      <c r="U32" s="527"/>
      <c r="V32" s="527"/>
      <c r="W32" s="527"/>
      <c r="X32" s="527"/>
      <c r="Y32" s="527"/>
      <c r="Z32" s="527"/>
      <c r="AA32" s="527"/>
      <c r="AB32" s="527"/>
      <c r="AC32" s="527"/>
      <c r="HN32" s="527"/>
      <c r="HO32" s="527"/>
      <c r="HP32" s="527"/>
      <c r="HQ32" s="527"/>
      <c r="HR32" s="527"/>
      <c r="HS32" s="527"/>
      <c r="HT32" s="527"/>
      <c r="HU32" s="527"/>
      <c r="HV32" s="527"/>
      <c r="HW32" s="527"/>
      <c r="HX32" s="527"/>
      <c r="HY32" s="527"/>
      <c r="HZ32" s="527"/>
      <c r="IA32" s="527"/>
      <c r="IB32" s="527"/>
      <c r="IC32" s="527"/>
      <c r="ID32" s="527"/>
      <c r="IE32" s="527"/>
      <c r="IF32" s="527"/>
      <c r="IG32" s="527"/>
      <c r="IH32" s="527"/>
      <c r="II32" s="527"/>
      <c r="IJ32" s="527"/>
      <c r="IK32" s="527"/>
      <c r="IL32" s="527"/>
      <c r="IM32" s="527"/>
      <c r="IN32" s="527"/>
      <c r="IO32" s="527"/>
      <c r="IP32" s="527"/>
      <c r="IQ32" s="527"/>
      <c r="IR32" s="527"/>
      <c r="IS32" s="527"/>
    </row>
    <row r="33" s="5" customFormat="1" ht="24.95" customHeight="1" spans="1:253">
      <c r="A33" s="563" t="s">
        <v>69</v>
      </c>
      <c r="B33" s="564">
        <v>0</v>
      </c>
      <c r="C33" s="370">
        <v>0</v>
      </c>
      <c r="D33" s="565">
        <v>0</v>
      </c>
      <c r="E33" s="566" t="str">
        <f t="shared" si="1"/>
        <v/>
      </c>
      <c r="F33" s="565">
        <v>0</v>
      </c>
      <c r="G33" s="567" t="str">
        <f t="shared" si="2"/>
        <v/>
      </c>
      <c r="H33" s="527"/>
      <c r="I33" s="527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7"/>
      <c r="AA33" s="527"/>
      <c r="AB33" s="527"/>
      <c r="AC33" s="527"/>
      <c r="HN33" s="527"/>
      <c r="HO33" s="527"/>
      <c r="HP33" s="527"/>
      <c r="HQ33" s="527"/>
      <c r="HR33" s="527"/>
      <c r="HS33" s="527"/>
      <c r="HT33" s="527"/>
      <c r="HU33" s="527"/>
      <c r="HV33" s="527"/>
      <c r="HW33" s="527"/>
      <c r="HX33" s="527"/>
      <c r="HY33" s="527"/>
      <c r="HZ33" s="527"/>
      <c r="IA33" s="527"/>
      <c r="IB33" s="527"/>
      <c r="IC33" s="527"/>
      <c r="ID33" s="527"/>
      <c r="IE33" s="527"/>
      <c r="IF33" s="527"/>
      <c r="IG33" s="527"/>
      <c r="IH33" s="527"/>
      <c r="II33" s="527"/>
      <c r="IJ33" s="527"/>
      <c r="IK33" s="527"/>
      <c r="IL33" s="527"/>
      <c r="IM33" s="527"/>
      <c r="IN33" s="527"/>
      <c r="IO33" s="527"/>
      <c r="IP33" s="527"/>
      <c r="IQ33" s="527"/>
      <c r="IR33" s="527"/>
      <c r="IS33" s="527"/>
    </row>
    <row r="34" s="5" customFormat="1" ht="24.95" customHeight="1" spans="1:253">
      <c r="A34" s="563" t="s">
        <v>70</v>
      </c>
      <c r="B34" s="564">
        <v>0</v>
      </c>
      <c r="C34" s="370">
        <v>0</v>
      </c>
      <c r="D34" s="565">
        <v>0</v>
      </c>
      <c r="E34" s="566" t="str">
        <f t="shared" si="1"/>
        <v/>
      </c>
      <c r="F34" s="565">
        <v>0</v>
      </c>
      <c r="G34" s="567" t="str">
        <f t="shared" si="2"/>
        <v/>
      </c>
      <c r="H34" s="527"/>
      <c r="I34" s="527"/>
      <c r="J34" s="527"/>
      <c r="K34" s="527"/>
      <c r="L34" s="527"/>
      <c r="M34" s="527"/>
      <c r="N34" s="527"/>
      <c r="O34" s="527"/>
      <c r="P34" s="527"/>
      <c r="Q34" s="527"/>
      <c r="R34" s="527"/>
      <c r="S34" s="527"/>
      <c r="T34" s="527"/>
      <c r="U34" s="527"/>
      <c r="V34" s="527"/>
      <c r="W34" s="527"/>
      <c r="X34" s="527"/>
      <c r="Y34" s="527"/>
      <c r="Z34" s="527"/>
      <c r="AA34" s="527"/>
      <c r="AB34" s="527"/>
      <c r="AC34" s="527"/>
      <c r="HN34" s="527"/>
      <c r="HO34" s="527"/>
      <c r="HP34" s="527"/>
      <c r="HQ34" s="527"/>
      <c r="HR34" s="527"/>
      <c r="HS34" s="527"/>
      <c r="HT34" s="527"/>
      <c r="HU34" s="527"/>
      <c r="HV34" s="527"/>
      <c r="HW34" s="527"/>
      <c r="HX34" s="527"/>
      <c r="HY34" s="527"/>
      <c r="HZ34" s="527"/>
      <c r="IA34" s="527"/>
      <c r="IB34" s="527"/>
      <c r="IC34" s="527"/>
      <c r="ID34" s="527"/>
      <c r="IE34" s="527"/>
      <c r="IF34" s="527"/>
      <c r="IG34" s="527"/>
      <c r="IH34" s="527"/>
      <c r="II34" s="527"/>
      <c r="IJ34" s="527"/>
      <c r="IK34" s="527"/>
      <c r="IL34" s="527"/>
      <c r="IM34" s="527"/>
      <c r="IN34" s="527"/>
      <c r="IO34" s="527"/>
      <c r="IP34" s="527"/>
      <c r="IQ34" s="527"/>
      <c r="IR34" s="527"/>
      <c r="IS34" s="527"/>
    </row>
    <row r="35" s="5" customFormat="1" ht="24.95" customHeight="1" spans="1:253">
      <c r="A35" s="563" t="s">
        <v>59</v>
      </c>
      <c r="B35" s="564">
        <v>1756</v>
      </c>
      <c r="C35" s="370">
        <v>1847</v>
      </c>
      <c r="D35" s="565">
        <v>1847</v>
      </c>
      <c r="E35" s="566">
        <f t="shared" si="1"/>
        <v>1</v>
      </c>
      <c r="F35" s="565">
        <v>1716</v>
      </c>
      <c r="G35" s="567">
        <f t="shared" si="2"/>
        <v>0.0763403263403263</v>
      </c>
      <c r="H35" s="527"/>
      <c r="I35" s="527"/>
      <c r="J35" s="527"/>
      <c r="K35" s="527"/>
      <c r="L35" s="527"/>
      <c r="M35" s="527"/>
      <c r="N35" s="527"/>
      <c r="O35" s="527"/>
      <c r="P35" s="527"/>
      <c r="Q35" s="527"/>
      <c r="R35" s="527"/>
      <c r="S35" s="527"/>
      <c r="T35" s="527"/>
      <c r="U35" s="527"/>
      <c r="V35" s="527"/>
      <c r="W35" s="527"/>
      <c r="X35" s="527"/>
      <c r="Y35" s="527"/>
      <c r="Z35" s="527"/>
      <c r="AA35" s="527"/>
      <c r="AB35" s="527"/>
      <c r="AC35" s="527"/>
      <c r="HN35" s="527"/>
      <c r="HO35" s="527"/>
      <c r="HP35" s="527"/>
      <c r="HQ35" s="527"/>
      <c r="HR35" s="527"/>
      <c r="HS35" s="527"/>
      <c r="HT35" s="527"/>
      <c r="HU35" s="527"/>
      <c r="HV35" s="527"/>
      <c r="HW35" s="527"/>
      <c r="HX35" s="527"/>
      <c r="HY35" s="527"/>
      <c r="HZ35" s="527"/>
      <c r="IA35" s="527"/>
      <c r="IB35" s="527"/>
      <c r="IC35" s="527"/>
      <c r="ID35" s="527"/>
      <c r="IE35" s="527"/>
      <c r="IF35" s="527"/>
      <c r="IG35" s="527"/>
      <c r="IH35" s="527"/>
      <c r="II35" s="527"/>
      <c r="IJ35" s="527"/>
      <c r="IK35" s="527"/>
      <c r="IL35" s="527"/>
      <c r="IM35" s="527"/>
      <c r="IN35" s="527"/>
      <c r="IO35" s="527"/>
      <c r="IP35" s="527"/>
      <c r="IQ35" s="527"/>
      <c r="IR35" s="527"/>
      <c r="IS35" s="527"/>
    </row>
    <row r="36" s="5" customFormat="1" ht="37.5" spans="1:253">
      <c r="A36" s="563" t="s">
        <v>71</v>
      </c>
      <c r="B36" s="564">
        <v>3116</v>
      </c>
      <c r="C36" s="370">
        <v>3033</v>
      </c>
      <c r="D36" s="565">
        <v>3033</v>
      </c>
      <c r="E36" s="566">
        <f t="shared" si="1"/>
        <v>1</v>
      </c>
      <c r="F36" s="565">
        <v>2367</v>
      </c>
      <c r="G36" s="567">
        <f t="shared" si="2"/>
        <v>0.281368821292776</v>
      </c>
      <c r="H36" s="527"/>
      <c r="I36" s="527"/>
      <c r="J36" s="527"/>
      <c r="K36" s="527"/>
      <c r="L36" s="527"/>
      <c r="M36" s="527"/>
      <c r="N36" s="527"/>
      <c r="O36" s="527"/>
      <c r="P36" s="527"/>
      <c r="Q36" s="527"/>
      <c r="R36" s="527"/>
      <c r="S36" s="527"/>
      <c r="T36" s="527"/>
      <c r="U36" s="527"/>
      <c r="V36" s="527"/>
      <c r="W36" s="527"/>
      <c r="X36" s="527"/>
      <c r="Y36" s="527"/>
      <c r="Z36" s="527"/>
      <c r="AA36" s="527"/>
      <c r="AB36" s="527"/>
      <c r="AC36" s="527"/>
      <c r="HN36" s="527"/>
      <c r="HO36" s="527"/>
      <c r="HP36" s="527"/>
      <c r="HQ36" s="527"/>
      <c r="HR36" s="527"/>
      <c r="HS36" s="527"/>
      <c r="HT36" s="527"/>
      <c r="HU36" s="527"/>
      <c r="HV36" s="527"/>
      <c r="HW36" s="527"/>
      <c r="HX36" s="527"/>
      <c r="HY36" s="527"/>
      <c r="HZ36" s="527"/>
      <c r="IA36" s="527"/>
      <c r="IB36" s="527"/>
      <c r="IC36" s="527"/>
      <c r="ID36" s="527"/>
      <c r="IE36" s="527"/>
      <c r="IF36" s="527"/>
      <c r="IG36" s="527"/>
      <c r="IH36" s="527"/>
      <c r="II36" s="527"/>
      <c r="IJ36" s="527"/>
      <c r="IK36" s="527"/>
      <c r="IL36" s="527"/>
      <c r="IM36" s="527"/>
      <c r="IN36" s="527"/>
      <c r="IO36" s="527"/>
      <c r="IP36" s="527"/>
      <c r="IQ36" s="527"/>
      <c r="IR36" s="527"/>
      <c r="IS36" s="527"/>
    </row>
    <row r="37" s="5" customFormat="1" ht="24.95" customHeight="1" spans="1:253">
      <c r="A37" s="563" t="s">
        <v>72</v>
      </c>
      <c r="B37" s="367">
        <f t="shared" ref="B37:F37" si="5">SUM(B38:B47)</f>
        <v>522</v>
      </c>
      <c r="C37" s="367">
        <f t="shared" si="5"/>
        <v>1030</v>
      </c>
      <c r="D37" s="367">
        <f t="shared" si="5"/>
        <v>1030</v>
      </c>
      <c r="E37" s="561">
        <f t="shared" si="1"/>
        <v>1</v>
      </c>
      <c r="F37" s="367">
        <f t="shared" si="5"/>
        <v>734</v>
      </c>
      <c r="G37" s="562">
        <f t="shared" si="2"/>
        <v>0.403269754768392</v>
      </c>
      <c r="H37" s="527"/>
      <c r="I37" s="527"/>
      <c r="J37" s="527"/>
      <c r="K37" s="527"/>
      <c r="L37" s="527"/>
      <c r="M37" s="527"/>
      <c r="N37" s="527"/>
      <c r="O37" s="527"/>
      <c r="P37" s="527"/>
      <c r="Q37" s="527"/>
      <c r="R37" s="527"/>
      <c r="S37" s="527"/>
      <c r="T37" s="527"/>
      <c r="U37" s="527"/>
      <c r="V37" s="527"/>
      <c r="W37" s="527"/>
      <c r="X37" s="527"/>
      <c r="Y37" s="527"/>
      <c r="Z37" s="527"/>
      <c r="AA37" s="527"/>
      <c r="AB37" s="527"/>
      <c r="AC37" s="527"/>
      <c r="HN37" s="527"/>
      <c r="HO37" s="527"/>
      <c r="HP37" s="527"/>
      <c r="HQ37" s="527"/>
      <c r="HR37" s="527"/>
      <c r="HS37" s="527"/>
      <c r="HT37" s="527"/>
      <c r="HU37" s="527"/>
      <c r="HV37" s="527"/>
      <c r="HW37" s="527"/>
      <c r="HX37" s="527"/>
      <c r="HY37" s="527"/>
      <c r="HZ37" s="527"/>
      <c r="IA37" s="527"/>
      <c r="IB37" s="527"/>
      <c r="IC37" s="527"/>
      <c r="ID37" s="527"/>
      <c r="IE37" s="527"/>
      <c r="IF37" s="527"/>
      <c r="IG37" s="527"/>
      <c r="IH37" s="527"/>
      <c r="II37" s="527"/>
      <c r="IJ37" s="527"/>
      <c r="IK37" s="527"/>
      <c r="IL37" s="527"/>
      <c r="IM37" s="527"/>
      <c r="IN37" s="527"/>
      <c r="IO37" s="527"/>
      <c r="IP37" s="527"/>
      <c r="IQ37" s="527"/>
      <c r="IR37" s="527"/>
      <c r="IS37" s="527"/>
    </row>
    <row r="38" s="528" customFormat="1" ht="24.95" customHeight="1" spans="1:253">
      <c r="A38" s="563" t="s">
        <v>50</v>
      </c>
      <c r="B38" s="564">
        <v>186</v>
      </c>
      <c r="C38" s="565">
        <v>205</v>
      </c>
      <c r="D38" s="565">
        <v>205</v>
      </c>
      <c r="E38" s="566">
        <f t="shared" si="1"/>
        <v>1</v>
      </c>
      <c r="F38" s="565">
        <v>223</v>
      </c>
      <c r="G38" s="567">
        <f t="shared" si="2"/>
        <v>-0.0807174887892377</v>
      </c>
    </row>
    <row r="39" s="529" customFormat="1" ht="24.95" customHeight="1" spans="1:253">
      <c r="A39" s="563" t="s">
        <v>51</v>
      </c>
      <c r="B39" s="564">
        <v>0</v>
      </c>
      <c r="C39" s="565">
        <v>0</v>
      </c>
      <c r="D39" s="565">
        <v>0</v>
      </c>
      <c r="E39" s="566" t="str">
        <f t="shared" si="1"/>
        <v/>
      </c>
      <c r="F39" s="565">
        <v>0</v>
      </c>
      <c r="G39" s="567" t="str">
        <f t="shared" si="2"/>
        <v/>
      </c>
      <c r="H39" s="527"/>
      <c r="I39" s="527"/>
      <c r="J39" s="527"/>
      <c r="K39" s="527"/>
      <c r="L39" s="527"/>
      <c r="M39" s="527"/>
      <c r="N39" s="527"/>
      <c r="O39" s="527"/>
      <c r="P39" s="527"/>
      <c r="Q39" s="527"/>
      <c r="R39" s="527"/>
      <c r="S39" s="527"/>
      <c r="T39" s="527"/>
      <c r="U39" s="527"/>
      <c r="V39" s="527"/>
      <c r="W39" s="527"/>
      <c r="X39" s="527"/>
      <c r="Y39" s="527"/>
      <c r="Z39" s="527"/>
      <c r="AA39" s="527"/>
      <c r="AB39" s="527"/>
      <c r="AC39" s="527"/>
      <c r="HN39" s="527"/>
      <c r="HO39" s="527"/>
      <c r="HP39" s="527"/>
      <c r="HQ39" s="527"/>
      <c r="HR39" s="527"/>
      <c r="HS39" s="527"/>
      <c r="HT39" s="527"/>
      <c r="HU39" s="527"/>
      <c r="HV39" s="527"/>
      <c r="HW39" s="527"/>
      <c r="HX39" s="527"/>
      <c r="HY39" s="527"/>
      <c r="HZ39" s="527"/>
      <c r="IA39" s="527"/>
      <c r="IB39" s="527"/>
      <c r="IC39" s="527"/>
      <c r="ID39" s="527"/>
      <c r="IE39" s="527"/>
      <c r="IF39" s="527"/>
      <c r="IG39" s="527"/>
      <c r="IH39" s="527"/>
      <c r="II39" s="527"/>
      <c r="IJ39" s="527"/>
      <c r="IK39" s="527"/>
      <c r="IL39" s="527"/>
      <c r="IM39" s="527"/>
      <c r="IN39" s="527"/>
      <c r="IO39" s="527"/>
      <c r="IP39" s="527"/>
      <c r="IQ39" s="527"/>
      <c r="IR39" s="527"/>
      <c r="IS39" s="527"/>
    </row>
    <row r="40" s="5" customFormat="1" ht="24.95" customHeight="1" spans="1:253">
      <c r="A40" s="563" t="s">
        <v>52</v>
      </c>
      <c r="B40" s="564">
        <v>0</v>
      </c>
      <c r="C40" s="565">
        <v>0</v>
      </c>
      <c r="D40" s="565">
        <v>0</v>
      </c>
      <c r="E40" s="566" t="str">
        <f t="shared" si="1"/>
        <v/>
      </c>
      <c r="F40" s="565">
        <v>0</v>
      </c>
      <c r="G40" s="567" t="str">
        <f t="shared" si="2"/>
        <v/>
      </c>
      <c r="H40" s="527"/>
      <c r="I40" s="527"/>
      <c r="J40" s="527"/>
      <c r="K40" s="527"/>
      <c r="L40" s="527"/>
      <c r="M40" s="527"/>
      <c r="N40" s="527"/>
      <c r="O40" s="527"/>
      <c r="P40" s="527"/>
      <c r="Q40" s="527"/>
      <c r="R40" s="527"/>
      <c r="S40" s="527"/>
      <c r="T40" s="527"/>
      <c r="U40" s="527"/>
      <c r="V40" s="527"/>
      <c r="W40" s="527"/>
      <c r="X40" s="527"/>
      <c r="Y40" s="527"/>
      <c r="Z40" s="527"/>
      <c r="AA40" s="527"/>
      <c r="AB40" s="527"/>
      <c r="AC40" s="527"/>
      <c r="HN40" s="527"/>
      <c r="HO40" s="527"/>
      <c r="HP40" s="527"/>
      <c r="HQ40" s="527"/>
      <c r="HR40" s="527"/>
      <c r="HS40" s="527"/>
      <c r="HT40" s="527"/>
      <c r="HU40" s="527"/>
      <c r="HV40" s="527"/>
      <c r="HW40" s="527"/>
      <c r="HX40" s="527"/>
      <c r="HY40" s="527"/>
      <c r="HZ40" s="527"/>
      <c r="IA40" s="527"/>
      <c r="IB40" s="527"/>
      <c r="IC40" s="527"/>
      <c r="ID40" s="527"/>
      <c r="IE40" s="527"/>
      <c r="IF40" s="527"/>
      <c r="IG40" s="527"/>
      <c r="IH40" s="527"/>
      <c r="II40" s="527"/>
      <c r="IJ40" s="527"/>
      <c r="IK40" s="527"/>
      <c r="IL40" s="527"/>
      <c r="IM40" s="527"/>
      <c r="IN40" s="527"/>
      <c r="IO40" s="527"/>
      <c r="IP40" s="527"/>
      <c r="IQ40" s="527"/>
      <c r="IR40" s="527"/>
      <c r="IS40" s="527"/>
    </row>
    <row r="41" s="5" customFormat="1" ht="24.95" customHeight="1" spans="1:253">
      <c r="A41" s="563" t="s">
        <v>73</v>
      </c>
      <c r="B41" s="564">
        <v>0</v>
      </c>
      <c r="C41" s="565">
        <v>0</v>
      </c>
      <c r="D41" s="565">
        <v>0</v>
      </c>
      <c r="E41" s="566" t="str">
        <f t="shared" si="1"/>
        <v/>
      </c>
      <c r="F41" s="565">
        <v>0</v>
      </c>
      <c r="G41" s="567" t="str">
        <f t="shared" si="2"/>
        <v/>
      </c>
      <c r="H41" s="527"/>
      <c r="I41" s="527"/>
      <c r="J41" s="527"/>
      <c r="K41" s="527"/>
      <c r="L41" s="527"/>
      <c r="M41" s="527"/>
      <c r="N41" s="527"/>
      <c r="O41" s="527"/>
      <c r="P41" s="527"/>
      <c r="Q41" s="527"/>
      <c r="R41" s="527"/>
      <c r="S41" s="527"/>
      <c r="T41" s="527"/>
      <c r="U41" s="527"/>
      <c r="V41" s="527"/>
      <c r="W41" s="527"/>
      <c r="X41" s="527"/>
      <c r="Y41" s="527"/>
      <c r="Z41" s="527"/>
      <c r="AA41" s="527"/>
      <c r="AB41" s="527"/>
      <c r="AC41" s="527"/>
      <c r="HN41" s="527"/>
      <c r="HO41" s="527"/>
      <c r="HP41" s="527"/>
      <c r="HQ41" s="527"/>
      <c r="HR41" s="527"/>
      <c r="HS41" s="527"/>
      <c r="HT41" s="527"/>
      <c r="HU41" s="527"/>
      <c r="HV41" s="527"/>
      <c r="HW41" s="527"/>
      <c r="HX41" s="527"/>
      <c r="HY41" s="527"/>
      <c r="HZ41" s="527"/>
      <c r="IA41" s="527"/>
      <c r="IB41" s="527"/>
      <c r="IC41" s="527"/>
      <c r="ID41" s="527"/>
      <c r="IE41" s="527"/>
      <c r="IF41" s="527"/>
      <c r="IG41" s="527"/>
      <c r="IH41" s="527"/>
      <c r="II41" s="527"/>
      <c r="IJ41" s="527"/>
      <c r="IK41" s="527"/>
      <c r="IL41" s="527"/>
      <c r="IM41" s="527"/>
      <c r="IN41" s="527"/>
      <c r="IO41" s="527"/>
      <c r="IP41" s="527"/>
      <c r="IQ41" s="527"/>
      <c r="IR41" s="527"/>
      <c r="IS41" s="527"/>
    </row>
    <row r="42" s="5" customFormat="1" ht="24.95" customHeight="1" spans="1:253">
      <c r="A42" s="563" t="s">
        <v>74</v>
      </c>
      <c r="B42" s="564">
        <v>0</v>
      </c>
      <c r="C42" s="565">
        <v>0</v>
      </c>
      <c r="D42" s="565">
        <v>0</v>
      </c>
      <c r="E42" s="566" t="str">
        <f t="shared" si="1"/>
        <v/>
      </c>
      <c r="F42" s="565">
        <v>0</v>
      </c>
      <c r="G42" s="567" t="str">
        <f t="shared" si="2"/>
        <v/>
      </c>
      <c r="H42" s="527"/>
      <c r="I42" s="527"/>
      <c r="J42" s="527"/>
      <c r="K42" s="527"/>
      <c r="L42" s="527"/>
      <c r="M42" s="527"/>
      <c r="N42" s="527"/>
      <c r="O42" s="527"/>
      <c r="P42" s="527"/>
      <c r="Q42" s="527"/>
      <c r="R42" s="527"/>
      <c r="S42" s="527"/>
      <c r="T42" s="527"/>
      <c r="U42" s="527"/>
      <c r="V42" s="527"/>
      <c r="W42" s="527"/>
      <c r="X42" s="527"/>
      <c r="Y42" s="527"/>
      <c r="Z42" s="527"/>
      <c r="AA42" s="527"/>
      <c r="AB42" s="527"/>
      <c r="AC42" s="527"/>
      <c r="HN42" s="527"/>
      <c r="HO42" s="527"/>
      <c r="HP42" s="527"/>
      <c r="HQ42" s="527"/>
      <c r="HR42" s="527"/>
      <c r="HS42" s="527"/>
      <c r="HT42" s="527"/>
      <c r="HU42" s="527"/>
      <c r="HV42" s="527"/>
      <c r="HW42" s="527"/>
      <c r="HX42" s="527"/>
      <c r="HY42" s="527"/>
      <c r="HZ42" s="527"/>
      <c r="IA42" s="527"/>
      <c r="IB42" s="527"/>
      <c r="IC42" s="527"/>
      <c r="ID42" s="527"/>
      <c r="IE42" s="527"/>
      <c r="IF42" s="527"/>
      <c r="IG42" s="527"/>
      <c r="IH42" s="527"/>
      <c r="II42" s="527"/>
      <c r="IJ42" s="527"/>
      <c r="IK42" s="527"/>
      <c r="IL42" s="527"/>
      <c r="IM42" s="527"/>
      <c r="IN42" s="527"/>
      <c r="IO42" s="527"/>
      <c r="IP42" s="527"/>
      <c r="IQ42" s="527"/>
      <c r="IR42" s="527"/>
      <c r="IS42" s="527"/>
    </row>
    <row r="43" s="5" customFormat="1" ht="24.95" customHeight="1" spans="1:253">
      <c r="A43" s="563" t="s">
        <v>75</v>
      </c>
      <c r="B43" s="564">
        <v>0</v>
      </c>
      <c r="C43" s="565">
        <v>0</v>
      </c>
      <c r="D43" s="565">
        <v>0</v>
      </c>
      <c r="E43" s="566" t="str">
        <f t="shared" si="1"/>
        <v/>
      </c>
      <c r="F43" s="565">
        <v>0</v>
      </c>
      <c r="G43" s="567" t="str">
        <f t="shared" si="2"/>
        <v/>
      </c>
      <c r="H43" s="527"/>
      <c r="I43" s="527"/>
      <c r="J43" s="527"/>
      <c r="K43" s="527"/>
      <c r="L43" s="527"/>
      <c r="M43" s="527"/>
      <c r="N43" s="527"/>
      <c r="O43" s="527"/>
      <c r="P43" s="527"/>
      <c r="Q43" s="527"/>
      <c r="R43" s="527"/>
      <c r="S43" s="527"/>
      <c r="T43" s="527"/>
      <c r="U43" s="527"/>
      <c r="V43" s="527"/>
      <c r="W43" s="527"/>
      <c r="X43" s="527"/>
      <c r="Y43" s="527"/>
      <c r="Z43" s="527"/>
      <c r="AA43" s="527"/>
      <c r="AB43" s="527"/>
      <c r="AC43" s="527"/>
      <c r="HN43" s="527"/>
      <c r="HO43" s="527"/>
      <c r="HP43" s="527"/>
      <c r="HQ43" s="527"/>
      <c r="HR43" s="527"/>
      <c r="HS43" s="527"/>
      <c r="HT43" s="527"/>
      <c r="HU43" s="527"/>
      <c r="HV43" s="527"/>
      <c r="HW43" s="527"/>
      <c r="HX43" s="527"/>
      <c r="HY43" s="527"/>
      <c r="HZ43" s="527"/>
      <c r="IA43" s="527"/>
      <c r="IB43" s="527"/>
      <c r="IC43" s="527"/>
      <c r="ID43" s="527"/>
      <c r="IE43" s="527"/>
      <c r="IF43" s="527"/>
      <c r="IG43" s="527"/>
      <c r="IH43" s="527"/>
      <c r="II43" s="527"/>
      <c r="IJ43" s="527"/>
      <c r="IK43" s="527"/>
      <c r="IL43" s="527"/>
      <c r="IM43" s="527"/>
      <c r="IN43" s="527"/>
      <c r="IO43" s="527"/>
      <c r="IP43" s="527"/>
      <c r="IQ43" s="527"/>
      <c r="IR43" s="527"/>
      <c r="IS43" s="527"/>
    </row>
    <row r="44" s="5" customFormat="1" ht="24.95" customHeight="1" spans="1:253">
      <c r="A44" s="563" t="s">
        <v>76</v>
      </c>
      <c r="B44" s="564">
        <v>0</v>
      </c>
      <c r="C44" s="565">
        <v>0</v>
      </c>
      <c r="D44" s="565">
        <v>0</v>
      </c>
      <c r="E44" s="566" t="str">
        <f t="shared" si="1"/>
        <v/>
      </c>
      <c r="F44" s="565">
        <v>0</v>
      </c>
      <c r="G44" s="567" t="str">
        <f t="shared" si="2"/>
        <v/>
      </c>
      <c r="H44" s="527"/>
      <c r="I44" s="527"/>
      <c r="J44" s="527"/>
      <c r="K44" s="527"/>
      <c r="L44" s="527"/>
      <c r="M44" s="527"/>
      <c r="N44" s="527"/>
      <c r="O44" s="527"/>
      <c r="P44" s="527"/>
      <c r="Q44" s="527"/>
      <c r="R44" s="527"/>
      <c r="S44" s="527"/>
      <c r="T44" s="527"/>
      <c r="U44" s="527"/>
      <c r="V44" s="527"/>
      <c r="W44" s="527"/>
      <c r="X44" s="527"/>
      <c r="Y44" s="527"/>
      <c r="Z44" s="527"/>
      <c r="AA44" s="527"/>
      <c r="AB44" s="527"/>
      <c r="AC44" s="527"/>
      <c r="HN44" s="527"/>
      <c r="HO44" s="527"/>
      <c r="HP44" s="527"/>
      <c r="HQ44" s="527"/>
      <c r="HR44" s="527"/>
      <c r="HS44" s="527"/>
      <c r="HT44" s="527"/>
      <c r="HU44" s="527"/>
      <c r="HV44" s="527"/>
      <c r="HW44" s="527"/>
      <c r="HX44" s="527"/>
      <c r="HY44" s="527"/>
      <c r="HZ44" s="527"/>
      <c r="IA44" s="527"/>
      <c r="IB44" s="527"/>
      <c r="IC44" s="527"/>
      <c r="ID44" s="527"/>
      <c r="IE44" s="527"/>
      <c r="IF44" s="527"/>
      <c r="IG44" s="527"/>
      <c r="IH44" s="527"/>
      <c r="II44" s="527"/>
      <c r="IJ44" s="527"/>
      <c r="IK44" s="527"/>
      <c r="IL44" s="527"/>
      <c r="IM44" s="527"/>
      <c r="IN44" s="527"/>
      <c r="IO44" s="527"/>
      <c r="IP44" s="527"/>
      <c r="IQ44" s="527"/>
      <c r="IR44" s="527"/>
      <c r="IS44" s="527"/>
    </row>
    <row r="45" s="5" customFormat="1" ht="24.95" customHeight="1" spans="1:253">
      <c r="A45" s="563" t="s">
        <v>77</v>
      </c>
      <c r="B45" s="564">
        <v>0</v>
      </c>
      <c r="C45" s="565">
        <v>0</v>
      </c>
      <c r="D45" s="565">
        <v>0</v>
      </c>
      <c r="E45" s="566" t="str">
        <f t="shared" si="1"/>
        <v/>
      </c>
      <c r="F45" s="565">
        <v>0</v>
      </c>
      <c r="G45" s="567" t="str">
        <f t="shared" si="2"/>
        <v/>
      </c>
      <c r="H45" s="527"/>
      <c r="I45" s="527"/>
      <c r="J45" s="527"/>
      <c r="K45" s="527"/>
      <c r="L45" s="527"/>
      <c r="M45" s="527"/>
      <c r="N45" s="527"/>
      <c r="O45" s="527"/>
      <c r="P45" s="527"/>
      <c r="Q45" s="527"/>
      <c r="R45" s="527"/>
      <c r="S45" s="527"/>
      <c r="T45" s="527"/>
      <c r="U45" s="527"/>
      <c r="V45" s="527"/>
      <c r="W45" s="527"/>
      <c r="X45" s="527"/>
      <c r="Y45" s="527"/>
      <c r="Z45" s="527"/>
      <c r="AA45" s="527"/>
      <c r="AB45" s="527"/>
      <c r="AC45" s="527"/>
      <c r="HN45" s="527"/>
      <c r="HO45" s="527"/>
      <c r="HP45" s="527"/>
      <c r="HQ45" s="527"/>
      <c r="HR45" s="527"/>
      <c r="HS45" s="527"/>
      <c r="HT45" s="527"/>
      <c r="HU45" s="527"/>
      <c r="HV45" s="527"/>
      <c r="HW45" s="527"/>
      <c r="HX45" s="527"/>
      <c r="HY45" s="527"/>
      <c r="HZ45" s="527"/>
      <c r="IA45" s="527"/>
      <c r="IB45" s="527"/>
      <c r="IC45" s="527"/>
      <c r="ID45" s="527"/>
      <c r="IE45" s="527"/>
      <c r="IF45" s="527"/>
      <c r="IG45" s="527"/>
      <c r="IH45" s="527"/>
      <c r="II45" s="527"/>
      <c r="IJ45" s="527"/>
      <c r="IK45" s="527"/>
      <c r="IL45" s="527"/>
      <c r="IM45" s="527"/>
      <c r="IN45" s="527"/>
      <c r="IO45" s="527"/>
      <c r="IP45" s="527"/>
      <c r="IQ45" s="527"/>
      <c r="IR45" s="527"/>
      <c r="IS45" s="527"/>
    </row>
    <row r="46" s="5" customFormat="1" ht="24.95" customHeight="1" spans="1:253">
      <c r="A46" s="563" t="s">
        <v>59</v>
      </c>
      <c r="B46" s="564">
        <v>186</v>
      </c>
      <c r="C46" s="565">
        <v>199</v>
      </c>
      <c r="D46" s="565">
        <v>199</v>
      </c>
      <c r="E46" s="566">
        <f t="shared" si="1"/>
        <v>1</v>
      </c>
      <c r="F46" s="565">
        <v>173</v>
      </c>
      <c r="G46" s="567">
        <f t="shared" si="2"/>
        <v>0.15028901734104</v>
      </c>
      <c r="H46" s="527"/>
      <c r="I46" s="527"/>
      <c r="J46" s="527"/>
      <c r="K46" s="527"/>
      <c r="L46" s="527"/>
      <c r="M46" s="527"/>
      <c r="N46" s="527"/>
      <c r="O46" s="527"/>
      <c r="P46" s="527"/>
      <c r="Q46" s="527"/>
      <c r="R46" s="527"/>
      <c r="S46" s="527"/>
      <c r="T46" s="527"/>
      <c r="U46" s="527"/>
      <c r="V46" s="527"/>
      <c r="W46" s="527"/>
      <c r="X46" s="527"/>
      <c r="Y46" s="527"/>
      <c r="Z46" s="527"/>
      <c r="AA46" s="527"/>
      <c r="AB46" s="527"/>
      <c r="AC46" s="527"/>
      <c r="HN46" s="527"/>
      <c r="HO46" s="527"/>
      <c r="HP46" s="527"/>
      <c r="HQ46" s="527"/>
      <c r="HR46" s="527"/>
      <c r="HS46" s="527"/>
      <c r="HT46" s="527"/>
      <c r="HU46" s="527"/>
      <c r="HV46" s="527"/>
      <c r="HW46" s="527"/>
      <c r="HX46" s="527"/>
      <c r="HY46" s="527"/>
      <c r="HZ46" s="527"/>
      <c r="IA46" s="527"/>
      <c r="IB46" s="527"/>
      <c r="IC46" s="527"/>
      <c r="ID46" s="527"/>
      <c r="IE46" s="527"/>
      <c r="IF46" s="527"/>
      <c r="IG46" s="527"/>
      <c r="IH46" s="527"/>
      <c r="II46" s="527"/>
      <c r="IJ46" s="527"/>
      <c r="IK46" s="527"/>
      <c r="IL46" s="527"/>
      <c r="IM46" s="527"/>
      <c r="IN46" s="527"/>
      <c r="IO46" s="527"/>
      <c r="IP46" s="527"/>
      <c r="IQ46" s="527"/>
      <c r="IR46" s="527"/>
      <c r="IS46" s="527"/>
    </row>
    <row r="47" s="5" customFormat="1" ht="24.95" customHeight="1" spans="1:253">
      <c r="A47" s="563" t="s">
        <v>78</v>
      </c>
      <c r="B47" s="564">
        <v>150</v>
      </c>
      <c r="C47" s="565">
        <v>626</v>
      </c>
      <c r="D47" s="565">
        <v>626</v>
      </c>
      <c r="E47" s="566">
        <f t="shared" si="1"/>
        <v>1</v>
      </c>
      <c r="F47" s="565">
        <v>338</v>
      </c>
      <c r="G47" s="567">
        <f t="shared" si="2"/>
        <v>0.85207100591716</v>
      </c>
      <c r="H47" s="527"/>
      <c r="I47" s="527"/>
      <c r="J47" s="527"/>
      <c r="K47" s="527"/>
      <c r="L47" s="527"/>
      <c r="M47" s="527"/>
      <c r="N47" s="527"/>
      <c r="O47" s="527"/>
      <c r="P47" s="527"/>
      <c r="Q47" s="527"/>
      <c r="R47" s="527"/>
      <c r="S47" s="527"/>
      <c r="T47" s="527"/>
      <c r="U47" s="527"/>
      <c r="V47" s="527"/>
      <c r="W47" s="527"/>
      <c r="X47" s="527"/>
      <c r="Y47" s="527"/>
      <c r="Z47" s="527"/>
      <c r="AA47" s="527"/>
      <c r="AB47" s="527"/>
      <c r="AC47" s="527"/>
      <c r="HN47" s="527"/>
      <c r="HO47" s="527"/>
      <c r="HP47" s="527"/>
      <c r="HQ47" s="527"/>
      <c r="HR47" s="527"/>
      <c r="HS47" s="527"/>
      <c r="HT47" s="527"/>
      <c r="HU47" s="527"/>
      <c r="HV47" s="527"/>
      <c r="HW47" s="527"/>
      <c r="HX47" s="527"/>
      <c r="HY47" s="527"/>
      <c r="HZ47" s="527"/>
      <c r="IA47" s="527"/>
      <c r="IB47" s="527"/>
      <c r="IC47" s="527"/>
      <c r="ID47" s="527"/>
      <c r="IE47" s="527"/>
      <c r="IF47" s="527"/>
      <c r="IG47" s="527"/>
      <c r="IH47" s="527"/>
      <c r="II47" s="527"/>
      <c r="IJ47" s="527"/>
      <c r="IK47" s="527"/>
      <c r="IL47" s="527"/>
      <c r="IM47" s="527"/>
      <c r="IN47" s="527"/>
      <c r="IO47" s="527"/>
      <c r="IP47" s="527"/>
      <c r="IQ47" s="527"/>
      <c r="IR47" s="527"/>
      <c r="IS47" s="527"/>
    </row>
    <row r="48" s="5" customFormat="1" ht="24.95" customHeight="1" spans="1:253">
      <c r="A48" s="563" t="s">
        <v>79</v>
      </c>
      <c r="B48" s="367">
        <f t="shared" ref="B48:F48" si="6">SUM(B49:B58)</f>
        <v>335</v>
      </c>
      <c r="C48" s="367">
        <f t="shared" si="6"/>
        <v>405</v>
      </c>
      <c r="D48" s="367">
        <f t="shared" si="6"/>
        <v>385</v>
      </c>
      <c r="E48" s="561">
        <f t="shared" si="1"/>
        <v>0.950617283950617</v>
      </c>
      <c r="F48" s="367">
        <f t="shared" si="6"/>
        <v>316</v>
      </c>
      <c r="G48" s="562">
        <f t="shared" si="2"/>
        <v>0.218354430379747</v>
      </c>
      <c r="H48" s="527"/>
      <c r="I48" s="527"/>
      <c r="J48" s="527"/>
      <c r="K48" s="527"/>
      <c r="L48" s="527"/>
      <c r="M48" s="527"/>
      <c r="N48" s="527"/>
      <c r="O48" s="527"/>
      <c r="P48" s="527"/>
      <c r="Q48" s="527"/>
      <c r="R48" s="527"/>
      <c r="S48" s="527"/>
      <c r="T48" s="527"/>
      <c r="U48" s="527"/>
      <c r="V48" s="527"/>
      <c r="W48" s="527"/>
      <c r="X48" s="527"/>
      <c r="Y48" s="527"/>
      <c r="Z48" s="527"/>
      <c r="AA48" s="527"/>
      <c r="AB48" s="527"/>
      <c r="AC48" s="527"/>
      <c r="HN48" s="527"/>
      <c r="HO48" s="527"/>
      <c r="HP48" s="527"/>
      <c r="HQ48" s="527"/>
      <c r="HR48" s="527"/>
      <c r="HS48" s="527"/>
      <c r="HT48" s="527"/>
      <c r="HU48" s="527"/>
      <c r="HV48" s="527"/>
      <c r="HW48" s="527"/>
      <c r="HX48" s="527"/>
      <c r="HY48" s="527"/>
      <c r="HZ48" s="527"/>
      <c r="IA48" s="527"/>
      <c r="IB48" s="527"/>
      <c r="IC48" s="527"/>
      <c r="ID48" s="527"/>
      <c r="IE48" s="527"/>
      <c r="IF48" s="527"/>
      <c r="IG48" s="527"/>
      <c r="IH48" s="527"/>
      <c r="II48" s="527"/>
      <c r="IJ48" s="527"/>
      <c r="IK48" s="527"/>
      <c r="IL48" s="527"/>
      <c r="IM48" s="527"/>
      <c r="IN48" s="527"/>
      <c r="IO48" s="527"/>
      <c r="IP48" s="527"/>
      <c r="IQ48" s="527"/>
      <c r="IR48" s="527"/>
      <c r="IS48" s="527"/>
    </row>
    <row r="49" s="528" customFormat="1" ht="24.95" customHeight="1" spans="1:253">
      <c r="A49" s="563" t="s">
        <v>50</v>
      </c>
      <c r="B49" s="564">
        <v>154</v>
      </c>
      <c r="C49" s="565">
        <v>165</v>
      </c>
      <c r="D49" s="565">
        <v>165</v>
      </c>
      <c r="E49" s="566">
        <f t="shared" si="1"/>
        <v>1</v>
      </c>
      <c r="F49" s="565">
        <v>149</v>
      </c>
      <c r="G49" s="567">
        <f t="shared" si="2"/>
        <v>0.10738255033557</v>
      </c>
    </row>
    <row r="50" s="529" customFormat="1" ht="24.95" customHeight="1" spans="1:253">
      <c r="A50" s="563" t="s">
        <v>51</v>
      </c>
      <c r="B50" s="564">
        <v>0</v>
      </c>
      <c r="C50" s="565">
        <v>0</v>
      </c>
      <c r="D50" s="565">
        <v>0</v>
      </c>
      <c r="E50" s="566" t="str">
        <f t="shared" si="1"/>
        <v/>
      </c>
      <c r="F50" s="565">
        <v>0</v>
      </c>
      <c r="G50" s="567" t="str">
        <f t="shared" si="2"/>
        <v/>
      </c>
      <c r="H50" s="527"/>
      <c r="I50" s="527"/>
      <c r="J50" s="527"/>
      <c r="K50" s="527"/>
      <c r="L50" s="527"/>
      <c r="M50" s="527"/>
      <c r="N50" s="527"/>
      <c r="O50" s="527"/>
      <c r="P50" s="527"/>
      <c r="Q50" s="527"/>
      <c r="R50" s="527"/>
      <c r="S50" s="527"/>
      <c r="T50" s="527"/>
      <c r="U50" s="527"/>
      <c r="V50" s="527"/>
      <c r="W50" s="527"/>
      <c r="X50" s="527"/>
      <c r="Y50" s="527"/>
      <c r="Z50" s="527"/>
      <c r="AA50" s="527"/>
      <c r="AB50" s="527"/>
      <c r="AC50" s="527"/>
      <c r="HN50" s="527"/>
      <c r="HO50" s="527"/>
      <c r="HP50" s="527"/>
      <c r="HQ50" s="527"/>
      <c r="HR50" s="527"/>
      <c r="HS50" s="527"/>
      <c r="HT50" s="527"/>
      <c r="HU50" s="527"/>
      <c r="HV50" s="527"/>
      <c r="HW50" s="527"/>
      <c r="HX50" s="527"/>
      <c r="HY50" s="527"/>
      <c r="HZ50" s="527"/>
      <c r="IA50" s="527"/>
      <c r="IB50" s="527"/>
      <c r="IC50" s="527"/>
      <c r="ID50" s="527"/>
      <c r="IE50" s="527"/>
      <c r="IF50" s="527"/>
      <c r="IG50" s="527"/>
      <c r="IH50" s="527"/>
      <c r="II50" s="527"/>
      <c r="IJ50" s="527"/>
      <c r="IK50" s="527"/>
      <c r="IL50" s="527"/>
      <c r="IM50" s="527"/>
      <c r="IN50" s="527"/>
      <c r="IO50" s="527"/>
      <c r="IP50" s="527"/>
      <c r="IQ50" s="527"/>
      <c r="IR50" s="527"/>
      <c r="IS50" s="527"/>
    </row>
    <row r="51" s="528" customFormat="1" ht="24.95" customHeight="1" spans="1:253">
      <c r="A51" s="563" t="s">
        <v>52</v>
      </c>
      <c r="B51" s="564">
        <v>0</v>
      </c>
      <c r="C51" s="565">
        <v>0</v>
      </c>
      <c r="D51" s="565">
        <v>0</v>
      </c>
      <c r="E51" s="566" t="str">
        <f t="shared" si="1"/>
        <v/>
      </c>
      <c r="F51" s="565">
        <v>0</v>
      </c>
      <c r="G51" s="567" t="str">
        <f t="shared" si="2"/>
        <v/>
      </c>
    </row>
    <row r="52" s="5" customFormat="1" ht="24.95" customHeight="1" spans="1:253">
      <c r="A52" s="563" t="s">
        <v>80</v>
      </c>
      <c r="B52" s="564">
        <v>0</v>
      </c>
      <c r="C52" s="565">
        <v>0</v>
      </c>
      <c r="D52" s="565">
        <v>0</v>
      </c>
      <c r="E52" s="566" t="str">
        <f t="shared" si="1"/>
        <v/>
      </c>
      <c r="F52" s="565">
        <v>0</v>
      </c>
      <c r="G52" s="567" t="str">
        <f t="shared" si="2"/>
        <v/>
      </c>
      <c r="H52" s="527"/>
      <c r="I52" s="527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7"/>
      <c r="AA52" s="527"/>
      <c r="AB52" s="527"/>
      <c r="AC52" s="527"/>
      <c r="HN52" s="527"/>
      <c r="HO52" s="527"/>
      <c r="HP52" s="527"/>
      <c r="HQ52" s="527"/>
      <c r="HR52" s="527"/>
      <c r="HS52" s="527"/>
      <c r="HT52" s="527"/>
      <c r="HU52" s="527"/>
      <c r="HV52" s="527"/>
      <c r="HW52" s="527"/>
      <c r="HX52" s="527"/>
      <c r="HY52" s="527"/>
      <c r="HZ52" s="527"/>
      <c r="IA52" s="527"/>
      <c r="IB52" s="527"/>
      <c r="IC52" s="527"/>
      <c r="ID52" s="527"/>
      <c r="IE52" s="527"/>
      <c r="IF52" s="527"/>
      <c r="IG52" s="527"/>
      <c r="IH52" s="527"/>
      <c r="II52" s="527"/>
      <c r="IJ52" s="527"/>
      <c r="IK52" s="527"/>
      <c r="IL52" s="527"/>
      <c r="IM52" s="527"/>
      <c r="IN52" s="527"/>
      <c r="IO52" s="527"/>
      <c r="IP52" s="527"/>
      <c r="IQ52" s="527"/>
      <c r="IR52" s="527"/>
      <c r="IS52" s="527"/>
    </row>
    <row r="53" s="5" customFormat="1" ht="24.95" customHeight="1" spans="1:253">
      <c r="A53" s="563" t="s">
        <v>81</v>
      </c>
      <c r="B53" s="564">
        <v>0</v>
      </c>
      <c r="C53" s="565">
        <v>13</v>
      </c>
      <c r="D53" s="565">
        <v>13</v>
      </c>
      <c r="E53" s="566">
        <f t="shared" si="1"/>
        <v>1</v>
      </c>
      <c r="F53" s="565">
        <v>4</v>
      </c>
      <c r="G53" s="567">
        <f t="shared" si="2"/>
        <v>2.25</v>
      </c>
      <c r="H53" s="527"/>
      <c r="I53" s="527"/>
      <c r="J53" s="527"/>
      <c r="K53" s="527"/>
      <c r="L53" s="527"/>
      <c r="M53" s="527"/>
      <c r="N53" s="527"/>
      <c r="O53" s="527"/>
      <c r="P53" s="527"/>
      <c r="Q53" s="527"/>
      <c r="R53" s="527"/>
      <c r="S53" s="527"/>
      <c r="T53" s="527"/>
      <c r="U53" s="527"/>
      <c r="V53" s="527"/>
      <c r="W53" s="527"/>
      <c r="X53" s="527"/>
      <c r="Y53" s="527"/>
      <c r="Z53" s="527"/>
      <c r="AA53" s="527"/>
      <c r="AB53" s="527"/>
      <c r="AC53" s="527"/>
      <c r="HN53" s="527"/>
      <c r="HO53" s="527"/>
      <c r="HP53" s="527"/>
      <c r="HQ53" s="527"/>
      <c r="HR53" s="527"/>
      <c r="HS53" s="527"/>
      <c r="HT53" s="527"/>
      <c r="HU53" s="527"/>
      <c r="HV53" s="527"/>
      <c r="HW53" s="527"/>
      <c r="HX53" s="527"/>
      <c r="HY53" s="527"/>
      <c r="HZ53" s="527"/>
      <c r="IA53" s="527"/>
      <c r="IB53" s="527"/>
      <c r="IC53" s="527"/>
      <c r="ID53" s="527"/>
      <c r="IE53" s="527"/>
      <c r="IF53" s="527"/>
      <c r="IG53" s="527"/>
      <c r="IH53" s="527"/>
      <c r="II53" s="527"/>
      <c r="IJ53" s="527"/>
      <c r="IK53" s="527"/>
      <c r="IL53" s="527"/>
      <c r="IM53" s="527"/>
      <c r="IN53" s="527"/>
      <c r="IO53" s="527"/>
      <c r="IP53" s="527"/>
      <c r="IQ53" s="527"/>
      <c r="IR53" s="527"/>
      <c r="IS53" s="527"/>
    </row>
    <row r="54" s="5" customFormat="1" ht="24.95" customHeight="1" spans="1:253">
      <c r="A54" s="563" t="s">
        <v>82</v>
      </c>
      <c r="B54" s="564">
        <v>0</v>
      </c>
      <c r="C54" s="565">
        <v>0</v>
      </c>
      <c r="D54" s="565">
        <v>0</v>
      </c>
      <c r="E54" s="566" t="str">
        <f t="shared" si="1"/>
        <v/>
      </c>
      <c r="F54" s="565">
        <v>0</v>
      </c>
      <c r="G54" s="567" t="str">
        <f t="shared" si="2"/>
        <v/>
      </c>
      <c r="H54" s="527"/>
      <c r="I54" s="527"/>
      <c r="J54" s="527"/>
      <c r="K54" s="527"/>
      <c r="L54" s="527"/>
      <c r="M54" s="527"/>
      <c r="N54" s="527"/>
      <c r="O54" s="527"/>
      <c r="P54" s="527"/>
      <c r="Q54" s="527"/>
      <c r="R54" s="527"/>
      <c r="S54" s="527"/>
      <c r="T54" s="527"/>
      <c r="U54" s="527"/>
      <c r="V54" s="527"/>
      <c r="W54" s="527"/>
      <c r="X54" s="527"/>
      <c r="Y54" s="527"/>
      <c r="Z54" s="527"/>
      <c r="AA54" s="527"/>
      <c r="AB54" s="527"/>
      <c r="AC54" s="527"/>
      <c r="HN54" s="527"/>
      <c r="HO54" s="527"/>
      <c r="HP54" s="527"/>
      <c r="HQ54" s="527"/>
      <c r="HR54" s="527"/>
      <c r="HS54" s="527"/>
      <c r="HT54" s="527"/>
      <c r="HU54" s="527"/>
      <c r="HV54" s="527"/>
      <c r="HW54" s="527"/>
      <c r="HX54" s="527"/>
      <c r="HY54" s="527"/>
      <c r="HZ54" s="527"/>
      <c r="IA54" s="527"/>
      <c r="IB54" s="527"/>
      <c r="IC54" s="527"/>
      <c r="ID54" s="527"/>
      <c r="IE54" s="527"/>
      <c r="IF54" s="527"/>
      <c r="IG54" s="527"/>
      <c r="IH54" s="527"/>
      <c r="II54" s="527"/>
      <c r="IJ54" s="527"/>
      <c r="IK54" s="527"/>
      <c r="IL54" s="527"/>
      <c r="IM54" s="527"/>
      <c r="IN54" s="527"/>
      <c r="IO54" s="527"/>
      <c r="IP54" s="527"/>
      <c r="IQ54" s="527"/>
      <c r="IR54" s="527"/>
      <c r="IS54" s="527"/>
    </row>
    <row r="55" s="5" customFormat="1" ht="24.95" customHeight="1" spans="1:253">
      <c r="A55" s="563" t="s">
        <v>83</v>
      </c>
      <c r="B55" s="564">
        <v>0</v>
      </c>
      <c r="C55" s="565">
        <v>0</v>
      </c>
      <c r="D55" s="565">
        <v>0</v>
      </c>
      <c r="E55" s="566" t="str">
        <f t="shared" si="1"/>
        <v/>
      </c>
      <c r="F55" s="565">
        <v>0</v>
      </c>
      <c r="G55" s="567" t="str">
        <f t="shared" si="2"/>
        <v/>
      </c>
      <c r="H55" s="527"/>
      <c r="I55" s="527"/>
      <c r="J55" s="527"/>
      <c r="K55" s="527"/>
      <c r="L55" s="527"/>
      <c r="M55" s="527"/>
      <c r="N55" s="527"/>
      <c r="O55" s="527"/>
      <c r="P55" s="527"/>
      <c r="Q55" s="527"/>
      <c r="R55" s="527"/>
      <c r="S55" s="527"/>
      <c r="T55" s="527"/>
      <c r="U55" s="527"/>
      <c r="V55" s="527"/>
      <c r="W55" s="527"/>
      <c r="X55" s="527"/>
      <c r="Y55" s="527"/>
      <c r="Z55" s="527"/>
      <c r="AA55" s="527"/>
      <c r="AB55" s="527"/>
      <c r="AC55" s="527"/>
      <c r="HN55" s="527"/>
      <c r="HO55" s="527"/>
      <c r="HP55" s="527"/>
      <c r="HQ55" s="527"/>
      <c r="HR55" s="527"/>
      <c r="HS55" s="527"/>
      <c r="HT55" s="527"/>
      <c r="HU55" s="527"/>
      <c r="HV55" s="527"/>
      <c r="HW55" s="527"/>
      <c r="HX55" s="527"/>
      <c r="HY55" s="527"/>
      <c r="HZ55" s="527"/>
      <c r="IA55" s="527"/>
      <c r="IB55" s="527"/>
      <c r="IC55" s="527"/>
      <c r="ID55" s="527"/>
      <c r="IE55" s="527"/>
      <c r="IF55" s="527"/>
      <c r="IG55" s="527"/>
      <c r="IH55" s="527"/>
      <c r="II55" s="527"/>
      <c r="IJ55" s="527"/>
      <c r="IK55" s="527"/>
      <c r="IL55" s="527"/>
      <c r="IM55" s="527"/>
      <c r="IN55" s="527"/>
      <c r="IO55" s="527"/>
      <c r="IP55" s="527"/>
      <c r="IQ55" s="527"/>
      <c r="IR55" s="527"/>
      <c r="IS55" s="527"/>
    </row>
    <row r="56" s="5" customFormat="1" ht="24.95" customHeight="1" spans="1:253">
      <c r="A56" s="563" t="s">
        <v>84</v>
      </c>
      <c r="B56" s="564">
        <v>13</v>
      </c>
      <c r="C56" s="565">
        <v>33</v>
      </c>
      <c r="D56" s="565">
        <v>13</v>
      </c>
      <c r="E56" s="566">
        <f t="shared" si="1"/>
        <v>0.393939393939394</v>
      </c>
      <c r="F56" s="565">
        <v>10</v>
      </c>
      <c r="G56" s="567">
        <f t="shared" si="2"/>
        <v>0.3</v>
      </c>
      <c r="H56" s="527"/>
      <c r="I56" s="527"/>
      <c r="J56" s="527"/>
      <c r="K56" s="527"/>
      <c r="L56" s="527"/>
      <c r="M56" s="527"/>
      <c r="N56" s="527"/>
      <c r="O56" s="527"/>
      <c r="P56" s="527"/>
      <c r="Q56" s="527"/>
      <c r="R56" s="527"/>
      <c r="S56" s="527"/>
      <c r="T56" s="527"/>
      <c r="U56" s="527"/>
      <c r="V56" s="527"/>
      <c r="W56" s="527"/>
      <c r="X56" s="527"/>
      <c r="Y56" s="527"/>
      <c r="Z56" s="527"/>
      <c r="AA56" s="527"/>
      <c r="AB56" s="527"/>
      <c r="AC56" s="527"/>
      <c r="HN56" s="527"/>
      <c r="HO56" s="527"/>
      <c r="HP56" s="527"/>
      <c r="HQ56" s="527"/>
      <c r="HR56" s="527"/>
      <c r="HS56" s="527"/>
      <c r="HT56" s="527"/>
      <c r="HU56" s="527"/>
      <c r="HV56" s="527"/>
      <c r="HW56" s="527"/>
      <c r="HX56" s="527"/>
      <c r="HY56" s="527"/>
      <c r="HZ56" s="527"/>
      <c r="IA56" s="527"/>
      <c r="IB56" s="527"/>
      <c r="IC56" s="527"/>
      <c r="ID56" s="527"/>
      <c r="IE56" s="527"/>
      <c r="IF56" s="527"/>
      <c r="IG56" s="527"/>
      <c r="IH56" s="527"/>
      <c r="II56" s="527"/>
      <c r="IJ56" s="527"/>
      <c r="IK56" s="527"/>
      <c r="IL56" s="527"/>
      <c r="IM56" s="527"/>
      <c r="IN56" s="527"/>
      <c r="IO56" s="527"/>
      <c r="IP56" s="527"/>
      <c r="IQ56" s="527"/>
      <c r="IR56" s="527"/>
      <c r="IS56" s="527"/>
    </row>
    <row r="57" s="5" customFormat="1" ht="24.95" customHeight="1" spans="1:253">
      <c r="A57" s="563" t="s">
        <v>59</v>
      </c>
      <c r="B57" s="564">
        <v>130</v>
      </c>
      <c r="C57" s="565">
        <v>156</v>
      </c>
      <c r="D57" s="565">
        <v>156</v>
      </c>
      <c r="E57" s="566">
        <f t="shared" si="1"/>
        <v>1</v>
      </c>
      <c r="F57" s="565">
        <v>142</v>
      </c>
      <c r="G57" s="567">
        <f t="shared" si="2"/>
        <v>0.0985915492957746</v>
      </c>
      <c r="H57" s="527"/>
      <c r="I57" s="527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/>
      <c r="U57" s="527"/>
      <c r="V57" s="527"/>
      <c r="W57" s="527"/>
      <c r="X57" s="527"/>
      <c r="Y57" s="527"/>
      <c r="Z57" s="527"/>
      <c r="AA57" s="527"/>
      <c r="AB57" s="527"/>
      <c r="AC57" s="527"/>
      <c r="HN57" s="527"/>
      <c r="HO57" s="527"/>
      <c r="HP57" s="527"/>
      <c r="HQ57" s="527"/>
      <c r="HR57" s="527"/>
      <c r="HS57" s="527"/>
      <c r="HT57" s="527"/>
      <c r="HU57" s="527"/>
      <c r="HV57" s="527"/>
      <c r="HW57" s="527"/>
      <c r="HX57" s="527"/>
      <c r="HY57" s="527"/>
      <c r="HZ57" s="527"/>
      <c r="IA57" s="527"/>
      <c r="IB57" s="527"/>
      <c r="IC57" s="527"/>
      <c r="ID57" s="527"/>
      <c r="IE57" s="527"/>
      <c r="IF57" s="527"/>
      <c r="IG57" s="527"/>
      <c r="IH57" s="527"/>
      <c r="II57" s="527"/>
      <c r="IJ57" s="527"/>
      <c r="IK57" s="527"/>
      <c r="IL57" s="527"/>
      <c r="IM57" s="527"/>
      <c r="IN57" s="527"/>
      <c r="IO57" s="527"/>
      <c r="IP57" s="527"/>
      <c r="IQ57" s="527"/>
      <c r="IR57" s="527"/>
      <c r="IS57" s="527"/>
    </row>
    <row r="58" s="5" customFormat="1" ht="24.95" customHeight="1" spans="1:253">
      <c r="A58" s="563" t="s">
        <v>85</v>
      </c>
      <c r="B58" s="564">
        <v>38</v>
      </c>
      <c r="C58" s="565">
        <v>38</v>
      </c>
      <c r="D58" s="565">
        <v>38</v>
      </c>
      <c r="E58" s="566">
        <f t="shared" si="1"/>
        <v>1</v>
      </c>
      <c r="F58" s="565">
        <v>11</v>
      </c>
      <c r="G58" s="567">
        <f t="shared" si="2"/>
        <v>2.45454545454545</v>
      </c>
      <c r="H58" s="527"/>
      <c r="I58" s="527"/>
      <c r="J58" s="527"/>
      <c r="K58" s="527"/>
      <c r="L58" s="527"/>
      <c r="M58" s="527"/>
      <c r="N58" s="527"/>
      <c r="O58" s="527"/>
      <c r="P58" s="527"/>
      <c r="Q58" s="527"/>
      <c r="R58" s="527"/>
      <c r="S58" s="527"/>
      <c r="T58" s="527"/>
      <c r="U58" s="527"/>
      <c r="V58" s="527"/>
      <c r="W58" s="527"/>
      <c r="X58" s="527"/>
      <c r="Y58" s="527"/>
      <c r="Z58" s="527"/>
      <c r="AA58" s="527"/>
      <c r="AB58" s="527"/>
      <c r="AC58" s="527"/>
      <c r="HN58" s="527"/>
      <c r="HO58" s="527"/>
      <c r="HP58" s="527"/>
      <c r="HQ58" s="527"/>
      <c r="HR58" s="527"/>
      <c r="HS58" s="527"/>
      <c r="HT58" s="527"/>
      <c r="HU58" s="527"/>
      <c r="HV58" s="527"/>
      <c r="HW58" s="527"/>
      <c r="HX58" s="527"/>
      <c r="HY58" s="527"/>
      <c r="HZ58" s="527"/>
      <c r="IA58" s="527"/>
      <c r="IB58" s="527"/>
      <c r="IC58" s="527"/>
      <c r="ID58" s="527"/>
      <c r="IE58" s="527"/>
      <c r="IF58" s="527"/>
      <c r="IG58" s="527"/>
      <c r="IH58" s="527"/>
      <c r="II58" s="527"/>
      <c r="IJ58" s="527"/>
      <c r="IK58" s="527"/>
      <c r="IL58" s="527"/>
      <c r="IM58" s="527"/>
      <c r="IN58" s="527"/>
      <c r="IO58" s="527"/>
      <c r="IP58" s="527"/>
      <c r="IQ58" s="527"/>
      <c r="IR58" s="527"/>
      <c r="IS58" s="527"/>
    </row>
    <row r="59" s="5" customFormat="1" ht="24.95" customHeight="1" spans="1:253">
      <c r="A59" s="563" t="s">
        <v>86</v>
      </c>
      <c r="B59" s="367">
        <f t="shared" ref="B59:F59" si="7">SUM(B60:B69)</f>
        <v>814</v>
      </c>
      <c r="C59" s="367">
        <f t="shared" si="7"/>
        <v>1049</v>
      </c>
      <c r="D59" s="367">
        <f t="shared" si="7"/>
        <v>1049</v>
      </c>
      <c r="E59" s="561">
        <f t="shared" si="1"/>
        <v>1</v>
      </c>
      <c r="F59" s="367">
        <f t="shared" si="7"/>
        <v>602</v>
      </c>
      <c r="G59" s="562">
        <f t="shared" si="2"/>
        <v>0.742524916943522</v>
      </c>
      <c r="H59" s="527"/>
      <c r="I59" s="527"/>
      <c r="J59" s="527"/>
      <c r="K59" s="527"/>
      <c r="L59" s="527"/>
      <c r="M59" s="527"/>
      <c r="N59" s="527"/>
      <c r="O59" s="527"/>
      <c r="P59" s="527"/>
      <c r="Q59" s="527"/>
      <c r="R59" s="527"/>
      <c r="S59" s="527"/>
      <c r="T59" s="527"/>
      <c r="U59" s="527"/>
      <c r="V59" s="527"/>
      <c r="W59" s="527"/>
      <c r="X59" s="527"/>
      <c r="Y59" s="527"/>
      <c r="Z59" s="527"/>
      <c r="AA59" s="527"/>
      <c r="AB59" s="527"/>
      <c r="AC59" s="527"/>
      <c r="HN59" s="527"/>
      <c r="HO59" s="527"/>
      <c r="HP59" s="527"/>
      <c r="HQ59" s="527"/>
      <c r="HR59" s="527"/>
      <c r="HS59" s="527"/>
      <c r="HT59" s="527"/>
      <c r="HU59" s="527"/>
      <c r="HV59" s="527"/>
      <c r="HW59" s="527"/>
      <c r="HX59" s="527"/>
      <c r="HY59" s="527"/>
      <c r="HZ59" s="527"/>
      <c r="IA59" s="527"/>
      <c r="IB59" s="527"/>
      <c r="IC59" s="527"/>
      <c r="ID59" s="527"/>
      <c r="IE59" s="527"/>
      <c r="IF59" s="527"/>
      <c r="IG59" s="527"/>
      <c r="IH59" s="527"/>
      <c r="II59" s="527"/>
      <c r="IJ59" s="527"/>
      <c r="IK59" s="527"/>
      <c r="IL59" s="527"/>
      <c r="IM59" s="527"/>
      <c r="IN59" s="527"/>
      <c r="IO59" s="527"/>
      <c r="IP59" s="527"/>
      <c r="IQ59" s="527"/>
      <c r="IR59" s="527"/>
      <c r="IS59" s="527"/>
    </row>
    <row r="60" s="528" customFormat="1" ht="24.95" customHeight="1" spans="1:253">
      <c r="A60" s="563" t="s">
        <v>50</v>
      </c>
      <c r="B60" s="564">
        <v>339</v>
      </c>
      <c r="C60" s="565">
        <v>345</v>
      </c>
      <c r="D60" s="565">
        <v>345</v>
      </c>
      <c r="E60" s="566">
        <f t="shared" si="1"/>
        <v>1</v>
      </c>
      <c r="F60" s="565">
        <v>332</v>
      </c>
      <c r="G60" s="567">
        <f t="shared" si="2"/>
        <v>0.0391566265060241</v>
      </c>
    </row>
    <row r="61" s="529" customFormat="1" ht="24.95" customHeight="1" spans="1:253">
      <c r="A61" s="563" t="s">
        <v>51</v>
      </c>
      <c r="B61" s="564">
        <v>50</v>
      </c>
      <c r="C61" s="565">
        <v>40</v>
      </c>
      <c r="D61" s="565">
        <v>40</v>
      </c>
      <c r="E61" s="566">
        <f t="shared" si="1"/>
        <v>1</v>
      </c>
      <c r="F61" s="565">
        <v>5</v>
      </c>
      <c r="G61" s="567">
        <f t="shared" si="2"/>
        <v>7</v>
      </c>
      <c r="H61" s="527"/>
      <c r="I61" s="527"/>
      <c r="J61" s="527"/>
      <c r="K61" s="527"/>
      <c r="L61" s="527"/>
      <c r="M61" s="527"/>
      <c r="N61" s="527"/>
      <c r="O61" s="527"/>
      <c r="P61" s="527"/>
      <c r="Q61" s="527"/>
      <c r="R61" s="527"/>
      <c r="S61" s="527"/>
      <c r="T61" s="527"/>
      <c r="U61" s="527"/>
      <c r="V61" s="527"/>
      <c r="W61" s="527"/>
      <c r="X61" s="527"/>
      <c r="Y61" s="527"/>
      <c r="Z61" s="527"/>
      <c r="AA61" s="527"/>
      <c r="AB61" s="527"/>
      <c r="AC61" s="527"/>
      <c r="HN61" s="527"/>
      <c r="HO61" s="527"/>
      <c r="HP61" s="527"/>
      <c r="HQ61" s="527"/>
      <c r="HR61" s="527"/>
      <c r="HS61" s="527"/>
      <c r="HT61" s="527"/>
      <c r="HU61" s="527"/>
      <c r="HV61" s="527"/>
      <c r="HW61" s="527"/>
      <c r="HX61" s="527"/>
      <c r="HY61" s="527"/>
      <c r="HZ61" s="527"/>
      <c r="IA61" s="527"/>
      <c r="IB61" s="527"/>
      <c r="IC61" s="527"/>
      <c r="ID61" s="527"/>
      <c r="IE61" s="527"/>
      <c r="IF61" s="527"/>
      <c r="IG61" s="527"/>
      <c r="IH61" s="527"/>
      <c r="II61" s="527"/>
      <c r="IJ61" s="527"/>
      <c r="IK61" s="527"/>
      <c r="IL61" s="527"/>
      <c r="IM61" s="527"/>
      <c r="IN61" s="527"/>
      <c r="IO61" s="527"/>
      <c r="IP61" s="527"/>
      <c r="IQ61" s="527"/>
      <c r="IR61" s="527"/>
      <c r="IS61" s="527"/>
    </row>
    <row r="62" s="5" customFormat="1" ht="24.95" customHeight="1" spans="1:253">
      <c r="A62" s="563" t="s">
        <v>52</v>
      </c>
      <c r="B62" s="564">
        <v>0</v>
      </c>
      <c r="C62" s="565">
        <v>0</v>
      </c>
      <c r="D62" s="565">
        <v>0</v>
      </c>
      <c r="E62" s="566" t="str">
        <f t="shared" si="1"/>
        <v/>
      </c>
      <c r="F62" s="565">
        <v>0</v>
      </c>
      <c r="G62" s="567" t="str">
        <f t="shared" si="2"/>
        <v/>
      </c>
      <c r="H62" s="527"/>
      <c r="I62" s="527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7"/>
      <c r="AA62" s="527"/>
      <c r="AB62" s="527"/>
      <c r="AC62" s="527"/>
      <c r="HN62" s="527"/>
      <c r="HO62" s="527"/>
      <c r="HP62" s="527"/>
      <c r="HQ62" s="527"/>
      <c r="HR62" s="527"/>
      <c r="HS62" s="527"/>
      <c r="HT62" s="527"/>
      <c r="HU62" s="527"/>
      <c r="HV62" s="527"/>
      <c r="HW62" s="527"/>
      <c r="HX62" s="527"/>
      <c r="HY62" s="527"/>
      <c r="HZ62" s="527"/>
      <c r="IA62" s="527"/>
      <c r="IB62" s="527"/>
      <c r="IC62" s="527"/>
      <c r="ID62" s="527"/>
      <c r="IE62" s="527"/>
      <c r="IF62" s="527"/>
      <c r="IG62" s="527"/>
      <c r="IH62" s="527"/>
      <c r="II62" s="527"/>
      <c r="IJ62" s="527"/>
      <c r="IK62" s="527"/>
      <c r="IL62" s="527"/>
      <c r="IM62" s="527"/>
      <c r="IN62" s="527"/>
      <c r="IO62" s="527"/>
      <c r="IP62" s="527"/>
      <c r="IQ62" s="527"/>
      <c r="IR62" s="527"/>
      <c r="IS62" s="527"/>
    </row>
    <row r="63" s="5" customFormat="1" ht="24.95" customHeight="1" spans="1:253">
      <c r="A63" s="563" t="s">
        <v>87</v>
      </c>
      <c r="B63" s="564">
        <v>0</v>
      </c>
      <c r="C63" s="565">
        <v>0</v>
      </c>
      <c r="D63" s="565">
        <v>0</v>
      </c>
      <c r="E63" s="566" t="str">
        <f t="shared" si="1"/>
        <v/>
      </c>
      <c r="F63" s="565">
        <v>0</v>
      </c>
      <c r="G63" s="567" t="str">
        <f t="shared" si="2"/>
        <v/>
      </c>
      <c r="H63" s="527"/>
      <c r="I63" s="527"/>
      <c r="J63" s="527"/>
      <c r="K63" s="527"/>
      <c r="L63" s="527"/>
      <c r="M63" s="527"/>
      <c r="N63" s="527"/>
      <c r="O63" s="527"/>
      <c r="P63" s="527"/>
      <c r="Q63" s="527"/>
      <c r="R63" s="527"/>
      <c r="S63" s="527"/>
      <c r="T63" s="527"/>
      <c r="U63" s="527"/>
      <c r="V63" s="527"/>
      <c r="W63" s="527"/>
      <c r="X63" s="527"/>
      <c r="Y63" s="527"/>
      <c r="Z63" s="527"/>
      <c r="AA63" s="527"/>
      <c r="AB63" s="527"/>
      <c r="AC63" s="527"/>
      <c r="HN63" s="527"/>
      <c r="HO63" s="527"/>
      <c r="HP63" s="527"/>
      <c r="HQ63" s="527"/>
      <c r="HR63" s="527"/>
      <c r="HS63" s="527"/>
      <c r="HT63" s="527"/>
      <c r="HU63" s="527"/>
      <c r="HV63" s="527"/>
      <c r="HW63" s="527"/>
      <c r="HX63" s="527"/>
      <c r="HY63" s="527"/>
      <c r="HZ63" s="527"/>
      <c r="IA63" s="527"/>
      <c r="IB63" s="527"/>
      <c r="IC63" s="527"/>
      <c r="ID63" s="527"/>
      <c r="IE63" s="527"/>
      <c r="IF63" s="527"/>
      <c r="IG63" s="527"/>
      <c r="IH63" s="527"/>
      <c r="II63" s="527"/>
      <c r="IJ63" s="527"/>
      <c r="IK63" s="527"/>
      <c r="IL63" s="527"/>
      <c r="IM63" s="527"/>
      <c r="IN63" s="527"/>
      <c r="IO63" s="527"/>
      <c r="IP63" s="527"/>
      <c r="IQ63" s="527"/>
      <c r="IR63" s="527"/>
      <c r="IS63" s="527"/>
    </row>
    <row r="64" s="5" customFormat="1" ht="24.95" customHeight="1" spans="1:253">
      <c r="A64" s="563" t="s">
        <v>88</v>
      </c>
      <c r="B64" s="564">
        <v>25</v>
      </c>
      <c r="C64" s="565">
        <v>8</v>
      </c>
      <c r="D64" s="565">
        <v>8</v>
      </c>
      <c r="E64" s="566">
        <f t="shared" si="1"/>
        <v>1</v>
      </c>
      <c r="F64" s="565">
        <v>0</v>
      </c>
      <c r="G64" s="567" t="str">
        <f t="shared" si="2"/>
        <v/>
      </c>
      <c r="H64" s="527"/>
      <c r="I64" s="527"/>
      <c r="J64" s="527"/>
      <c r="K64" s="527"/>
      <c r="L64" s="527"/>
      <c r="M64" s="527"/>
      <c r="N64" s="527"/>
      <c r="O64" s="527"/>
      <c r="P64" s="527"/>
      <c r="Q64" s="527"/>
      <c r="R64" s="527"/>
      <c r="S64" s="527"/>
      <c r="T64" s="527"/>
      <c r="U64" s="527"/>
      <c r="V64" s="527"/>
      <c r="W64" s="527"/>
      <c r="X64" s="527"/>
      <c r="Y64" s="527"/>
      <c r="Z64" s="527"/>
      <c r="AA64" s="527"/>
      <c r="AB64" s="527"/>
      <c r="AC64" s="527"/>
      <c r="HN64" s="527"/>
      <c r="HO64" s="527"/>
      <c r="HP64" s="527"/>
      <c r="HQ64" s="527"/>
      <c r="HR64" s="527"/>
      <c r="HS64" s="527"/>
      <c r="HT64" s="527"/>
      <c r="HU64" s="527"/>
      <c r="HV64" s="527"/>
      <c r="HW64" s="527"/>
      <c r="HX64" s="527"/>
      <c r="HY64" s="527"/>
      <c r="HZ64" s="527"/>
      <c r="IA64" s="527"/>
      <c r="IB64" s="527"/>
      <c r="IC64" s="527"/>
      <c r="ID64" s="527"/>
      <c r="IE64" s="527"/>
      <c r="IF64" s="527"/>
      <c r="IG64" s="527"/>
      <c r="IH64" s="527"/>
      <c r="II64" s="527"/>
      <c r="IJ64" s="527"/>
      <c r="IK64" s="527"/>
      <c r="IL64" s="527"/>
      <c r="IM64" s="527"/>
      <c r="IN64" s="527"/>
      <c r="IO64" s="527"/>
      <c r="IP64" s="527"/>
      <c r="IQ64" s="527"/>
      <c r="IR64" s="527"/>
      <c r="IS64" s="527"/>
    </row>
    <row r="65" s="5" customFormat="1" ht="24.95" customHeight="1" spans="1:253">
      <c r="A65" s="563" t="s">
        <v>89</v>
      </c>
      <c r="B65" s="564">
        <v>0</v>
      </c>
      <c r="C65" s="565">
        <v>0</v>
      </c>
      <c r="D65" s="565">
        <v>0</v>
      </c>
      <c r="E65" s="566" t="str">
        <f t="shared" si="1"/>
        <v/>
      </c>
      <c r="F65" s="565">
        <v>0</v>
      </c>
      <c r="G65" s="567" t="str">
        <f t="shared" si="2"/>
        <v/>
      </c>
      <c r="H65" s="527"/>
      <c r="I65" s="527"/>
      <c r="J65" s="527"/>
      <c r="K65" s="527"/>
      <c r="L65" s="527"/>
      <c r="M65" s="527"/>
      <c r="N65" s="527"/>
      <c r="O65" s="527"/>
      <c r="P65" s="527"/>
      <c r="Q65" s="527"/>
      <c r="R65" s="527"/>
      <c r="S65" s="527"/>
      <c r="T65" s="527"/>
      <c r="U65" s="527"/>
      <c r="V65" s="527"/>
      <c r="W65" s="527"/>
      <c r="X65" s="527"/>
      <c r="Y65" s="527"/>
      <c r="Z65" s="527"/>
      <c r="AA65" s="527"/>
      <c r="AB65" s="527"/>
      <c r="AC65" s="527"/>
      <c r="HN65" s="527"/>
      <c r="HO65" s="527"/>
      <c r="HP65" s="527"/>
      <c r="HQ65" s="527"/>
      <c r="HR65" s="527"/>
      <c r="HS65" s="527"/>
      <c r="HT65" s="527"/>
      <c r="HU65" s="527"/>
      <c r="HV65" s="527"/>
      <c r="HW65" s="527"/>
      <c r="HX65" s="527"/>
      <c r="HY65" s="527"/>
      <c r="HZ65" s="527"/>
      <c r="IA65" s="527"/>
      <c r="IB65" s="527"/>
      <c r="IC65" s="527"/>
      <c r="ID65" s="527"/>
      <c r="IE65" s="527"/>
      <c r="IF65" s="527"/>
      <c r="IG65" s="527"/>
      <c r="IH65" s="527"/>
      <c r="II65" s="527"/>
      <c r="IJ65" s="527"/>
      <c r="IK65" s="527"/>
      <c r="IL65" s="527"/>
      <c r="IM65" s="527"/>
      <c r="IN65" s="527"/>
      <c r="IO65" s="527"/>
      <c r="IP65" s="527"/>
      <c r="IQ65" s="527"/>
      <c r="IR65" s="527"/>
      <c r="IS65" s="527"/>
    </row>
    <row r="66" s="5" customFormat="1" ht="24.95" customHeight="1" spans="1:253">
      <c r="A66" s="563" t="s">
        <v>90</v>
      </c>
      <c r="B66" s="564">
        <v>55</v>
      </c>
      <c r="C66" s="565">
        <v>51</v>
      </c>
      <c r="D66" s="565">
        <v>51</v>
      </c>
      <c r="E66" s="566">
        <f t="shared" si="1"/>
        <v>1</v>
      </c>
      <c r="F66" s="565">
        <v>29</v>
      </c>
      <c r="G66" s="567">
        <f t="shared" si="2"/>
        <v>0.758620689655172</v>
      </c>
      <c r="H66" s="527"/>
      <c r="I66" s="527"/>
      <c r="J66" s="527"/>
      <c r="K66" s="527"/>
      <c r="L66" s="527"/>
      <c r="M66" s="527"/>
      <c r="N66" s="527"/>
      <c r="O66" s="527"/>
      <c r="P66" s="527"/>
      <c r="Q66" s="527"/>
      <c r="R66" s="527"/>
      <c r="S66" s="527"/>
      <c r="T66" s="527"/>
      <c r="U66" s="527"/>
      <c r="V66" s="527"/>
      <c r="W66" s="527"/>
      <c r="X66" s="527"/>
      <c r="Y66" s="527"/>
      <c r="Z66" s="527"/>
      <c r="AA66" s="527"/>
      <c r="AB66" s="527"/>
      <c r="AC66" s="527"/>
      <c r="HN66" s="527"/>
      <c r="HO66" s="527"/>
      <c r="HP66" s="527"/>
      <c r="HQ66" s="527"/>
      <c r="HR66" s="527"/>
      <c r="HS66" s="527"/>
      <c r="HT66" s="527"/>
      <c r="HU66" s="527"/>
      <c r="HV66" s="527"/>
      <c r="HW66" s="527"/>
      <c r="HX66" s="527"/>
      <c r="HY66" s="527"/>
      <c r="HZ66" s="527"/>
      <c r="IA66" s="527"/>
      <c r="IB66" s="527"/>
      <c r="IC66" s="527"/>
      <c r="ID66" s="527"/>
      <c r="IE66" s="527"/>
      <c r="IF66" s="527"/>
      <c r="IG66" s="527"/>
      <c r="IH66" s="527"/>
      <c r="II66" s="527"/>
      <c r="IJ66" s="527"/>
      <c r="IK66" s="527"/>
      <c r="IL66" s="527"/>
      <c r="IM66" s="527"/>
      <c r="IN66" s="527"/>
      <c r="IO66" s="527"/>
      <c r="IP66" s="527"/>
      <c r="IQ66" s="527"/>
      <c r="IR66" s="527"/>
      <c r="IS66" s="527"/>
    </row>
    <row r="67" s="5" customFormat="1" ht="24.95" customHeight="1" spans="1:253">
      <c r="A67" s="563" t="s">
        <v>91</v>
      </c>
      <c r="B67" s="564">
        <v>150</v>
      </c>
      <c r="C67" s="565">
        <v>150</v>
      </c>
      <c r="D67" s="565">
        <v>150</v>
      </c>
      <c r="E67" s="566">
        <f t="shared" si="1"/>
        <v>1</v>
      </c>
      <c r="F67" s="565">
        <v>0</v>
      </c>
      <c r="G67" s="567" t="str">
        <f t="shared" si="2"/>
        <v/>
      </c>
      <c r="H67" s="527"/>
      <c r="I67" s="527"/>
      <c r="J67" s="527"/>
      <c r="K67" s="527"/>
      <c r="L67" s="527"/>
      <c r="M67" s="527"/>
      <c r="N67" s="527"/>
      <c r="O67" s="527"/>
      <c r="P67" s="527"/>
      <c r="Q67" s="527"/>
      <c r="R67" s="527"/>
      <c r="S67" s="527"/>
      <c r="T67" s="527"/>
      <c r="U67" s="527"/>
      <c r="V67" s="527"/>
      <c r="W67" s="527"/>
      <c r="X67" s="527"/>
      <c r="Y67" s="527"/>
      <c r="Z67" s="527"/>
      <c r="AA67" s="527"/>
      <c r="AB67" s="527"/>
      <c r="AC67" s="527"/>
      <c r="HN67" s="527"/>
      <c r="HO67" s="527"/>
      <c r="HP67" s="527"/>
      <c r="HQ67" s="527"/>
      <c r="HR67" s="527"/>
      <c r="HS67" s="527"/>
      <c r="HT67" s="527"/>
      <c r="HU67" s="527"/>
      <c r="HV67" s="527"/>
      <c r="HW67" s="527"/>
      <c r="HX67" s="527"/>
      <c r="HY67" s="527"/>
      <c r="HZ67" s="527"/>
      <c r="IA67" s="527"/>
      <c r="IB67" s="527"/>
      <c r="IC67" s="527"/>
      <c r="ID67" s="527"/>
      <c r="IE67" s="527"/>
      <c r="IF67" s="527"/>
      <c r="IG67" s="527"/>
      <c r="IH67" s="527"/>
      <c r="II67" s="527"/>
      <c r="IJ67" s="527"/>
      <c r="IK67" s="527"/>
      <c r="IL67" s="527"/>
      <c r="IM67" s="527"/>
      <c r="IN67" s="527"/>
      <c r="IO67" s="527"/>
      <c r="IP67" s="527"/>
      <c r="IQ67" s="527"/>
      <c r="IR67" s="527"/>
      <c r="IS67" s="527"/>
    </row>
    <row r="68" s="5" customFormat="1" ht="24.95" customHeight="1" spans="1:253">
      <c r="A68" s="563" t="s">
        <v>59</v>
      </c>
      <c r="B68" s="564">
        <v>170</v>
      </c>
      <c r="C68" s="565">
        <v>172</v>
      </c>
      <c r="D68" s="565">
        <v>172</v>
      </c>
      <c r="E68" s="566">
        <f t="shared" si="1"/>
        <v>1</v>
      </c>
      <c r="F68" s="565">
        <v>165</v>
      </c>
      <c r="G68" s="567">
        <f t="shared" ref="G68:G132" si="8">IFERROR((D68-F68)/F68,"")</f>
        <v>0.0424242424242424</v>
      </c>
      <c r="H68" s="527"/>
      <c r="I68" s="527"/>
      <c r="J68" s="527"/>
      <c r="K68" s="527"/>
      <c r="L68" s="527"/>
      <c r="M68" s="527"/>
      <c r="N68" s="527"/>
      <c r="O68" s="527"/>
      <c r="P68" s="527"/>
      <c r="Q68" s="527"/>
      <c r="R68" s="527"/>
      <c r="S68" s="527"/>
      <c r="T68" s="527"/>
      <c r="U68" s="527"/>
      <c r="V68" s="527"/>
      <c r="W68" s="527"/>
      <c r="X68" s="527"/>
      <c r="Y68" s="527"/>
      <c r="Z68" s="527"/>
      <c r="AA68" s="527"/>
      <c r="AB68" s="527"/>
      <c r="AC68" s="527"/>
      <c r="HN68" s="527"/>
      <c r="HO68" s="527"/>
      <c r="HP68" s="527"/>
      <c r="HQ68" s="527"/>
      <c r="HR68" s="527"/>
      <c r="HS68" s="527"/>
      <c r="HT68" s="527"/>
      <c r="HU68" s="527"/>
      <c r="HV68" s="527"/>
      <c r="HW68" s="527"/>
      <c r="HX68" s="527"/>
      <c r="HY68" s="527"/>
      <c r="HZ68" s="527"/>
      <c r="IA68" s="527"/>
      <c r="IB68" s="527"/>
      <c r="IC68" s="527"/>
      <c r="ID68" s="527"/>
      <c r="IE68" s="527"/>
      <c r="IF68" s="527"/>
      <c r="IG68" s="527"/>
      <c r="IH68" s="527"/>
      <c r="II68" s="527"/>
      <c r="IJ68" s="527"/>
      <c r="IK68" s="527"/>
      <c r="IL68" s="527"/>
      <c r="IM68" s="527"/>
      <c r="IN68" s="527"/>
      <c r="IO68" s="527"/>
      <c r="IP68" s="527"/>
      <c r="IQ68" s="527"/>
      <c r="IR68" s="527"/>
      <c r="IS68" s="527"/>
    </row>
    <row r="69" s="5" customFormat="1" ht="24.95" customHeight="1" spans="1:253">
      <c r="A69" s="563" t="s">
        <v>92</v>
      </c>
      <c r="B69" s="564">
        <v>25</v>
      </c>
      <c r="C69" s="565">
        <v>283</v>
      </c>
      <c r="D69" s="565">
        <v>283</v>
      </c>
      <c r="E69" s="566">
        <f t="shared" si="1"/>
        <v>1</v>
      </c>
      <c r="F69" s="565">
        <v>71</v>
      </c>
      <c r="G69" s="567">
        <f t="shared" si="8"/>
        <v>2.98591549295775</v>
      </c>
      <c r="H69" s="527"/>
      <c r="I69" s="527"/>
      <c r="J69" s="527"/>
      <c r="K69" s="527"/>
      <c r="L69" s="527"/>
      <c r="M69" s="527"/>
      <c r="N69" s="527"/>
      <c r="O69" s="527"/>
      <c r="P69" s="527"/>
      <c r="Q69" s="527"/>
      <c r="R69" s="527"/>
      <c r="S69" s="527"/>
      <c r="T69" s="527"/>
      <c r="U69" s="527"/>
      <c r="V69" s="527"/>
      <c r="W69" s="527"/>
      <c r="X69" s="527"/>
      <c r="Y69" s="527"/>
      <c r="Z69" s="527"/>
      <c r="AA69" s="527"/>
      <c r="AB69" s="527"/>
      <c r="AC69" s="527"/>
      <c r="HN69" s="527"/>
      <c r="HO69" s="527"/>
      <c r="HP69" s="527"/>
      <c r="HQ69" s="527"/>
      <c r="HR69" s="527"/>
      <c r="HS69" s="527"/>
      <c r="HT69" s="527"/>
      <c r="HU69" s="527"/>
      <c r="HV69" s="527"/>
      <c r="HW69" s="527"/>
      <c r="HX69" s="527"/>
      <c r="HY69" s="527"/>
      <c r="HZ69" s="527"/>
      <c r="IA69" s="527"/>
      <c r="IB69" s="527"/>
      <c r="IC69" s="527"/>
      <c r="ID69" s="527"/>
      <c r="IE69" s="527"/>
      <c r="IF69" s="527"/>
      <c r="IG69" s="527"/>
      <c r="IH69" s="527"/>
      <c r="II69" s="527"/>
      <c r="IJ69" s="527"/>
      <c r="IK69" s="527"/>
      <c r="IL69" s="527"/>
      <c r="IM69" s="527"/>
      <c r="IN69" s="527"/>
      <c r="IO69" s="527"/>
      <c r="IP69" s="527"/>
      <c r="IQ69" s="527"/>
      <c r="IR69" s="527"/>
      <c r="IS69" s="527"/>
    </row>
    <row r="70" s="5" customFormat="1" ht="24.95" customHeight="1" spans="1:253">
      <c r="A70" s="563" t="s">
        <v>93</v>
      </c>
      <c r="B70" s="367">
        <f t="shared" ref="B70:F70" si="9">SUM(B71:B77)</f>
        <v>572</v>
      </c>
      <c r="C70" s="367">
        <f t="shared" si="9"/>
        <v>504</v>
      </c>
      <c r="D70" s="367">
        <f t="shared" si="9"/>
        <v>504</v>
      </c>
      <c r="E70" s="561">
        <f t="shared" si="1"/>
        <v>1</v>
      </c>
      <c r="F70" s="367">
        <f t="shared" si="9"/>
        <v>381</v>
      </c>
      <c r="G70" s="562">
        <f t="shared" si="8"/>
        <v>0.322834645669291</v>
      </c>
      <c r="H70" s="527"/>
      <c r="I70" s="527"/>
      <c r="J70" s="527"/>
      <c r="K70" s="527"/>
      <c r="L70" s="527"/>
      <c r="M70" s="527"/>
      <c r="N70" s="527"/>
      <c r="O70" s="527"/>
      <c r="P70" s="527"/>
      <c r="Q70" s="527"/>
      <c r="R70" s="527"/>
      <c r="S70" s="527"/>
      <c r="T70" s="527"/>
      <c r="U70" s="527"/>
      <c r="V70" s="527"/>
      <c r="W70" s="527"/>
      <c r="X70" s="527"/>
      <c r="Y70" s="527"/>
      <c r="Z70" s="527"/>
      <c r="AA70" s="527"/>
      <c r="AB70" s="527"/>
      <c r="AC70" s="527"/>
      <c r="HN70" s="527"/>
      <c r="HO70" s="527"/>
      <c r="HP70" s="527"/>
      <c r="HQ70" s="527"/>
      <c r="HR70" s="527"/>
      <c r="HS70" s="527"/>
      <c r="HT70" s="527"/>
      <c r="HU70" s="527"/>
      <c r="HV70" s="527"/>
      <c r="HW70" s="527"/>
      <c r="HX70" s="527"/>
      <c r="HY70" s="527"/>
      <c r="HZ70" s="527"/>
      <c r="IA70" s="527"/>
      <c r="IB70" s="527"/>
      <c r="IC70" s="527"/>
      <c r="ID70" s="527"/>
      <c r="IE70" s="527"/>
      <c r="IF70" s="527"/>
      <c r="IG70" s="527"/>
      <c r="IH70" s="527"/>
      <c r="II70" s="527"/>
      <c r="IJ70" s="527"/>
      <c r="IK70" s="527"/>
      <c r="IL70" s="527"/>
      <c r="IM70" s="527"/>
      <c r="IN70" s="527"/>
      <c r="IO70" s="527"/>
      <c r="IP70" s="527"/>
      <c r="IQ70" s="527"/>
      <c r="IR70" s="527"/>
      <c r="IS70" s="527"/>
    </row>
    <row r="71" s="528" customFormat="1" ht="24.95" customHeight="1" spans="1:253">
      <c r="A71" s="563" t="s">
        <v>50</v>
      </c>
      <c r="B71" s="564">
        <v>572</v>
      </c>
      <c r="C71" s="565">
        <v>504</v>
      </c>
      <c r="D71" s="565">
        <v>504</v>
      </c>
      <c r="E71" s="566">
        <f t="shared" ref="E70:E133" si="10">IFERROR(D71/C71,"")</f>
        <v>1</v>
      </c>
      <c r="F71" s="565">
        <v>381</v>
      </c>
      <c r="G71" s="567">
        <f t="shared" si="8"/>
        <v>0.322834645669291</v>
      </c>
    </row>
    <row r="72" s="528" customFormat="1" ht="24.95" customHeight="1" spans="1:253">
      <c r="A72" s="563" t="s">
        <v>51</v>
      </c>
      <c r="B72" s="564">
        <v>0</v>
      </c>
      <c r="C72" s="565">
        <v>0</v>
      </c>
      <c r="D72" s="565">
        <v>0</v>
      </c>
      <c r="E72" s="566" t="str">
        <f t="shared" si="10"/>
        <v/>
      </c>
      <c r="F72" s="565">
        <v>0</v>
      </c>
      <c r="G72" s="567" t="str">
        <f t="shared" si="8"/>
        <v/>
      </c>
    </row>
    <row r="73" s="5" customFormat="1" ht="24.95" customHeight="1" spans="1:253">
      <c r="A73" s="563" t="s">
        <v>52</v>
      </c>
      <c r="B73" s="564">
        <v>0</v>
      </c>
      <c r="C73" s="565">
        <v>0</v>
      </c>
      <c r="D73" s="565">
        <v>0</v>
      </c>
      <c r="E73" s="566" t="str">
        <f t="shared" si="10"/>
        <v/>
      </c>
      <c r="F73" s="565">
        <v>0</v>
      </c>
      <c r="G73" s="567" t="str">
        <f t="shared" si="8"/>
        <v/>
      </c>
      <c r="H73" s="527"/>
      <c r="I73" s="527"/>
      <c r="J73" s="527"/>
      <c r="K73" s="527"/>
      <c r="L73" s="527"/>
      <c r="M73" s="527"/>
      <c r="N73" s="527"/>
      <c r="O73" s="527"/>
      <c r="P73" s="527"/>
      <c r="Q73" s="527"/>
      <c r="R73" s="527"/>
      <c r="S73" s="527"/>
      <c r="T73" s="527"/>
      <c r="U73" s="527"/>
      <c r="V73" s="527"/>
      <c r="W73" s="527"/>
      <c r="X73" s="527"/>
      <c r="Y73" s="527"/>
      <c r="Z73" s="527"/>
      <c r="AA73" s="527"/>
      <c r="AB73" s="527"/>
      <c r="AC73" s="527"/>
      <c r="HN73" s="527"/>
      <c r="HO73" s="527"/>
      <c r="HP73" s="527"/>
      <c r="HQ73" s="527"/>
      <c r="HR73" s="527"/>
      <c r="HS73" s="527"/>
      <c r="HT73" s="527"/>
      <c r="HU73" s="527"/>
      <c r="HV73" s="527"/>
      <c r="HW73" s="527"/>
      <c r="HX73" s="527"/>
      <c r="HY73" s="527"/>
      <c r="HZ73" s="527"/>
      <c r="IA73" s="527"/>
      <c r="IB73" s="527"/>
      <c r="IC73" s="527"/>
      <c r="ID73" s="527"/>
      <c r="IE73" s="527"/>
      <c r="IF73" s="527"/>
      <c r="IG73" s="527"/>
      <c r="IH73" s="527"/>
      <c r="II73" s="527"/>
      <c r="IJ73" s="527"/>
      <c r="IK73" s="527"/>
      <c r="IL73" s="527"/>
      <c r="IM73" s="527"/>
      <c r="IN73" s="527"/>
      <c r="IO73" s="527"/>
      <c r="IP73" s="527"/>
      <c r="IQ73" s="527"/>
      <c r="IR73" s="527"/>
      <c r="IS73" s="527"/>
    </row>
    <row r="74" s="528" customFormat="1" ht="24.95" customHeight="1" spans="1:253">
      <c r="A74" s="563" t="s">
        <v>90</v>
      </c>
      <c r="B74" s="564">
        <v>0</v>
      </c>
      <c r="C74" s="565">
        <v>0</v>
      </c>
      <c r="D74" s="565">
        <v>0</v>
      </c>
      <c r="E74" s="566" t="str">
        <f t="shared" si="10"/>
        <v/>
      </c>
      <c r="F74" s="565">
        <v>0</v>
      </c>
      <c r="G74" s="567" t="str">
        <f t="shared" si="8"/>
        <v/>
      </c>
    </row>
    <row r="75" s="5" customFormat="1" ht="24.95" customHeight="1" spans="1:253">
      <c r="A75" s="563" t="s">
        <v>94</v>
      </c>
      <c r="B75" s="564">
        <v>0</v>
      </c>
      <c r="C75" s="565">
        <v>0</v>
      </c>
      <c r="D75" s="565">
        <v>0</v>
      </c>
      <c r="E75" s="566" t="str">
        <f t="shared" si="10"/>
        <v/>
      </c>
      <c r="F75" s="565">
        <v>0</v>
      </c>
      <c r="G75" s="567" t="str">
        <f t="shared" si="8"/>
        <v/>
      </c>
      <c r="H75" s="527"/>
      <c r="I75" s="527"/>
      <c r="J75" s="527"/>
      <c r="K75" s="527"/>
      <c r="L75" s="527"/>
      <c r="M75" s="527"/>
      <c r="N75" s="527"/>
      <c r="O75" s="527"/>
      <c r="P75" s="527"/>
      <c r="Q75" s="527"/>
      <c r="R75" s="527"/>
      <c r="S75" s="527"/>
      <c r="T75" s="527"/>
      <c r="U75" s="527"/>
      <c r="V75" s="527"/>
      <c r="W75" s="527"/>
      <c r="X75" s="527"/>
      <c r="Y75" s="527"/>
      <c r="Z75" s="527"/>
      <c r="AA75" s="527"/>
      <c r="AB75" s="527"/>
      <c r="AC75" s="527"/>
      <c r="HN75" s="527"/>
      <c r="HO75" s="527"/>
      <c r="HP75" s="527"/>
      <c r="HQ75" s="527"/>
      <c r="HR75" s="527"/>
      <c r="HS75" s="527"/>
      <c r="HT75" s="527"/>
      <c r="HU75" s="527"/>
      <c r="HV75" s="527"/>
      <c r="HW75" s="527"/>
      <c r="HX75" s="527"/>
      <c r="HY75" s="527"/>
      <c r="HZ75" s="527"/>
      <c r="IA75" s="527"/>
      <c r="IB75" s="527"/>
      <c r="IC75" s="527"/>
      <c r="ID75" s="527"/>
      <c r="IE75" s="527"/>
      <c r="IF75" s="527"/>
      <c r="IG75" s="527"/>
      <c r="IH75" s="527"/>
      <c r="II75" s="527"/>
      <c r="IJ75" s="527"/>
      <c r="IK75" s="527"/>
      <c r="IL75" s="527"/>
      <c r="IM75" s="527"/>
      <c r="IN75" s="527"/>
      <c r="IO75" s="527"/>
      <c r="IP75" s="527"/>
      <c r="IQ75" s="527"/>
      <c r="IR75" s="527"/>
      <c r="IS75" s="527"/>
    </row>
    <row r="76" s="5" customFormat="1" ht="24.95" customHeight="1" spans="1:253">
      <c r="A76" s="563" t="s">
        <v>59</v>
      </c>
      <c r="B76" s="564">
        <v>0</v>
      </c>
      <c r="C76" s="565">
        <v>0</v>
      </c>
      <c r="D76" s="565">
        <v>0</v>
      </c>
      <c r="E76" s="566" t="str">
        <f t="shared" si="10"/>
        <v/>
      </c>
      <c r="F76" s="565">
        <v>0</v>
      </c>
      <c r="G76" s="567" t="str">
        <f t="shared" si="8"/>
        <v/>
      </c>
      <c r="H76" s="527"/>
      <c r="I76" s="527"/>
      <c r="J76" s="527"/>
      <c r="K76" s="527"/>
      <c r="L76" s="527"/>
      <c r="M76" s="527"/>
      <c r="N76" s="527"/>
      <c r="O76" s="527"/>
      <c r="P76" s="527"/>
      <c r="Q76" s="527"/>
      <c r="R76" s="527"/>
      <c r="S76" s="527"/>
      <c r="T76" s="527"/>
      <c r="U76" s="527"/>
      <c r="V76" s="527"/>
      <c r="W76" s="527"/>
      <c r="X76" s="527"/>
      <c r="Y76" s="527"/>
      <c r="Z76" s="527"/>
      <c r="AA76" s="527"/>
      <c r="AB76" s="527"/>
      <c r="AC76" s="527"/>
      <c r="HN76" s="527"/>
      <c r="HO76" s="527"/>
      <c r="HP76" s="527"/>
      <c r="HQ76" s="527"/>
      <c r="HR76" s="527"/>
      <c r="HS76" s="527"/>
      <c r="HT76" s="527"/>
      <c r="HU76" s="527"/>
      <c r="HV76" s="527"/>
      <c r="HW76" s="527"/>
      <c r="HX76" s="527"/>
      <c r="HY76" s="527"/>
      <c r="HZ76" s="527"/>
      <c r="IA76" s="527"/>
      <c r="IB76" s="527"/>
      <c r="IC76" s="527"/>
      <c r="ID76" s="527"/>
      <c r="IE76" s="527"/>
      <c r="IF76" s="527"/>
      <c r="IG76" s="527"/>
      <c r="IH76" s="527"/>
      <c r="II76" s="527"/>
      <c r="IJ76" s="527"/>
      <c r="IK76" s="527"/>
      <c r="IL76" s="527"/>
      <c r="IM76" s="527"/>
      <c r="IN76" s="527"/>
      <c r="IO76" s="527"/>
      <c r="IP76" s="527"/>
      <c r="IQ76" s="527"/>
      <c r="IR76" s="527"/>
      <c r="IS76" s="527"/>
    </row>
    <row r="77" s="5" customFormat="1" ht="24.95" customHeight="1" spans="1:253">
      <c r="A77" s="563" t="s">
        <v>95</v>
      </c>
      <c r="B77" s="564">
        <v>0</v>
      </c>
      <c r="C77" s="565">
        <v>0</v>
      </c>
      <c r="D77" s="565">
        <v>0</v>
      </c>
      <c r="E77" s="566" t="str">
        <f t="shared" si="10"/>
        <v/>
      </c>
      <c r="F77" s="565">
        <v>0</v>
      </c>
      <c r="G77" s="567" t="str">
        <f t="shared" si="8"/>
        <v/>
      </c>
      <c r="H77" s="527"/>
      <c r="I77" s="527"/>
      <c r="J77" s="527"/>
      <c r="K77" s="527"/>
      <c r="L77" s="527"/>
      <c r="M77" s="527"/>
      <c r="N77" s="527"/>
      <c r="O77" s="527"/>
      <c r="P77" s="527"/>
      <c r="Q77" s="527"/>
      <c r="R77" s="527"/>
      <c r="S77" s="527"/>
      <c r="T77" s="527"/>
      <c r="U77" s="527"/>
      <c r="V77" s="527"/>
      <c r="W77" s="527"/>
      <c r="X77" s="527"/>
      <c r="Y77" s="527"/>
      <c r="Z77" s="527"/>
      <c r="AA77" s="527"/>
      <c r="AB77" s="527"/>
      <c r="AC77" s="527"/>
      <c r="HN77" s="527"/>
      <c r="HO77" s="527"/>
      <c r="HP77" s="527"/>
      <c r="HQ77" s="527"/>
      <c r="HR77" s="527"/>
      <c r="HS77" s="527"/>
      <c r="HT77" s="527"/>
      <c r="HU77" s="527"/>
      <c r="HV77" s="527"/>
      <c r="HW77" s="527"/>
      <c r="HX77" s="527"/>
      <c r="HY77" s="527"/>
      <c r="HZ77" s="527"/>
      <c r="IA77" s="527"/>
      <c r="IB77" s="527"/>
      <c r="IC77" s="527"/>
      <c r="ID77" s="527"/>
      <c r="IE77" s="527"/>
      <c r="IF77" s="527"/>
      <c r="IG77" s="527"/>
      <c r="IH77" s="527"/>
      <c r="II77" s="527"/>
      <c r="IJ77" s="527"/>
      <c r="IK77" s="527"/>
      <c r="IL77" s="527"/>
      <c r="IM77" s="527"/>
      <c r="IN77" s="527"/>
      <c r="IO77" s="527"/>
      <c r="IP77" s="527"/>
      <c r="IQ77" s="527"/>
      <c r="IR77" s="527"/>
      <c r="IS77" s="527"/>
    </row>
    <row r="78" s="5" customFormat="1" ht="24.95" customHeight="1" spans="1:253">
      <c r="A78" s="563" t="s">
        <v>96</v>
      </c>
      <c r="B78" s="367">
        <f t="shared" ref="B78:F78" si="11">SUM(B79:B86)</f>
        <v>207</v>
      </c>
      <c r="C78" s="367">
        <f t="shared" si="11"/>
        <v>193</v>
      </c>
      <c r="D78" s="367">
        <f t="shared" si="11"/>
        <v>193</v>
      </c>
      <c r="E78" s="561">
        <f t="shared" si="10"/>
        <v>1</v>
      </c>
      <c r="F78" s="367">
        <f t="shared" si="11"/>
        <v>163</v>
      </c>
      <c r="G78" s="562">
        <f t="shared" si="8"/>
        <v>0.184049079754601</v>
      </c>
      <c r="H78" s="527"/>
      <c r="I78" s="527"/>
      <c r="J78" s="527"/>
      <c r="K78" s="527"/>
      <c r="L78" s="527"/>
      <c r="M78" s="527"/>
      <c r="N78" s="527"/>
      <c r="O78" s="527"/>
      <c r="P78" s="527"/>
      <c r="Q78" s="527"/>
      <c r="R78" s="527"/>
      <c r="S78" s="527"/>
      <c r="T78" s="527"/>
      <c r="U78" s="527"/>
      <c r="V78" s="527"/>
      <c r="W78" s="527"/>
      <c r="X78" s="527"/>
      <c r="Y78" s="527"/>
      <c r="Z78" s="527"/>
      <c r="AA78" s="527"/>
      <c r="AB78" s="527"/>
      <c r="AC78" s="527"/>
      <c r="HN78" s="527"/>
      <c r="HO78" s="527"/>
      <c r="HP78" s="527"/>
      <c r="HQ78" s="527"/>
      <c r="HR78" s="527"/>
      <c r="HS78" s="527"/>
      <c r="HT78" s="527"/>
      <c r="HU78" s="527"/>
      <c r="HV78" s="527"/>
      <c r="HW78" s="527"/>
      <c r="HX78" s="527"/>
      <c r="HY78" s="527"/>
      <c r="HZ78" s="527"/>
      <c r="IA78" s="527"/>
      <c r="IB78" s="527"/>
      <c r="IC78" s="527"/>
      <c r="ID78" s="527"/>
      <c r="IE78" s="527"/>
      <c r="IF78" s="527"/>
      <c r="IG78" s="527"/>
      <c r="IH78" s="527"/>
      <c r="II78" s="527"/>
      <c r="IJ78" s="527"/>
      <c r="IK78" s="527"/>
      <c r="IL78" s="527"/>
      <c r="IM78" s="527"/>
      <c r="IN78" s="527"/>
      <c r="IO78" s="527"/>
      <c r="IP78" s="527"/>
      <c r="IQ78" s="527"/>
      <c r="IR78" s="527"/>
      <c r="IS78" s="527"/>
    </row>
    <row r="79" s="5" customFormat="1" ht="24.95" customHeight="1" spans="1:253">
      <c r="A79" s="563" t="s">
        <v>50</v>
      </c>
      <c r="B79" s="564">
        <v>138</v>
      </c>
      <c r="C79" s="565">
        <v>149</v>
      </c>
      <c r="D79" s="565">
        <v>149</v>
      </c>
      <c r="E79" s="566">
        <f t="shared" si="10"/>
        <v>1</v>
      </c>
      <c r="F79" s="565">
        <v>137</v>
      </c>
      <c r="G79" s="567">
        <f t="shared" si="8"/>
        <v>0.0875912408759124</v>
      </c>
      <c r="H79" s="527"/>
      <c r="I79" s="527"/>
      <c r="J79" s="527"/>
      <c r="K79" s="527"/>
      <c r="L79" s="527"/>
      <c r="M79" s="527"/>
      <c r="N79" s="527"/>
      <c r="O79" s="527"/>
      <c r="P79" s="527"/>
      <c r="Q79" s="527"/>
      <c r="R79" s="527"/>
      <c r="S79" s="527"/>
      <c r="T79" s="527"/>
      <c r="U79" s="527"/>
      <c r="V79" s="527"/>
      <c r="W79" s="527"/>
      <c r="X79" s="527"/>
      <c r="Y79" s="527"/>
      <c r="Z79" s="527"/>
      <c r="AA79" s="527"/>
      <c r="AB79" s="527"/>
      <c r="AC79" s="527"/>
      <c r="HN79" s="527"/>
      <c r="HO79" s="527"/>
      <c r="HP79" s="527"/>
      <c r="HQ79" s="527"/>
      <c r="HR79" s="527"/>
      <c r="HS79" s="527"/>
      <c r="HT79" s="527"/>
      <c r="HU79" s="527"/>
      <c r="HV79" s="527"/>
      <c r="HW79" s="527"/>
      <c r="HX79" s="527"/>
      <c r="HY79" s="527"/>
      <c r="HZ79" s="527"/>
      <c r="IA79" s="527"/>
      <c r="IB79" s="527"/>
      <c r="IC79" s="527"/>
      <c r="ID79" s="527"/>
      <c r="IE79" s="527"/>
      <c r="IF79" s="527"/>
      <c r="IG79" s="527"/>
      <c r="IH79" s="527"/>
      <c r="II79" s="527"/>
      <c r="IJ79" s="527"/>
      <c r="IK79" s="527"/>
      <c r="IL79" s="527"/>
      <c r="IM79" s="527"/>
      <c r="IN79" s="527"/>
      <c r="IO79" s="527"/>
      <c r="IP79" s="527"/>
      <c r="IQ79" s="527"/>
      <c r="IR79" s="527"/>
      <c r="IS79" s="527"/>
    </row>
    <row r="80" s="5" customFormat="1" ht="24.95" customHeight="1" spans="1:253">
      <c r="A80" s="563" t="s">
        <v>51</v>
      </c>
      <c r="B80" s="564">
        <v>4</v>
      </c>
      <c r="C80" s="565">
        <v>2</v>
      </c>
      <c r="D80" s="565">
        <v>2</v>
      </c>
      <c r="E80" s="566">
        <f t="shared" si="10"/>
        <v>1</v>
      </c>
      <c r="F80" s="565">
        <v>2</v>
      </c>
      <c r="G80" s="567"/>
      <c r="H80" s="527"/>
      <c r="I80" s="527"/>
      <c r="J80" s="527"/>
      <c r="K80" s="527"/>
      <c r="L80" s="527"/>
      <c r="M80" s="527"/>
      <c r="N80" s="527"/>
      <c r="O80" s="527"/>
      <c r="P80" s="527"/>
      <c r="Q80" s="527"/>
      <c r="R80" s="527"/>
      <c r="S80" s="527"/>
      <c r="T80" s="527"/>
      <c r="U80" s="527"/>
      <c r="V80" s="527"/>
      <c r="W80" s="527"/>
      <c r="X80" s="527"/>
      <c r="Y80" s="527"/>
      <c r="Z80" s="527"/>
      <c r="AA80" s="527"/>
      <c r="AB80" s="527"/>
      <c r="AC80" s="527"/>
      <c r="HN80" s="527"/>
      <c r="HO80" s="527"/>
      <c r="HP80" s="527"/>
      <c r="HQ80" s="527"/>
      <c r="HR80" s="527"/>
      <c r="HS80" s="527"/>
      <c r="HT80" s="527"/>
      <c r="HU80" s="527"/>
      <c r="HV80" s="527"/>
      <c r="HW80" s="527"/>
      <c r="HX80" s="527"/>
      <c r="HY80" s="527"/>
      <c r="HZ80" s="527"/>
      <c r="IA80" s="527"/>
      <c r="IB80" s="527"/>
      <c r="IC80" s="527"/>
      <c r="ID80" s="527"/>
      <c r="IE80" s="527"/>
      <c r="IF80" s="527"/>
      <c r="IG80" s="527"/>
      <c r="IH80" s="527"/>
      <c r="II80" s="527"/>
      <c r="IJ80" s="527"/>
      <c r="IK80" s="527"/>
      <c r="IL80" s="527"/>
      <c r="IM80" s="527"/>
      <c r="IN80" s="527"/>
      <c r="IO80" s="527"/>
      <c r="IP80" s="527"/>
      <c r="IQ80" s="527"/>
      <c r="IR80" s="527"/>
      <c r="IS80" s="527"/>
    </row>
    <row r="81" s="5" customFormat="1" ht="24.95" customHeight="1" spans="1:253">
      <c r="A81" s="563" t="s">
        <v>52</v>
      </c>
      <c r="B81" s="564">
        <v>0</v>
      </c>
      <c r="C81" s="565">
        <v>0</v>
      </c>
      <c r="D81" s="565">
        <v>0</v>
      </c>
      <c r="E81" s="566" t="str">
        <f t="shared" si="10"/>
        <v/>
      </c>
      <c r="F81" s="565">
        <v>0</v>
      </c>
      <c r="G81" s="567" t="str">
        <f t="shared" si="8"/>
        <v/>
      </c>
      <c r="H81" s="527"/>
      <c r="I81" s="527"/>
      <c r="J81" s="527"/>
      <c r="K81" s="527"/>
      <c r="L81" s="527"/>
      <c r="M81" s="527"/>
      <c r="N81" s="527"/>
      <c r="O81" s="527"/>
      <c r="P81" s="527"/>
      <c r="Q81" s="527"/>
      <c r="R81" s="527"/>
      <c r="S81" s="527"/>
      <c r="T81" s="527"/>
      <c r="U81" s="527"/>
      <c r="V81" s="527"/>
      <c r="W81" s="527"/>
      <c r="X81" s="527"/>
      <c r="Y81" s="527"/>
      <c r="Z81" s="527"/>
      <c r="AA81" s="527"/>
      <c r="AB81" s="527"/>
      <c r="AC81" s="527"/>
      <c r="HN81" s="527"/>
      <c r="HO81" s="527"/>
      <c r="HP81" s="527"/>
      <c r="HQ81" s="527"/>
      <c r="HR81" s="527"/>
      <c r="HS81" s="527"/>
      <c r="HT81" s="527"/>
      <c r="HU81" s="527"/>
      <c r="HV81" s="527"/>
      <c r="HW81" s="527"/>
      <c r="HX81" s="527"/>
      <c r="HY81" s="527"/>
      <c r="HZ81" s="527"/>
      <c r="IA81" s="527"/>
      <c r="IB81" s="527"/>
      <c r="IC81" s="527"/>
      <c r="ID81" s="527"/>
      <c r="IE81" s="527"/>
      <c r="IF81" s="527"/>
      <c r="IG81" s="527"/>
      <c r="IH81" s="527"/>
      <c r="II81" s="527"/>
      <c r="IJ81" s="527"/>
      <c r="IK81" s="527"/>
      <c r="IL81" s="527"/>
      <c r="IM81" s="527"/>
      <c r="IN81" s="527"/>
      <c r="IO81" s="527"/>
      <c r="IP81" s="527"/>
      <c r="IQ81" s="527"/>
      <c r="IR81" s="527"/>
      <c r="IS81" s="527"/>
    </row>
    <row r="82" s="5" customFormat="1" ht="24.95" customHeight="1" spans="1:253">
      <c r="A82" s="563" t="s">
        <v>97</v>
      </c>
      <c r="B82" s="564">
        <v>0</v>
      </c>
      <c r="C82" s="565">
        <v>0</v>
      </c>
      <c r="D82" s="565">
        <v>0</v>
      </c>
      <c r="E82" s="566" t="str">
        <f t="shared" si="10"/>
        <v/>
      </c>
      <c r="F82" s="565">
        <v>0</v>
      </c>
      <c r="G82" s="567" t="str">
        <f t="shared" si="8"/>
        <v/>
      </c>
      <c r="H82" s="527"/>
      <c r="I82" s="527"/>
      <c r="J82" s="527"/>
      <c r="K82" s="527"/>
      <c r="L82" s="527"/>
      <c r="M82" s="527"/>
      <c r="N82" s="527"/>
      <c r="O82" s="527"/>
      <c r="P82" s="527"/>
      <c r="Q82" s="527"/>
      <c r="R82" s="527"/>
      <c r="S82" s="527"/>
      <c r="T82" s="527"/>
      <c r="U82" s="527"/>
      <c r="V82" s="527"/>
      <c r="W82" s="527"/>
      <c r="X82" s="527"/>
      <c r="Y82" s="527"/>
      <c r="Z82" s="527"/>
      <c r="AA82" s="527"/>
      <c r="AB82" s="527"/>
      <c r="AC82" s="527"/>
      <c r="HN82" s="527"/>
      <c r="HO82" s="527"/>
      <c r="HP82" s="527"/>
      <c r="HQ82" s="527"/>
      <c r="HR82" s="527"/>
      <c r="HS82" s="527"/>
      <c r="HT82" s="527"/>
      <c r="HU82" s="527"/>
      <c r="HV82" s="527"/>
      <c r="HW82" s="527"/>
      <c r="HX82" s="527"/>
      <c r="HY82" s="527"/>
      <c r="HZ82" s="527"/>
      <c r="IA82" s="527"/>
      <c r="IB82" s="527"/>
      <c r="IC82" s="527"/>
      <c r="ID82" s="527"/>
      <c r="IE82" s="527"/>
      <c r="IF82" s="527"/>
      <c r="IG82" s="527"/>
      <c r="IH82" s="527"/>
      <c r="II82" s="527"/>
      <c r="IJ82" s="527"/>
      <c r="IK82" s="527"/>
      <c r="IL82" s="527"/>
      <c r="IM82" s="527"/>
      <c r="IN82" s="527"/>
      <c r="IO82" s="527"/>
      <c r="IP82" s="527"/>
      <c r="IQ82" s="527"/>
      <c r="IR82" s="527"/>
      <c r="IS82" s="527"/>
    </row>
    <row r="83" s="528" customFormat="1" ht="24.95" customHeight="1" spans="1:253">
      <c r="A83" s="563" t="s">
        <v>98</v>
      </c>
      <c r="B83" s="564">
        <v>0</v>
      </c>
      <c r="C83" s="565">
        <v>0</v>
      </c>
      <c r="D83" s="565">
        <v>0</v>
      </c>
      <c r="E83" s="566" t="str">
        <f t="shared" si="10"/>
        <v/>
      </c>
      <c r="F83" s="565">
        <v>0</v>
      </c>
      <c r="G83" s="567" t="str">
        <f t="shared" si="8"/>
        <v/>
      </c>
    </row>
    <row r="84" s="528" customFormat="1" ht="24.95" customHeight="1" spans="1:253">
      <c r="A84" s="563" t="s">
        <v>90</v>
      </c>
      <c r="B84" s="564">
        <v>0</v>
      </c>
      <c r="C84" s="565">
        <v>0</v>
      </c>
      <c r="D84" s="565">
        <v>0</v>
      </c>
      <c r="E84" s="566" t="str">
        <f t="shared" si="10"/>
        <v/>
      </c>
      <c r="F84" s="565">
        <v>0</v>
      </c>
      <c r="G84" s="567" t="str">
        <f t="shared" si="8"/>
        <v/>
      </c>
    </row>
    <row r="85" s="5" customFormat="1" ht="24.95" customHeight="1" spans="1:253">
      <c r="A85" s="563" t="s">
        <v>59</v>
      </c>
      <c r="B85" s="564">
        <v>25</v>
      </c>
      <c r="C85" s="565">
        <v>24</v>
      </c>
      <c r="D85" s="565">
        <v>24</v>
      </c>
      <c r="E85" s="566">
        <f t="shared" si="10"/>
        <v>1</v>
      </c>
      <c r="F85" s="565">
        <v>24</v>
      </c>
      <c r="G85" s="567"/>
      <c r="H85" s="527"/>
      <c r="I85" s="527"/>
      <c r="J85" s="527"/>
      <c r="K85" s="527"/>
      <c r="L85" s="527"/>
      <c r="M85" s="527"/>
      <c r="N85" s="527"/>
      <c r="O85" s="527"/>
      <c r="P85" s="527"/>
      <c r="Q85" s="527"/>
      <c r="R85" s="527"/>
      <c r="S85" s="527"/>
      <c r="T85" s="527"/>
      <c r="U85" s="527"/>
      <c r="V85" s="527"/>
      <c r="W85" s="527"/>
      <c r="X85" s="527"/>
      <c r="Y85" s="527"/>
      <c r="Z85" s="527"/>
      <c r="AA85" s="527"/>
      <c r="AB85" s="527"/>
      <c r="AC85" s="527"/>
      <c r="HN85" s="527"/>
      <c r="HO85" s="527"/>
      <c r="HP85" s="527"/>
      <c r="HQ85" s="527"/>
      <c r="HR85" s="527"/>
      <c r="HS85" s="527"/>
      <c r="HT85" s="527"/>
      <c r="HU85" s="527"/>
      <c r="HV85" s="527"/>
      <c r="HW85" s="527"/>
      <c r="HX85" s="527"/>
      <c r="HY85" s="527"/>
      <c r="HZ85" s="527"/>
      <c r="IA85" s="527"/>
      <c r="IB85" s="527"/>
      <c r="IC85" s="527"/>
      <c r="ID85" s="527"/>
      <c r="IE85" s="527"/>
      <c r="IF85" s="527"/>
      <c r="IG85" s="527"/>
      <c r="IH85" s="527"/>
      <c r="II85" s="527"/>
      <c r="IJ85" s="527"/>
      <c r="IK85" s="527"/>
      <c r="IL85" s="527"/>
      <c r="IM85" s="527"/>
      <c r="IN85" s="527"/>
      <c r="IO85" s="527"/>
      <c r="IP85" s="527"/>
      <c r="IQ85" s="527"/>
      <c r="IR85" s="527"/>
      <c r="IS85" s="527"/>
    </row>
    <row r="86" s="528" customFormat="1" ht="24.95" customHeight="1" spans="1:253">
      <c r="A86" s="563" t="s">
        <v>99</v>
      </c>
      <c r="B86" s="564">
        <v>40</v>
      </c>
      <c r="C86" s="565">
        <v>18</v>
      </c>
      <c r="D86" s="565">
        <v>18</v>
      </c>
      <c r="E86" s="566">
        <f t="shared" si="10"/>
        <v>1</v>
      </c>
      <c r="F86" s="565">
        <v>0</v>
      </c>
      <c r="G86" s="567" t="str">
        <f t="shared" si="8"/>
        <v/>
      </c>
    </row>
    <row r="87" s="5" customFormat="1" ht="24.95" customHeight="1" spans="1:253">
      <c r="A87" s="563" t="s">
        <v>100</v>
      </c>
      <c r="B87" s="367">
        <f t="shared" ref="B87:F87" si="12">SUM(B88:B99)</f>
        <v>0</v>
      </c>
      <c r="C87" s="367">
        <f t="shared" si="12"/>
        <v>0</v>
      </c>
      <c r="D87" s="367">
        <f t="shared" si="12"/>
        <v>0</v>
      </c>
      <c r="E87" s="561" t="str">
        <f t="shared" si="10"/>
        <v/>
      </c>
      <c r="F87" s="367">
        <f t="shared" si="12"/>
        <v>0</v>
      </c>
      <c r="G87" s="562" t="str">
        <f t="shared" si="8"/>
        <v/>
      </c>
      <c r="H87" s="527"/>
      <c r="I87" s="527"/>
      <c r="J87" s="527"/>
      <c r="K87" s="527"/>
      <c r="L87" s="527"/>
      <c r="M87" s="527"/>
      <c r="N87" s="527"/>
      <c r="O87" s="527"/>
      <c r="P87" s="527"/>
      <c r="Q87" s="527"/>
      <c r="R87" s="527"/>
      <c r="S87" s="527"/>
      <c r="T87" s="527"/>
      <c r="U87" s="527"/>
      <c r="V87" s="527"/>
      <c r="W87" s="527"/>
      <c r="X87" s="527"/>
      <c r="Y87" s="527"/>
      <c r="Z87" s="527"/>
      <c r="AA87" s="527"/>
      <c r="AB87" s="527"/>
      <c r="AC87" s="527"/>
      <c r="HN87" s="527"/>
      <c r="HO87" s="527"/>
      <c r="HP87" s="527"/>
      <c r="HQ87" s="527"/>
      <c r="HR87" s="527"/>
      <c r="HS87" s="527"/>
      <c r="HT87" s="527"/>
      <c r="HU87" s="527"/>
      <c r="HV87" s="527"/>
      <c r="HW87" s="527"/>
      <c r="HX87" s="527"/>
      <c r="HY87" s="527"/>
      <c r="HZ87" s="527"/>
      <c r="IA87" s="527"/>
      <c r="IB87" s="527"/>
      <c r="IC87" s="527"/>
      <c r="ID87" s="527"/>
      <c r="IE87" s="527"/>
      <c r="IF87" s="527"/>
      <c r="IG87" s="527"/>
      <c r="IH87" s="527"/>
      <c r="II87" s="527"/>
      <c r="IJ87" s="527"/>
      <c r="IK87" s="527"/>
      <c r="IL87" s="527"/>
      <c r="IM87" s="527"/>
      <c r="IN87" s="527"/>
      <c r="IO87" s="527"/>
      <c r="IP87" s="527"/>
      <c r="IQ87" s="527"/>
      <c r="IR87" s="527"/>
      <c r="IS87" s="527"/>
    </row>
    <row r="88" s="5" customFormat="1" ht="24.95" customHeight="1" spans="1:253">
      <c r="A88" s="563" t="s">
        <v>50</v>
      </c>
      <c r="B88" s="564">
        <v>0</v>
      </c>
      <c r="C88" s="565">
        <v>0</v>
      </c>
      <c r="D88" s="565">
        <v>0</v>
      </c>
      <c r="E88" s="566" t="str">
        <f t="shared" si="10"/>
        <v/>
      </c>
      <c r="F88" s="565">
        <v>0</v>
      </c>
      <c r="G88" s="567" t="str">
        <f t="shared" si="8"/>
        <v/>
      </c>
      <c r="H88" s="527"/>
      <c r="I88" s="527"/>
      <c r="J88" s="527"/>
      <c r="K88" s="527"/>
      <c r="L88" s="527"/>
      <c r="M88" s="527"/>
      <c r="N88" s="527"/>
      <c r="O88" s="527"/>
      <c r="P88" s="527"/>
      <c r="Q88" s="527"/>
      <c r="R88" s="527"/>
      <c r="S88" s="527"/>
      <c r="T88" s="527"/>
      <c r="U88" s="527"/>
      <c r="V88" s="527"/>
      <c r="W88" s="527"/>
      <c r="X88" s="527"/>
      <c r="Y88" s="527"/>
      <c r="Z88" s="527"/>
      <c r="AA88" s="527"/>
      <c r="AB88" s="527"/>
      <c r="AC88" s="527"/>
      <c r="HN88" s="527"/>
      <c r="HO88" s="527"/>
      <c r="HP88" s="527"/>
      <c r="HQ88" s="527"/>
      <c r="HR88" s="527"/>
      <c r="HS88" s="527"/>
      <c r="HT88" s="527"/>
      <c r="HU88" s="527"/>
      <c r="HV88" s="527"/>
      <c r="HW88" s="527"/>
      <c r="HX88" s="527"/>
      <c r="HY88" s="527"/>
      <c r="HZ88" s="527"/>
      <c r="IA88" s="527"/>
      <c r="IB88" s="527"/>
      <c r="IC88" s="527"/>
      <c r="ID88" s="527"/>
      <c r="IE88" s="527"/>
      <c r="IF88" s="527"/>
      <c r="IG88" s="527"/>
      <c r="IH88" s="527"/>
      <c r="II88" s="527"/>
      <c r="IJ88" s="527"/>
      <c r="IK88" s="527"/>
      <c r="IL88" s="527"/>
      <c r="IM88" s="527"/>
      <c r="IN88" s="527"/>
      <c r="IO88" s="527"/>
      <c r="IP88" s="527"/>
      <c r="IQ88" s="527"/>
      <c r="IR88" s="527"/>
      <c r="IS88" s="527"/>
    </row>
    <row r="89" s="5" customFormat="1" ht="24.95" customHeight="1" spans="1:253">
      <c r="A89" s="563" t="s">
        <v>51</v>
      </c>
      <c r="B89" s="564">
        <v>0</v>
      </c>
      <c r="C89" s="565">
        <v>0</v>
      </c>
      <c r="D89" s="565">
        <v>0</v>
      </c>
      <c r="E89" s="566" t="str">
        <f t="shared" si="10"/>
        <v/>
      </c>
      <c r="F89" s="565">
        <v>0</v>
      </c>
      <c r="G89" s="567" t="str">
        <f t="shared" si="8"/>
        <v/>
      </c>
      <c r="H89" s="527"/>
      <c r="I89" s="527"/>
      <c r="J89" s="527"/>
      <c r="K89" s="527"/>
      <c r="L89" s="527"/>
      <c r="M89" s="527"/>
      <c r="N89" s="527"/>
      <c r="O89" s="527"/>
      <c r="P89" s="527"/>
      <c r="Q89" s="527"/>
      <c r="R89" s="527"/>
      <c r="S89" s="527"/>
      <c r="T89" s="527"/>
      <c r="U89" s="527"/>
      <c r="V89" s="527"/>
      <c r="W89" s="527"/>
      <c r="X89" s="527"/>
      <c r="Y89" s="527"/>
      <c r="Z89" s="527"/>
      <c r="AA89" s="527"/>
      <c r="AB89" s="527"/>
      <c r="AC89" s="527"/>
      <c r="HN89" s="527"/>
      <c r="HO89" s="527"/>
      <c r="HP89" s="527"/>
      <c r="HQ89" s="527"/>
      <c r="HR89" s="527"/>
      <c r="HS89" s="527"/>
      <c r="HT89" s="527"/>
      <c r="HU89" s="527"/>
      <c r="HV89" s="527"/>
      <c r="HW89" s="527"/>
      <c r="HX89" s="527"/>
      <c r="HY89" s="527"/>
      <c r="HZ89" s="527"/>
      <c r="IA89" s="527"/>
      <c r="IB89" s="527"/>
      <c r="IC89" s="527"/>
      <c r="ID89" s="527"/>
      <c r="IE89" s="527"/>
      <c r="IF89" s="527"/>
      <c r="IG89" s="527"/>
      <c r="IH89" s="527"/>
      <c r="II89" s="527"/>
      <c r="IJ89" s="527"/>
      <c r="IK89" s="527"/>
      <c r="IL89" s="527"/>
      <c r="IM89" s="527"/>
      <c r="IN89" s="527"/>
      <c r="IO89" s="527"/>
      <c r="IP89" s="527"/>
      <c r="IQ89" s="527"/>
      <c r="IR89" s="527"/>
      <c r="IS89" s="527"/>
    </row>
    <row r="90" s="5" customFormat="1" ht="24.95" customHeight="1" spans="1:253">
      <c r="A90" s="563" t="s">
        <v>52</v>
      </c>
      <c r="B90" s="564">
        <v>0</v>
      </c>
      <c r="C90" s="565">
        <v>0</v>
      </c>
      <c r="D90" s="565">
        <v>0</v>
      </c>
      <c r="E90" s="566" t="str">
        <f t="shared" si="10"/>
        <v/>
      </c>
      <c r="F90" s="565">
        <v>0</v>
      </c>
      <c r="G90" s="567" t="str">
        <f t="shared" si="8"/>
        <v/>
      </c>
      <c r="H90" s="527"/>
      <c r="I90" s="527"/>
      <c r="J90" s="527"/>
      <c r="K90" s="527"/>
      <c r="L90" s="527"/>
      <c r="M90" s="527"/>
      <c r="N90" s="527"/>
      <c r="O90" s="527"/>
      <c r="P90" s="527"/>
      <c r="Q90" s="527"/>
      <c r="R90" s="527"/>
      <c r="S90" s="527"/>
      <c r="T90" s="527"/>
      <c r="U90" s="527"/>
      <c r="V90" s="527"/>
      <c r="W90" s="527"/>
      <c r="X90" s="527"/>
      <c r="Y90" s="527"/>
      <c r="Z90" s="527"/>
      <c r="AA90" s="527"/>
      <c r="AB90" s="527"/>
      <c r="AC90" s="527"/>
      <c r="HN90" s="527"/>
      <c r="HO90" s="527"/>
      <c r="HP90" s="527"/>
      <c r="HQ90" s="527"/>
      <c r="HR90" s="527"/>
      <c r="HS90" s="527"/>
      <c r="HT90" s="527"/>
      <c r="HU90" s="527"/>
      <c r="HV90" s="527"/>
      <c r="HW90" s="527"/>
      <c r="HX90" s="527"/>
      <c r="HY90" s="527"/>
      <c r="HZ90" s="527"/>
      <c r="IA90" s="527"/>
      <c r="IB90" s="527"/>
      <c r="IC90" s="527"/>
      <c r="ID90" s="527"/>
      <c r="IE90" s="527"/>
      <c r="IF90" s="527"/>
      <c r="IG90" s="527"/>
      <c r="IH90" s="527"/>
      <c r="II90" s="527"/>
      <c r="IJ90" s="527"/>
      <c r="IK90" s="527"/>
      <c r="IL90" s="527"/>
      <c r="IM90" s="527"/>
      <c r="IN90" s="527"/>
      <c r="IO90" s="527"/>
      <c r="IP90" s="527"/>
      <c r="IQ90" s="527"/>
      <c r="IR90" s="527"/>
      <c r="IS90" s="527"/>
    </row>
    <row r="91" s="5" customFormat="1" ht="24.95" customHeight="1" spans="1:253">
      <c r="A91" s="563" t="s">
        <v>101</v>
      </c>
      <c r="B91" s="564">
        <v>0</v>
      </c>
      <c r="C91" s="565">
        <v>0</v>
      </c>
      <c r="D91" s="565">
        <v>0</v>
      </c>
      <c r="E91" s="566" t="str">
        <f t="shared" si="10"/>
        <v/>
      </c>
      <c r="F91" s="565">
        <v>0</v>
      </c>
      <c r="G91" s="567" t="str">
        <f t="shared" si="8"/>
        <v/>
      </c>
      <c r="H91" s="527"/>
      <c r="I91" s="527"/>
      <c r="J91" s="527"/>
      <c r="K91" s="527"/>
      <c r="L91" s="527"/>
      <c r="M91" s="527"/>
      <c r="N91" s="527"/>
      <c r="O91" s="527"/>
      <c r="P91" s="527"/>
      <c r="Q91" s="527"/>
      <c r="R91" s="527"/>
      <c r="S91" s="527"/>
      <c r="T91" s="527"/>
      <c r="U91" s="527"/>
      <c r="V91" s="527"/>
      <c r="W91" s="527"/>
      <c r="X91" s="527"/>
      <c r="Y91" s="527"/>
      <c r="Z91" s="527"/>
      <c r="AA91" s="527"/>
      <c r="AB91" s="527"/>
      <c r="AC91" s="527"/>
      <c r="HN91" s="527"/>
      <c r="HO91" s="527"/>
      <c r="HP91" s="527"/>
      <c r="HQ91" s="527"/>
      <c r="HR91" s="527"/>
      <c r="HS91" s="527"/>
      <c r="HT91" s="527"/>
      <c r="HU91" s="527"/>
      <c r="HV91" s="527"/>
      <c r="HW91" s="527"/>
      <c r="HX91" s="527"/>
      <c r="HY91" s="527"/>
      <c r="HZ91" s="527"/>
      <c r="IA91" s="527"/>
      <c r="IB91" s="527"/>
      <c r="IC91" s="527"/>
      <c r="ID91" s="527"/>
      <c r="IE91" s="527"/>
      <c r="IF91" s="527"/>
      <c r="IG91" s="527"/>
      <c r="IH91" s="527"/>
      <c r="II91" s="527"/>
      <c r="IJ91" s="527"/>
      <c r="IK91" s="527"/>
      <c r="IL91" s="527"/>
      <c r="IM91" s="527"/>
      <c r="IN91" s="527"/>
      <c r="IO91" s="527"/>
      <c r="IP91" s="527"/>
      <c r="IQ91" s="527"/>
      <c r="IR91" s="527"/>
      <c r="IS91" s="527"/>
    </row>
    <row r="92" s="528" customFormat="1" ht="24.95" customHeight="1" spans="1:253">
      <c r="A92" s="563" t="s">
        <v>102</v>
      </c>
      <c r="B92" s="564">
        <v>0</v>
      </c>
      <c r="C92" s="565">
        <v>0</v>
      </c>
      <c r="D92" s="565">
        <v>0</v>
      </c>
      <c r="E92" s="566" t="str">
        <f t="shared" si="10"/>
        <v/>
      </c>
      <c r="F92" s="565">
        <v>0</v>
      </c>
      <c r="G92" s="567" t="str">
        <f t="shared" si="8"/>
        <v/>
      </c>
    </row>
    <row r="93" s="529" customFormat="1" ht="24.95" customHeight="1" spans="1:253">
      <c r="A93" s="563" t="s">
        <v>90</v>
      </c>
      <c r="B93" s="564">
        <v>0</v>
      </c>
      <c r="C93" s="565">
        <v>0</v>
      </c>
      <c r="D93" s="565">
        <v>0</v>
      </c>
      <c r="E93" s="566" t="str">
        <f t="shared" si="10"/>
        <v/>
      </c>
      <c r="F93" s="565">
        <v>0</v>
      </c>
      <c r="G93" s="567" t="str">
        <f t="shared" si="8"/>
        <v/>
      </c>
      <c r="H93" s="527"/>
      <c r="I93" s="527"/>
      <c r="J93" s="527"/>
      <c r="K93" s="527"/>
      <c r="L93" s="527"/>
      <c r="M93" s="527"/>
      <c r="N93" s="527"/>
      <c r="O93" s="527"/>
      <c r="P93" s="527"/>
      <c r="Q93" s="527"/>
      <c r="R93" s="527"/>
      <c r="S93" s="527"/>
      <c r="T93" s="527"/>
      <c r="U93" s="527"/>
      <c r="V93" s="527"/>
      <c r="W93" s="527"/>
      <c r="X93" s="527"/>
      <c r="Y93" s="527"/>
      <c r="Z93" s="527"/>
      <c r="AA93" s="527"/>
      <c r="AB93" s="527"/>
      <c r="AC93" s="527"/>
      <c r="HN93" s="527"/>
      <c r="HO93" s="527"/>
      <c r="HP93" s="527"/>
      <c r="HQ93" s="527"/>
      <c r="HR93" s="527"/>
      <c r="HS93" s="527"/>
      <c r="HT93" s="527"/>
      <c r="HU93" s="527"/>
      <c r="HV93" s="527"/>
      <c r="HW93" s="527"/>
      <c r="HX93" s="527"/>
      <c r="HY93" s="527"/>
      <c r="HZ93" s="527"/>
      <c r="IA93" s="527"/>
      <c r="IB93" s="527"/>
      <c r="IC93" s="527"/>
      <c r="ID93" s="527"/>
      <c r="IE93" s="527"/>
      <c r="IF93" s="527"/>
      <c r="IG93" s="527"/>
      <c r="IH93" s="527"/>
      <c r="II93" s="527"/>
      <c r="IJ93" s="527"/>
      <c r="IK93" s="527"/>
      <c r="IL93" s="527"/>
      <c r="IM93" s="527"/>
      <c r="IN93" s="527"/>
      <c r="IO93" s="527"/>
      <c r="IP93" s="527"/>
      <c r="IQ93" s="527"/>
      <c r="IR93" s="527"/>
      <c r="IS93" s="527"/>
    </row>
    <row r="94" s="5" customFormat="1" ht="24.95" customHeight="1" spans="1:253">
      <c r="A94" s="563" t="s">
        <v>103</v>
      </c>
      <c r="B94" s="564">
        <v>0</v>
      </c>
      <c r="C94" s="565">
        <v>0</v>
      </c>
      <c r="D94" s="565">
        <v>0</v>
      </c>
      <c r="E94" s="566" t="str">
        <f t="shared" si="10"/>
        <v/>
      </c>
      <c r="F94" s="565">
        <v>0</v>
      </c>
      <c r="G94" s="567" t="str">
        <f t="shared" si="8"/>
        <v/>
      </c>
      <c r="H94" s="527"/>
      <c r="I94" s="527"/>
      <c r="J94" s="527"/>
      <c r="K94" s="527"/>
      <c r="L94" s="527"/>
      <c r="M94" s="527"/>
      <c r="N94" s="527"/>
      <c r="O94" s="527"/>
      <c r="P94" s="527"/>
      <c r="Q94" s="527"/>
      <c r="R94" s="527"/>
      <c r="S94" s="527"/>
      <c r="T94" s="527"/>
      <c r="U94" s="527"/>
      <c r="V94" s="527"/>
      <c r="W94" s="527"/>
      <c r="X94" s="527"/>
      <c r="Y94" s="527"/>
      <c r="Z94" s="527"/>
      <c r="AA94" s="527"/>
      <c r="AB94" s="527"/>
      <c r="AC94" s="527"/>
      <c r="HN94" s="527"/>
      <c r="HO94" s="527"/>
      <c r="HP94" s="527"/>
      <c r="HQ94" s="527"/>
      <c r="HR94" s="527"/>
      <c r="HS94" s="527"/>
      <c r="HT94" s="527"/>
      <c r="HU94" s="527"/>
      <c r="HV94" s="527"/>
      <c r="HW94" s="527"/>
      <c r="HX94" s="527"/>
      <c r="HY94" s="527"/>
      <c r="HZ94" s="527"/>
      <c r="IA94" s="527"/>
      <c r="IB94" s="527"/>
      <c r="IC94" s="527"/>
      <c r="ID94" s="527"/>
      <c r="IE94" s="527"/>
      <c r="IF94" s="527"/>
      <c r="IG94" s="527"/>
      <c r="IH94" s="527"/>
      <c r="II94" s="527"/>
      <c r="IJ94" s="527"/>
      <c r="IK94" s="527"/>
      <c r="IL94" s="527"/>
      <c r="IM94" s="527"/>
      <c r="IN94" s="527"/>
      <c r="IO94" s="527"/>
      <c r="IP94" s="527"/>
      <c r="IQ94" s="527"/>
      <c r="IR94" s="527"/>
      <c r="IS94" s="527"/>
    </row>
    <row r="95" s="528" customFormat="1" ht="24.95" customHeight="1" spans="1:253">
      <c r="A95" s="563" t="s">
        <v>104</v>
      </c>
      <c r="B95" s="564">
        <v>0</v>
      </c>
      <c r="C95" s="565">
        <v>0</v>
      </c>
      <c r="D95" s="565">
        <v>0</v>
      </c>
      <c r="E95" s="566" t="str">
        <f t="shared" si="10"/>
        <v/>
      </c>
      <c r="F95" s="565">
        <v>0</v>
      </c>
      <c r="G95" s="567" t="str">
        <f t="shared" si="8"/>
        <v/>
      </c>
    </row>
    <row r="96" s="5" customFormat="1" ht="24.95" customHeight="1" spans="1:253">
      <c r="A96" s="563" t="s">
        <v>105</v>
      </c>
      <c r="B96" s="564">
        <v>0</v>
      </c>
      <c r="C96" s="565">
        <v>0</v>
      </c>
      <c r="D96" s="565">
        <v>0</v>
      </c>
      <c r="E96" s="566" t="str">
        <f t="shared" si="10"/>
        <v/>
      </c>
      <c r="F96" s="565">
        <v>0</v>
      </c>
      <c r="G96" s="567" t="str">
        <f t="shared" si="8"/>
        <v/>
      </c>
      <c r="H96" s="527"/>
      <c r="I96" s="527"/>
      <c r="J96" s="527"/>
      <c r="K96" s="527"/>
      <c r="L96" s="527"/>
      <c r="M96" s="527"/>
      <c r="N96" s="527"/>
      <c r="O96" s="527"/>
      <c r="P96" s="527"/>
      <c r="Q96" s="527"/>
      <c r="R96" s="527"/>
      <c r="S96" s="527"/>
      <c r="T96" s="527"/>
      <c r="U96" s="527"/>
      <c r="V96" s="527"/>
      <c r="W96" s="527"/>
      <c r="X96" s="527"/>
      <c r="Y96" s="527"/>
      <c r="Z96" s="527"/>
      <c r="AA96" s="527"/>
      <c r="AB96" s="527"/>
      <c r="AC96" s="527"/>
      <c r="HN96" s="527"/>
      <c r="HO96" s="527"/>
      <c r="HP96" s="527"/>
      <c r="HQ96" s="527"/>
      <c r="HR96" s="527"/>
      <c r="HS96" s="527"/>
      <c r="HT96" s="527"/>
      <c r="HU96" s="527"/>
      <c r="HV96" s="527"/>
      <c r="HW96" s="527"/>
      <c r="HX96" s="527"/>
      <c r="HY96" s="527"/>
      <c r="HZ96" s="527"/>
      <c r="IA96" s="527"/>
      <c r="IB96" s="527"/>
      <c r="IC96" s="527"/>
      <c r="ID96" s="527"/>
      <c r="IE96" s="527"/>
      <c r="IF96" s="527"/>
      <c r="IG96" s="527"/>
      <c r="IH96" s="527"/>
      <c r="II96" s="527"/>
      <c r="IJ96" s="527"/>
      <c r="IK96" s="527"/>
      <c r="IL96" s="527"/>
      <c r="IM96" s="527"/>
      <c r="IN96" s="527"/>
      <c r="IO96" s="527"/>
      <c r="IP96" s="527"/>
      <c r="IQ96" s="527"/>
      <c r="IR96" s="527"/>
      <c r="IS96" s="527"/>
    </row>
    <row r="97" s="5" customFormat="1" ht="24.95" customHeight="1" spans="1:253">
      <c r="A97" s="563" t="s">
        <v>106</v>
      </c>
      <c r="B97" s="564">
        <v>0</v>
      </c>
      <c r="C97" s="565">
        <v>0</v>
      </c>
      <c r="D97" s="565">
        <v>0</v>
      </c>
      <c r="E97" s="566" t="str">
        <f t="shared" si="10"/>
        <v/>
      </c>
      <c r="F97" s="565">
        <v>0</v>
      </c>
      <c r="G97" s="567" t="str">
        <f t="shared" si="8"/>
        <v/>
      </c>
      <c r="H97" s="527"/>
      <c r="I97" s="527"/>
      <c r="J97" s="527"/>
      <c r="K97" s="527"/>
      <c r="L97" s="527"/>
      <c r="M97" s="527"/>
      <c r="N97" s="527"/>
      <c r="O97" s="527"/>
      <c r="P97" s="527"/>
      <c r="Q97" s="527"/>
      <c r="R97" s="527"/>
      <c r="S97" s="527"/>
      <c r="T97" s="527"/>
      <c r="U97" s="527"/>
      <c r="V97" s="527"/>
      <c r="W97" s="527"/>
      <c r="X97" s="527"/>
      <c r="Y97" s="527"/>
      <c r="Z97" s="527"/>
      <c r="AA97" s="527"/>
      <c r="AB97" s="527"/>
      <c r="AC97" s="527"/>
      <c r="HN97" s="527"/>
      <c r="HO97" s="527"/>
      <c r="HP97" s="527"/>
      <c r="HQ97" s="527"/>
      <c r="HR97" s="527"/>
      <c r="HS97" s="527"/>
      <c r="HT97" s="527"/>
      <c r="HU97" s="527"/>
      <c r="HV97" s="527"/>
      <c r="HW97" s="527"/>
      <c r="HX97" s="527"/>
      <c r="HY97" s="527"/>
      <c r="HZ97" s="527"/>
      <c r="IA97" s="527"/>
      <c r="IB97" s="527"/>
      <c r="IC97" s="527"/>
      <c r="ID97" s="527"/>
      <c r="IE97" s="527"/>
      <c r="IF97" s="527"/>
      <c r="IG97" s="527"/>
      <c r="IH97" s="527"/>
      <c r="II97" s="527"/>
      <c r="IJ97" s="527"/>
      <c r="IK97" s="527"/>
      <c r="IL97" s="527"/>
      <c r="IM97" s="527"/>
      <c r="IN97" s="527"/>
      <c r="IO97" s="527"/>
      <c r="IP97" s="527"/>
      <c r="IQ97" s="527"/>
      <c r="IR97" s="527"/>
      <c r="IS97" s="527"/>
    </row>
    <row r="98" s="5" customFormat="1" ht="24.95" customHeight="1" spans="1:253">
      <c r="A98" s="563" t="s">
        <v>59</v>
      </c>
      <c r="B98" s="564">
        <v>0</v>
      </c>
      <c r="C98" s="565">
        <v>0</v>
      </c>
      <c r="D98" s="565">
        <v>0</v>
      </c>
      <c r="E98" s="566" t="str">
        <f t="shared" si="10"/>
        <v/>
      </c>
      <c r="F98" s="565">
        <v>0</v>
      </c>
      <c r="G98" s="567" t="str">
        <f t="shared" si="8"/>
        <v/>
      </c>
      <c r="H98" s="527"/>
      <c r="I98" s="527"/>
      <c r="J98" s="527"/>
      <c r="K98" s="527"/>
      <c r="L98" s="527"/>
      <c r="M98" s="527"/>
      <c r="N98" s="527"/>
      <c r="O98" s="527"/>
      <c r="P98" s="527"/>
      <c r="Q98" s="527"/>
      <c r="R98" s="527"/>
      <c r="S98" s="527"/>
      <c r="T98" s="527"/>
      <c r="U98" s="527"/>
      <c r="V98" s="527"/>
      <c r="W98" s="527"/>
      <c r="X98" s="527"/>
      <c r="Y98" s="527"/>
      <c r="Z98" s="527"/>
      <c r="AA98" s="527"/>
      <c r="AB98" s="527"/>
      <c r="AC98" s="527"/>
      <c r="HN98" s="527"/>
      <c r="HO98" s="527"/>
      <c r="HP98" s="527"/>
      <c r="HQ98" s="527"/>
      <c r="HR98" s="527"/>
      <c r="HS98" s="527"/>
      <c r="HT98" s="527"/>
      <c r="HU98" s="527"/>
      <c r="HV98" s="527"/>
      <c r="HW98" s="527"/>
      <c r="HX98" s="527"/>
      <c r="HY98" s="527"/>
      <c r="HZ98" s="527"/>
      <c r="IA98" s="527"/>
      <c r="IB98" s="527"/>
      <c r="IC98" s="527"/>
      <c r="ID98" s="527"/>
      <c r="IE98" s="527"/>
      <c r="IF98" s="527"/>
      <c r="IG98" s="527"/>
      <c r="IH98" s="527"/>
      <c r="II98" s="527"/>
      <c r="IJ98" s="527"/>
      <c r="IK98" s="527"/>
      <c r="IL98" s="527"/>
      <c r="IM98" s="527"/>
      <c r="IN98" s="527"/>
      <c r="IO98" s="527"/>
      <c r="IP98" s="527"/>
      <c r="IQ98" s="527"/>
      <c r="IR98" s="527"/>
      <c r="IS98" s="527"/>
    </row>
    <row r="99" s="5" customFormat="1" ht="24.95" customHeight="1" spans="1:253">
      <c r="A99" s="563" t="s">
        <v>107</v>
      </c>
      <c r="B99" s="564">
        <v>0</v>
      </c>
      <c r="C99" s="565">
        <v>0</v>
      </c>
      <c r="D99" s="565">
        <v>0</v>
      </c>
      <c r="E99" s="566" t="str">
        <f t="shared" si="10"/>
        <v/>
      </c>
      <c r="F99" s="565">
        <v>0</v>
      </c>
      <c r="G99" s="567" t="str">
        <f t="shared" si="8"/>
        <v/>
      </c>
      <c r="H99" s="527"/>
      <c r="I99" s="527"/>
      <c r="J99" s="527"/>
      <c r="K99" s="527"/>
      <c r="L99" s="527"/>
      <c r="M99" s="527"/>
      <c r="N99" s="527"/>
      <c r="O99" s="527"/>
      <c r="P99" s="527"/>
      <c r="Q99" s="527"/>
      <c r="R99" s="527"/>
      <c r="S99" s="527"/>
      <c r="T99" s="527"/>
      <c r="U99" s="527"/>
      <c r="V99" s="527"/>
      <c r="W99" s="527"/>
      <c r="X99" s="527"/>
      <c r="Y99" s="527"/>
      <c r="Z99" s="527"/>
      <c r="AA99" s="527"/>
      <c r="AB99" s="527"/>
      <c r="AC99" s="527"/>
      <c r="HN99" s="527"/>
      <c r="HO99" s="527"/>
      <c r="HP99" s="527"/>
      <c r="HQ99" s="527"/>
      <c r="HR99" s="527"/>
      <c r="HS99" s="527"/>
      <c r="HT99" s="527"/>
      <c r="HU99" s="527"/>
      <c r="HV99" s="527"/>
      <c r="HW99" s="527"/>
      <c r="HX99" s="527"/>
      <c r="HY99" s="527"/>
      <c r="HZ99" s="527"/>
      <c r="IA99" s="527"/>
      <c r="IB99" s="527"/>
      <c r="IC99" s="527"/>
      <c r="ID99" s="527"/>
      <c r="IE99" s="527"/>
      <c r="IF99" s="527"/>
      <c r="IG99" s="527"/>
      <c r="IH99" s="527"/>
      <c r="II99" s="527"/>
      <c r="IJ99" s="527"/>
      <c r="IK99" s="527"/>
      <c r="IL99" s="527"/>
      <c r="IM99" s="527"/>
      <c r="IN99" s="527"/>
      <c r="IO99" s="527"/>
      <c r="IP99" s="527"/>
      <c r="IQ99" s="527"/>
      <c r="IR99" s="527"/>
      <c r="IS99" s="527"/>
    </row>
    <row r="100" s="5" customFormat="1" ht="24.95" customHeight="1" spans="1:253">
      <c r="A100" s="563" t="s">
        <v>108</v>
      </c>
      <c r="B100" s="367">
        <f t="shared" ref="B100:F100" si="13">SUM(B101:B108)</f>
        <v>1095</v>
      </c>
      <c r="C100" s="367">
        <f t="shared" si="13"/>
        <v>1153</v>
      </c>
      <c r="D100" s="367">
        <f t="shared" si="13"/>
        <v>1153</v>
      </c>
      <c r="E100" s="561">
        <f t="shared" si="10"/>
        <v>1</v>
      </c>
      <c r="F100" s="367">
        <f t="shared" si="13"/>
        <v>735</v>
      </c>
      <c r="G100" s="562">
        <f t="shared" si="8"/>
        <v>0.568707482993197</v>
      </c>
      <c r="H100" s="527"/>
      <c r="I100" s="527"/>
      <c r="J100" s="527"/>
      <c r="K100" s="527"/>
      <c r="L100" s="527"/>
      <c r="M100" s="527"/>
      <c r="N100" s="527"/>
      <c r="O100" s="527"/>
      <c r="P100" s="527"/>
      <c r="Q100" s="527"/>
      <c r="R100" s="527"/>
      <c r="S100" s="527"/>
      <c r="T100" s="527"/>
      <c r="U100" s="527"/>
      <c r="V100" s="527"/>
      <c r="W100" s="527"/>
      <c r="X100" s="527"/>
      <c r="Y100" s="527"/>
      <c r="Z100" s="527"/>
      <c r="AA100" s="527"/>
      <c r="AB100" s="527"/>
      <c r="AC100" s="527"/>
      <c r="HN100" s="527"/>
      <c r="HO100" s="527"/>
      <c r="HP100" s="527"/>
      <c r="HQ100" s="527"/>
      <c r="HR100" s="527"/>
      <c r="HS100" s="527"/>
      <c r="HT100" s="527"/>
      <c r="HU100" s="527"/>
      <c r="HV100" s="527"/>
      <c r="HW100" s="527"/>
      <c r="HX100" s="527"/>
      <c r="HY100" s="527"/>
      <c r="HZ100" s="527"/>
      <c r="IA100" s="527"/>
      <c r="IB100" s="527"/>
      <c r="IC100" s="527"/>
      <c r="ID100" s="527"/>
      <c r="IE100" s="527"/>
      <c r="IF100" s="527"/>
      <c r="IG100" s="527"/>
      <c r="IH100" s="527"/>
      <c r="II100" s="527"/>
      <c r="IJ100" s="527"/>
      <c r="IK100" s="527"/>
      <c r="IL100" s="527"/>
      <c r="IM100" s="527"/>
      <c r="IN100" s="527"/>
      <c r="IO100" s="527"/>
      <c r="IP100" s="527"/>
      <c r="IQ100" s="527"/>
      <c r="IR100" s="527"/>
      <c r="IS100" s="527"/>
    </row>
    <row r="101" s="5" customFormat="1" ht="24.95" customHeight="1" spans="1:253">
      <c r="A101" s="563" t="s">
        <v>50</v>
      </c>
      <c r="B101" s="564">
        <v>788</v>
      </c>
      <c r="C101" s="565">
        <v>837</v>
      </c>
      <c r="D101" s="565">
        <v>837</v>
      </c>
      <c r="E101" s="566">
        <f t="shared" si="10"/>
        <v>1</v>
      </c>
      <c r="F101" s="565">
        <v>583</v>
      </c>
      <c r="G101" s="567">
        <f t="shared" si="8"/>
        <v>0.435677530017153</v>
      </c>
      <c r="H101" s="527"/>
      <c r="I101" s="527"/>
      <c r="J101" s="527"/>
      <c r="K101" s="527"/>
      <c r="L101" s="527"/>
      <c r="M101" s="527"/>
      <c r="N101" s="527"/>
      <c r="O101" s="527"/>
      <c r="P101" s="527"/>
      <c r="Q101" s="527"/>
      <c r="R101" s="527"/>
      <c r="S101" s="527"/>
      <c r="T101" s="527"/>
      <c r="U101" s="527"/>
      <c r="V101" s="527"/>
      <c r="W101" s="527"/>
      <c r="X101" s="527"/>
      <c r="Y101" s="527"/>
      <c r="Z101" s="527"/>
      <c r="AA101" s="527"/>
      <c r="AB101" s="527"/>
      <c r="AC101" s="527"/>
      <c r="HN101" s="527"/>
      <c r="HO101" s="527"/>
      <c r="HP101" s="527"/>
      <c r="HQ101" s="527"/>
      <c r="HR101" s="527"/>
      <c r="HS101" s="527"/>
      <c r="HT101" s="527"/>
      <c r="HU101" s="527"/>
      <c r="HV101" s="527"/>
      <c r="HW101" s="527"/>
      <c r="HX101" s="527"/>
      <c r="HY101" s="527"/>
      <c r="HZ101" s="527"/>
      <c r="IA101" s="527"/>
      <c r="IB101" s="527"/>
      <c r="IC101" s="527"/>
      <c r="ID101" s="527"/>
      <c r="IE101" s="527"/>
      <c r="IF101" s="527"/>
      <c r="IG101" s="527"/>
      <c r="IH101" s="527"/>
      <c r="II101" s="527"/>
      <c r="IJ101" s="527"/>
      <c r="IK101" s="527"/>
      <c r="IL101" s="527"/>
      <c r="IM101" s="527"/>
      <c r="IN101" s="527"/>
      <c r="IO101" s="527"/>
      <c r="IP101" s="527"/>
      <c r="IQ101" s="527"/>
      <c r="IR101" s="527"/>
      <c r="IS101" s="527"/>
    </row>
    <row r="102" s="5" customFormat="1" ht="24.95" customHeight="1" spans="1:253">
      <c r="A102" s="563" t="s">
        <v>51</v>
      </c>
      <c r="B102" s="564">
        <v>2</v>
      </c>
      <c r="C102" s="565">
        <v>1</v>
      </c>
      <c r="D102" s="565">
        <v>1</v>
      </c>
      <c r="E102" s="566">
        <f t="shared" si="10"/>
        <v>1</v>
      </c>
      <c r="F102" s="565">
        <v>0</v>
      </c>
      <c r="G102" s="567" t="str">
        <f t="shared" si="8"/>
        <v/>
      </c>
      <c r="H102" s="527"/>
      <c r="I102" s="527"/>
      <c r="J102" s="527"/>
      <c r="K102" s="527"/>
      <c r="L102" s="527"/>
      <c r="M102" s="527"/>
      <c r="N102" s="527"/>
      <c r="O102" s="527"/>
      <c r="P102" s="527"/>
      <c r="Q102" s="527"/>
      <c r="R102" s="527"/>
      <c r="S102" s="527"/>
      <c r="T102" s="527"/>
      <c r="U102" s="527"/>
      <c r="V102" s="527"/>
      <c r="W102" s="527"/>
      <c r="X102" s="527"/>
      <c r="Y102" s="527"/>
      <c r="Z102" s="527"/>
      <c r="AA102" s="527"/>
      <c r="AB102" s="527"/>
      <c r="AC102" s="527"/>
      <c r="HN102" s="527"/>
      <c r="HO102" s="527"/>
      <c r="HP102" s="527"/>
      <c r="HQ102" s="527"/>
      <c r="HR102" s="527"/>
      <c r="HS102" s="527"/>
      <c r="HT102" s="527"/>
      <c r="HU102" s="527"/>
      <c r="HV102" s="527"/>
      <c r="HW102" s="527"/>
      <c r="HX102" s="527"/>
      <c r="HY102" s="527"/>
      <c r="HZ102" s="527"/>
      <c r="IA102" s="527"/>
      <c r="IB102" s="527"/>
      <c r="IC102" s="527"/>
      <c r="ID102" s="527"/>
      <c r="IE102" s="527"/>
      <c r="IF102" s="527"/>
      <c r="IG102" s="527"/>
      <c r="IH102" s="527"/>
      <c r="II102" s="527"/>
      <c r="IJ102" s="527"/>
      <c r="IK102" s="527"/>
      <c r="IL102" s="527"/>
      <c r="IM102" s="527"/>
      <c r="IN102" s="527"/>
      <c r="IO102" s="527"/>
      <c r="IP102" s="527"/>
      <c r="IQ102" s="527"/>
      <c r="IR102" s="527"/>
      <c r="IS102" s="527"/>
    </row>
    <row r="103" s="5" customFormat="1" ht="24.95" customHeight="1" spans="1:253">
      <c r="A103" s="563" t="s">
        <v>52</v>
      </c>
      <c r="B103" s="564">
        <v>8</v>
      </c>
      <c r="C103" s="565">
        <v>8</v>
      </c>
      <c r="D103" s="565">
        <v>8</v>
      </c>
      <c r="E103" s="566">
        <f t="shared" si="10"/>
        <v>1</v>
      </c>
      <c r="F103" s="565">
        <v>0</v>
      </c>
      <c r="G103" s="567" t="str">
        <f t="shared" si="8"/>
        <v/>
      </c>
      <c r="H103" s="527"/>
      <c r="I103" s="527"/>
      <c r="J103" s="527"/>
      <c r="K103" s="527"/>
      <c r="L103" s="527"/>
      <c r="M103" s="527"/>
      <c r="N103" s="527"/>
      <c r="O103" s="527"/>
      <c r="P103" s="527"/>
      <c r="Q103" s="527"/>
      <c r="R103" s="527"/>
      <c r="S103" s="527"/>
      <c r="T103" s="527"/>
      <c r="U103" s="527"/>
      <c r="V103" s="527"/>
      <c r="W103" s="527"/>
      <c r="X103" s="527"/>
      <c r="Y103" s="527"/>
      <c r="Z103" s="527"/>
      <c r="AA103" s="527"/>
      <c r="AB103" s="527"/>
      <c r="AC103" s="527"/>
      <c r="HN103" s="527"/>
      <c r="HO103" s="527"/>
      <c r="HP103" s="527"/>
      <c r="HQ103" s="527"/>
      <c r="HR103" s="527"/>
      <c r="HS103" s="527"/>
      <c r="HT103" s="527"/>
      <c r="HU103" s="527"/>
      <c r="HV103" s="527"/>
      <c r="HW103" s="527"/>
      <c r="HX103" s="527"/>
      <c r="HY103" s="527"/>
      <c r="HZ103" s="527"/>
      <c r="IA103" s="527"/>
      <c r="IB103" s="527"/>
      <c r="IC103" s="527"/>
      <c r="ID103" s="527"/>
      <c r="IE103" s="527"/>
      <c r="IF103" s="527"/>
      <c r="IG103" s="527"/>
      <c r="IH103" s="527"/>
      <c r="II103" s="527"/>
      <c r="IJ103" s="527"/>
      <c r="IK103" s="527"/>
      <c r="IL103" s="527"/>
      <c r="IM103" s="527"/>
      <c r="IN103" s="527"/>
      <c r="IO103" s="527"/>
      <c r="IP103" s="527"/>
      <c r="IQ103" s="527"/>
      <c r="IR103" s="527"/>
      <c r="IS103" s="527"/>
    </row>
    <row r="104" s="5" customFormat="1" ht="24.95" customHeight="1" spans="1:253">
      <c r="A104" s="563" t="s">
        <v>109</v>
      </c>
      <c r="B104" s="564">
        <v>153</v>
      </c>
      <c r="C104" s="565">
        <v>151</v>
      </c>
      <c r="D104" s="565">
        <v>151</v>
      </c>
      <c r="E104" s="566">
        <f t="shared" si="10"/>
        <v>1</v>
      </c>
      <c r="F104" s="565">
        <v>0</v>
      </c>
      <c r="G104" s="567" t="str">
        <f t="shared" si="8"/>
        <v/>
      </c>
      <c r="H104" s="527"/>
      <c r="I104" s="527"/>
      <c r="J104" s="527"/>
      <c r="K104" s="527"/>
      <c r="L104" s="527"/>
      <c r="M104" s="527"/>
      <c r="N104" s="527"/>
      <c r="O104" s="527"/>
      <c r="P104" s="527"/>
      <c r="Q104" s="527"/>
      <c r="R104" s="527"/>
      <c r="S104" s="527"/>
      <c r="T104" s="527"/>
      <c r="U104" s="527"/>
      <c r="V104" s="527"/>
      <c r="W104" s="527"/>
      <c r="X104" s="527"/>
      <c r="Y104" s="527"/>
      <c r="Z104" s="527"/>
      <c r="AA104" s="527"/>
      <c r="AB104" s="527"/>
      <c r="AC104" s="527"/>
      <c r="HN104" s="527"/>
      <c r="HO104" s="527"/>
      <c r="HP104" s="527"/>
      <c r="HQ104" s="527"/>
      <c r="HR104" s="527"/>
      <c r="HS104" s="527"/>
      <c r="HT104" s="527"/>
      <c r="HU104" s="527"/>
      <c r="HV104" s="527"/>
      <c r="HW104" s="527"/>
      <c r="HX104" s="527"/>
      <c r="HY104" s="527"/>
      <c r="HZ104" s="527"/>
      <c r="IA104" s="527"/>
      <c r="IB104" s="527"/>
      <c r="IC104" s="527"/>
      <c r="ID104" s="527"/>
      <c r="IE104" s="527"/>
      <c r="IF104" s="527"/>
      <c r="IG104" s="527"/>
      <c r="IH104" s="527"/>
      <c r="II104" s="527"/>
      <c r="IJ104" s="527"/>
      <c r="IK104" s="527"/>
      <c r="IL104" s="527"/>
      <c r="IM104" s="527"/>
      <c r="IN104" s="527"/>
      <c r="IO104" s="527"/>
      <c r="IP104" s="527"/>
      <c r="IQ104" s="527"/>
      <c r="IR104" s="527"/>
      <c r="IS104" s="527"/>
    </row>
    <row r="105" s="528" customFormat="1" ht="24.95" customHeight="1" spans="1:253">
      <c r="A105" s="563" t="s">
        <v>110</v>
      </c>
      <c r="B105" s="564">
        <v>0</v>
      </c>
      <c r="C105" s="565">
        <v>0</v>
      </c>
      <c r="D105" s="565">
        <v>0</v>
      </c>
      <c r="E105" s="566" t="str">
        <f t="shared" si="10"/>
        <v/>
      </c>
      <c r="F105" s="565">
        <v>0</v>
      </c>
      <c r="G105" s="567" t="str">
        <f t="shared" si="8"/>
        <v/>
      </c>
    </row>
    <row r="106" s="528" customFormat="1" ht="24.95" customHeight="1" spans="1:253">
      <c r="A106" s="563" t="s">
        <v>111</v>
      </c>
      <c r="B106" s="564">
        <v>8</v>
      </c>
      <c r="C106" s="565">
        <v>8</v>
      </c>
      <c r="D106" s="565">
        <v>8</v>
      </c>
      <c r="E106" s="566">
        <f t="shared" si="10"/>
        <v>1</v>
      </c>
      <c r="F106" s="565">
        <v>0</v>
      </c>
      <c r="G106" s="567" t="str">
        <f t="shared" si="8"/>
        <v/>
      </c>
    </row>
    <row r="107" s="5" customFormat="1" ht="24.95" customHeight="1" spans="1:253">
      <c r="A107" s="563" t="s">
        <v>59</v>
      </c>
      <c r="B107" s="564">
        <v>133</v>
      </c>
      <c r="C107" s="565">
        <v>146</v>
      </c>
      <c r="D107" s="565">
        <v>146</v>
      </c>
      <c r="E107" s="566">
        <f t="shared" si="10"/>
        <v>1</v>
      </c>
      <c r="F107" s="565">
        <v>144</v>
      </c>
      <c r="G107" s="567">
        <f t="shared" si="8"/>
        <v>0.0138888888888889</v>
      </c>
      <c r="H107" s="527"/>
      <c r="I107" s="527"/>
      <c r="J107" s="527"/>
      <c r="K107" s="527"/>
      <c r="L107" s="527"/>
      <c r="M107" s="527"/>
      <c r="N107" s="527"/>
      <c r="O107" s="527"/>
      <c r="P107" s="527"/>
      <c r="Q107" s="527"/>
      <c r="R107" s="527"/>
      <c r="S107" s="527"/>
      <c r="T107" s="527"/>
      <c r="U107" s="527"/>
      <c r="V107" s="527"/>
      <c r="W107" s="527"/>
      <c r="X107" s="527"/>
      <c r="Y107" s="527"/>
      <c r="Z107" s="527"/>
      <c r="AA107" s="527"/>
      <c r="AB107" s="527"/>
      <c r="AC107" s="527"/>
      <c r="HN107" s="527"/>
      <c r="HO107" s="527"/>
      <c r="HP107" s="527"/>
      <c r="HQ107" s="527"/>
      <c r="HR107" s="527"/>
      <c r="HS107" s="527"/>
      <c r="HT107" s="527"/>
      <c r="HU107" s="527"/>
      <c r="HV107" s="527"/>
      <c r="HW107" s="527"/>
      <c r="HX107" s="527"/>
      <c r="HY107" s="527"/>
      <c r="HZ107" s="527"/>
      <c r="IA107" s="527"/>
      <c r="IB107" s="527"/>
      <c r="IC107" s="527"/>
      <c r="ID107" s="527"/>
      <c r="IE107" s="527"/>
      <c r="IF107" s="527"/>
      <c r="IG107" s="527"/>
      <c r="IH107" s="527"/>
      <c r="II107" s="527"/>
      <c r="IJ107" s="527"/>
      <c r="IK107" s="527"/>
      <c r="IL107" s="527"/>
      <c r="IM107" s="527"/>
      <c r="IN107" s="527"/>
      <c r="IO107" s="527"/>
      <c r="IP107" s="527"/>
      <c r="IQ107" s="527"/>
      <c r="IR107" s="527"/>
      <c r="IS107" s="527"/>
    </row>
    <row r="108" s="5" customFormat="1" ht="24.95" customHeight="1" spans="1:253">
      <c r="A108" s="563" t="s">
        <v>112</v>
      </c>
      <c r="B108" s="564">
        <v>3</v>
      </c>
      <c r="C108" s="565">
        <v>2</v>
      </c>
      <c r="D108" s="565">
        <v>2</v>
      </c>
      <c r="E108" s="566">
        <f t="shared" si="10"/>
        <v>1</v>
      </c>
      <c r="F108" s="565">
        <v>8</v>
      </c>
      <c r="G108" s="567">
        <f t="shared" si="8"/>
        <v>-0.75</v>
      </c>
      <c r="H108" s="527"/>
      <c r="I108" s="527"/>
      <c r="J108" s="527"/>
      <c r="K108" s="527"/>
      <c r="L108" s="527"/>
      <c r="M108" s="527"/>
      <c r="N108" s="527"/>
      <c r="O108" s="527"/>
      <c r="P108" s="527"/>
      <c r="Q108" s="527"/>
      <c r="R108" s="527"/>
      <c r="S108" s="527"/>
      <c r="T108" s="527"/>
      <c r="U108" s="527"/>
      <c r="V108" s="527"/>
      <c r="W108" s="527"/>
      <c r="X108" s="527"/>
      <c r="Y108" s="527"/>
      <c r="Z108" s="527"/>
      <c r="AA108" s="527"/>
      <c r="AB108" s="527"/>
      <c r="AC108" s="527"/>
      <c r="HN108" s="527"/>
      <c r="HO108" s="527"/>
      <c r="HP108" s="527"/>
      <c r="HQ108" s="527"/>
      <c r="HR108" s="527"/>
      <c r="HS108" s="527"/>
      <c r="HT108" s="527"/>
      <c r="HU108" s="527"/>
      <c r="HV108" s="527"/>
      <c r="HW108" s="527"/>
      <c r="HX108" s="527"/>
      <c r="HY108" s="527"/>
      <c r="HZ108" s="527"/>
      <c r="IA108" s="527"/>
      <c r="IB108" s="527"/>
      <c r="IC108" s="527"/>
      <c r="ID108" s="527"/>
      <c r="IE108" s="527"/>
      <c r="IF108" s="527"/>
      <c r="IG108" s="527"/>
      <c r="IH108" s="527"/>
      <c r="II108" s="527"/>
      <c r="IJ108" s="527"/>
      <c r="IK108" s="527"/>
      <c r="IL108" s="527"/>
      <c r="IM108" s="527"/>
      <c r="IN108" s="527"/>
      <c r="IO108" s="527"/>
      <c r="IP108" s="527"/>
      <c r="IQ108" s="527"/>
      <c r="IR108" s="527"/>
      <c r="IS108" s="527"/>
    </row>
    <row r="109" s="5" customFormat="1" ht="24.95" customHeight="1" spans="1:253">
      <c r="A109" s="563" t="s">
        <v>113</v>
      </c>
      <c r="B109" s="367">
        <f t="shared" ref="B109:F109" si="14">SUM(B110:B119)</f>
        <v>233</v>
      </c>
      <c r="C109" s="367">
        <f t="shared" si="14"/>
        <v>257</v>
      </c>
      <c r="D109" s="367">
        <f t="shared" si="14"/>
        <v>257</v>
      </c>
      <c r="E109" s="561">
        <f t="shared" si="10"/>
        <v>1</v>
      </c>
      <c r="F109" s="367">
        <f t="shared" si="14"/>
        <v>337</v>
      </c>
      <c r="G109" s="562">
        <f t="shared" si="8"/>
        <v>-0.237388724035608</v>
      </c>
      <c r="H109" s="527"/>
      <c r="I109" s="527"/>
      <c r="J109" s="527"/>
      <c r="K109" s="527"/>
      <c r="L109" s="527"/>
      <c r="M109" s="527"/>
      <c r="N109" s="527"/>
      <c r="O109" s="527"/>
      <c r="P109" s="527"/>
      <c r="Q109" s="527"/>
      <c r="R109" s="527"/>
      <c r="S109" s="527"/>
      <c r="T109" s="527"/>
      <c r="U109" s="527"/>
      <c r="V109" s="527"/>
      <c r="W109" s="527"/>
      <c r="X109" s="527"/>
      <c r="Y109" s="527"/>
      <c r="Z109" s="527"/>
      <c r="AA109" s="527"/>
      <c r="AB109" s="527"/>
      <c r="AC109" s="527"/>
      <c r="HN109" s="527"/>
      <c r="HO109" s="527"/>
      <c r="HP109" s="527"/>
      <c r="HQ109" s="527"/>
      <c r="HR109" s="527"/>
      <c r="HS109" s="527"/>
      <c r="HT109" s="527"/>
      <c r="HU109" s="527"/>
      <c r="HV109" s="527"/>
      <c r="HW109" s="527"/>
      <c r="HX109" s="527"/>
      <c r="HY109" s="527"/>
      <c r="HZ109" s="527"/>
      <c r="IA109" s="527"/>
      <c r="IB109" s="527"/>
      <c r="IC109" s="527"/>
      <c r="ID109" s="527"/>
      <c r="IE109" s="527"/>
      <c r="IF109" s="527"/>
      <c r="IG109" s="527"/>
      <c r="IH109" s="527"/>
      <c r="II109" s="527"/>
      <c r="IJ109" s="527"/>
      <c r="IK109" s="527"/>
      <c r="IL109" s="527"/>
      <c r="IM109" s="527"/>
      <c r="IN109" s="527"/>
      <c r="IO109" s="527"/>
      <c r="IP109" s="527"/>
      <c r="IQ109" s="527"/>
      <c r="IR109" s="527"/>
      <c r="IS109" s="527"/>
    </row>
    <row r="110" s="5" customFormat="1" ht="24.95" customHeight="1" spans="1:253">
      <c r="A110" s="563" t="s">
        <v>50</v>
      </c>
      <c r="B110" s="564">
        <v>102</v>
      </c>
      <c r="C110" s="565">
        <v>96</v>
      </c>
      <c r="D110" s="565">
        <v>96</v>
      </c>
      <c r="E110" s="566">
        <f t="shared" si="10"/>
        <v>1</v>
      </c>
      <c r="F110" s="565">
        <v>153</v>
      </c>
      <c r="G110" s="567">
        <f t="shared" si="8"/>
        <v>-0.372549019607843</v>
      </c>
      <c r="H110" s="527"/>
      <c r="I110" s="527"/>
      <c r="J110" s="527"/>
      <c r="K110" s="527"/>
      <c r="L110" s="527"/>
      <c r="M110" s="527"/>
      <c r="N110" s="527"/>
      <c r="O110" s="527"/>
      <c r="P110" s="527"/>
      <c r="Q110" s="527"/>
      <c r="R110" s="527"/>
      <c r="S110" s="527"/>
      <c r="T110" s="527"/>
      <c r="U110" s="527"/>
      <c r="V110" s="527"/>
      <c r="W110" s="527"/>
      <c r="X110" s="527"/>
      <c r="Y110" s="527"/>
      <c r="Z110" s="527"/>
      <c r="AA110" s="527"/>
      <c r="AB110" s="527"/>
      <c r="AC110" s="527"/>
      <c r="HN110" s="527"/>
      <c r="HO110" s="527"/>
      <c r="HP110" s="527"/>
      <c r="HQ110" s="527"/>
      <c r="HR110" s="527"/>
      <c r="HS110" s="527"/>
      <c r="HT110" s="527"/>
      <c r="HU110" s="527"/>
      <c r="HV110" s="527"/>
      <c r="HW110" s="527"/>
      <c r="HX110" s="527"/>
      <c r="HY110" s="527"/>
      <c r="HZ110" s="527"/>
      <c r="IA110" s="527"/>
      <c r="IB110" s="527"/>
      <c r="IC110" s="527"/>
      <c r="ID110" s="527"/>
      <c r="IE110" s="527"/>
      <c r="IF110" s="527"/>
      <c r="IG110" s="527"/>
      <c r="IH110" s="527"/>
      <c r="II110" s="527"/>
      <c r="IJ110" s="527"/>
      <c r="IK110" s="527"/>
      <c r="IL110" s="527"/>
      <c r="IM110" s="527"/>
      <c r="IN110" s="527"/>
      <c r="IO110" s="527"/>
      <c r="IP110" s="527"/>
      <c r="IQ110" s="527"/>
      <c r="IR110" s="527"/>
      <c r="IS110" s="527"/>
    </row>
    <row r="111" s="5" customFormat="1" ht="24.95" customHeight="1" spans="1:253">
      <c r="A111" s="563" t="s">
        <v>51</v>
      </c>
      <c r="B111" s="564">
        <v>0</v>
      </c>
      <c r="C111" s="565">
        <v>0</v>
      </c>
      <c r="D111" s="565">
        <v>0</v>
      </c>
      <c r="E111" s="566" t="str">
        <f t="shared" si="10"/>
        <v/>
      </c>
      <c r="F111" s="565">
        <v>0</v>
      </c>
      <c r="G111" s="567" t="str">
        <f t="shared" si="8"/>
        <v/>
      </c>
      <c r="H111" s="527"/>
      <c r="I111" s="527"/>
      <c r="J111" s="527"/>
      <c r="K111" s="527"/>
      <c r="L111" s="527"/>
      <c r="M111" s="527"/>
      <c r="N111" s="527"/>
      <c r="O111" s="527"/>
      <c r="P111" s="527"/>
      <c r="Q111" s="527"/>
      <c r="R111" s="527"/>
      <c r="S111" s="527"/>
      <c r="T111" s="527"/>
      <c r="U111" s="527"/>
      <c r="V111" s="527"/>
      <c r="W111" s="527"/>
      <c r="X111" s="527"/>
      <c r="Y111" s="527"/>
      <c r="Z111" s="527"/>
      <c r="AA111" s="527"/>
      <c r="AB111" s="527"/>
      <c r="AC111" s="527"/>
      <c r="HN111" s="527"/>
      <c r="HO111" s="527"/>
      <c r="HP111" s="527"/>
      <c r="HQ111" s="527"/>
      <c r="HR111" s="527"/>
      <c r="HS111" s="527"/>
      <c r="HT111" s="527"/>
      <c r="HU111" s="527"/>
      <c r="HV111" s="527"/>
      <c r="HW111" s="527"/>
      <c r="HX111" s="527"/>
      <c r="HY111" s="527"/>
      <c r="HZ111" s="527"/>
      <c r="IA111" s="527"/>
      <c r="IB111" s="527"/>
      <c r="IC111" s="527"/>
      <c r="ID111" s="527"/>
      <c r="IE111" s="527"/>
      <c r="IF111" s="527"/>
      <c r="IG111" s="527"/>
      <c r="IH111" s="527"/>
      <c r="II111" s="527"/>
      <c r="IJ111" s="527"/>
      <c r="IK111" s="527"/>
      <c r="IL111" s="527"/>
      <c r="IM111" s="527"/>
      <c r="IN111" s="527"/>
      <c r="IO111" s="527"/>
      <c r="IP111" s="527"/>
      <c r="IQ111" s="527"/>
      <c r="IR111" s="527"/>
      <c r="IS111" s="527"/>
    </row>
    <row r="112" s="5" customFormat="1" ht="24.95" customHeight="1" spans="1:253">
      <c r="A112" s="563" t="s">
        <v>52</v>
      </c>
      <c r="B112" s="564">
        <v>0</v>
      </c>
      <c r="C112" s="565">
        <v>0</v>
      </c>
      <c r="D112" s="565">
        <v>0</v>
      </c>
      <c r="E112" s="566" t="str">
        <f t="shared" si="10"/>
        <v/>
      </c>
      <c r="F112" s="565">
        <v>0</v>
      </c>
      <c r="G112" s="567" t="str">
        <f t="shared" si="8"/>
        <v/>
      </c>
      <c r="H112" s="527"/>
      <c r="I112" s="527"/>
      <c r="J112" s="527"/>
      <c r="K112" s="527"/>
      <c r="L112" s="527"/>
      <c r="M112" s="527"/>
      <c r="N112" s="527"/>
      <c r="O112" s="527"/>
      <c r="P112" s="527"/>
      <c r="Q112" s="527"/>
      <c r="R112" s="527"/>
      <c r="S112" s="527"/>
      <c r="T112" s="527"/>
      <c r="U112" s="527"/>
      <c r="V112" s="527"/>
      <c r="W112" s="527"/>
      <c r="X112" s="527"/>
      <c r="Y112" s="527"/>
      <c r="Z112" s="527"/>
      <c r="AA112" s="527"/>
      <c r="AB112" s="527"/>
      <c r="AC112" s="527"/>
      <c r="HN112" s="527"/>
      <c r="HO112" s="527"/>
      <c r="HP112" s="527"/>
      <c r="HQ112" s="527"/>
      <c r="HR112" s="527"/>
      <c r="HS112" s="527"/>
      <c r="HT112" s="527"/>
      <c r="HU112" s="527"/>
      <c r="HV112" s="527"/>
      <c r="HW112" s="527"/>
      <c r="HX112" s="527"/>
      <c r="HY112" s="527"/>
      <c r="HZ112" s="527"/>
      <c r="IA112" s="527"/>
      <c r="IB112" s="527"/>
      <c r="IC112" s="527"/>
      <c r="ID112" s="527"/>
      <c r="IE112" s="527"/>
      <c r="IF112" s="527"/>
      <c r="IG112" s="527"/>
      <c r="IH112" s="527"/>
      <c r="II112" s="527"/>
      <c r="IJ112" s="527"/>
      <c r="IK112" s="527"/>
      <c r="IL112" s="527"/>
      <c r="IM112" s="527"/>
      <c r="IN112" s="527"/>
      <c r="IO112" s="527"/>
      <c r="IP112" s="527"/>
      <c r="IQ112" s="527"/>
      <c r="IR112" s="527"/>
      <c r="IS112" s="527"/>
    </row>
    <row r="113" s="5" customFormat="1" ht="24.95" customHeight="1" spans="1:253">
      <c r="A113" s="563" t="s">
        <v>114</v>
      </c>
      <c r="B113" s="564">
        <v>0</v>
      </c>
      <c r="C113" s="565">
        <v>0</v>
      </c>
      <c r="D113" s="565">
        <v>0</v>
      </c>
      <c r="E113" s="566" t="str">
        <f t="shared" si="10"/>
        <v/>
      </c>
      <c r="F113" s="565">
        <v>0</v>
      </c>
      <c r="G113" s="567" t="str">
        <f t="shared" si="8"/>
        <v/>
      </c>
      <c r="H113" s="527"/>
      <c r="I113" s="527"/>
      <c r="J113" s="527"/>
      <c r="K113" s="527"/>
      <c r="L113" s="527"/>
      <c r="M113" s="527"/>
      <c r="N113" s="527"/>
      <c r="O113" s="527"/>
      <c r="P113" s="527"/>
      <c r="Q113" s="527"/>
      <c r="R113" s="527"/>
      <c r="S113" s="527"/>
      <c r="T113" s="527"/>
      <c r="U113" s="527"/>
      <c r="V113" s="527"/>
      <c r="W113" s="527"/>
      <c r="X113" s="527"/>
      <c r="Y113" s="527"/>
      <c r="Z113" s="527"/>
      <c r="AA113" s="527"/>
      <c r="AB113" s="527"/>
      <c r="AC113" s="527"/>
      <c r="HN113" s="527"/>
      <c r="HO113" s="527"/>
      <c r="HP113" s="527"/>
      <c r="HQ113" s="527"/>
      <c r="HR113" s="527"/>
      <c r="HS113" s="527"/>
      <c r="HT113" s="527"/>
      <c r="HU113" s="527"/>
      <c r="HV113" s="527"/>
      <c r="HW113" s="527"/>
      <c r="HX113" s="527"/>
      <c r="HY113" s="527"/>
      <c r="HZ113" s="527"/>
      <c r="IA113" s="527"/>
      <c r="IB113" s="527"/>
      <c r="IC113" s="527"/>
      <c r="ID113" s="527"/>
      <c r="IE113" s="527"/>
      <c r="IF113" s="527"/>
      <c r="IG113" s="527"/>
      <c r="IH113" s="527"/>
      <c r="II113" s="527"/>
      <c r="IJ113" s="527"/>
      <c r="IK113" s="527"/>
      <c r="IL113" s="527"/>
      <c r="IM113" s="527"/>
      <c r="IN113" s="527"/>
      <c r="IO113" s="527"/>
      <c r="IP113" s="527"/>
      <c r="IQ113" s="527"/>
      <c r="IR113" s="527"/>
      <c r="IS113" s="527"/>
    </row>
    <row r="114" s="5" customFormat="1" ht="24.95" customHeight="1" spans="1:253">
      <c r="A114" s="563" t="s">
        <v>115</v>
      </c>
      <c r="B114" s="564">
        <v>0</v>
      </c>
      <c r="C114" s="565">
        <v>0</v>
      </c>
      <c r="D114" s="565">
        <v>0</v>
      </c>
      <c r="E114" s="566" t="str">
        <f t="shared" si="10"/>
        <v/>
      </c>
      <c r="F114" s="565">
        <v>0</v>
      </c>
      <c r="G114" s="567" t="str">
        <f t="shared" si="8"/>
        <v/>
      </c>
      <c r="H114" s="527"/>
      <c r="I114" s="527"/>
      <c r="J114" s="527"/>
      <c r="K114" s="527"/>
      <c r="L114" s="527"/>
      <c r="M114" s="527"/>
      <c r="N114" s="527"/>
      <c r="O114" s="527"/>
      <c r="P114" s="527"/>
      <c r="Q114" s="527"/>
      <c r="R114" s="527"/>
      <c r="S114" s="527"/>
      <c r="T114" s="527"/>
      <c r="U114" s="527"/>
      <c r="V114" s="527"/>
      <c r="W114" s="527"/>
      <c r="X114" s="527"/>
      <c r="Y114" s="527"/>
      <c r="Z114" s="527"/>
      <c r="AA114" s="527"/>
      <c r="AB114" s="527"/>
      <c r="AC114" s="527"/>
      <c r="HN114" s="527"/>
      <c r="HO114" s="527"/>
      <c r="HP114" s="527"/>
      <c r="HQ114" s="527"/>
      <c r="HR114" s="527"/>
      <c r="HS114" s="527"/>
      <c r="HT114" s="527"/>
      <c r="HU114" s="527"/>
      <c r="HV114" s="527"/>
      <c r="HW114" s="527"/>
      <c r="HX114" s="527"/>
      <c r="HY114" s="527"/>
      <c r="HZ114" s="527"/>
      <c r="IA114" s="527"/>
      <c r="IB114" s="527"/>
      <c r="IC114" s="527"/>
      <c r="ID114" s="527"/>
      <c r="IE114" s="527"/>
      <c r="IF114" s="527"/>
      <c r="IG114" s="527"/>
      <c r="IH114" s="527"/>
      <c r="II114" s="527"/>
      <c r="IJ114" s="527"/>
      <c r="IK114" s="527"/>
      <c r="IL114" s="527"/>
      <c r="IM114" s="527"/>
      <c r="IN114" s="527"/>
      <c r="IO114" s="527"/>
      <c r="IP114" s="527"/>
      <c r="IQ114" s="527"/>
      <c r="IR114" s="527"/>
      <c r="IS114" s="527"/>
    </row>
    <row r="115" s="528" customFormat="1" ht="24.95" customHeight="1" spans="1:253">
      <c r="A115" s="563" t="s">
        <v>116</v>
      </c>
      <c r="B115" s="564">
        <v>0</v>
      </c>
      <c r="C115" s="565">
        <v>0</v>
      </c>
      <c r="D115" s="565">
        <v>0</v>
      </c>
      <c r="E115" s="566" t="str">
        <f t="shared" si="10"/>
        <v/>
      </c>
      <c r="F115" s="565">
        <v>0</v>
      </c>
      <c r="G115" s="567" t="str">
        <f t="shared" si="8"/>
        <v/>
      </c>
    </row>
    <row r="116" s="528" customFormat="1" ht="24.95" customHeight="1" spans="1:253">
      <c r="A116" s="563" t="s">
        <v>117</v>
      </c>
      <c r="B116" s="564">
        <v>0</v>
      </c>
      <c r="C116" s="565">
        <v>0</v>
      </c>
      <c r="D116" s="565">
        <v>0</v>
      </c>
      <c r="E116" s="566" t="str">
        <f t="shared" si="10"/>
        <v/>
      </c>
      <c r="F116" s="565">
        <v>0</v>
      </c>
      <c r="G116" s="567" t="str">
        <f t="shared" si="8"/>
        <v/>
      </c>
    </row>
    <row r="117" s="5" customFormat="1" ht="24.95" customHeight="1" spans="1:253">
      <c r="A117" s="563" t="s">
        <v>118</v>
      </c>
      <c r="B117" s="564">
        <v>10</v>
      </c>
      <c r="C117" s="565">
        <v>10</v>
      </c>
      <c r="D117" s="565">
        <v>10</v>
      </c>
      <c r="E117" s="566">
        <f t="shared" si="10"/>
        <v>1</v>
      </c>
      <c r="F117" s="565">
        <v>0</v>
      </c>
      <c r="G117" s="567" t="str">
        <f t="shared" si="8"/>
        <v/>
      </c>
      <c r="H117" s="527"/>
      <c r="I117" s="527"/>
      <c r="J117" s="527"/>
      <c r="K117" s="527"/>
      <c r="L117" s="527"/>
      <c r="M117" s="527"/>
      <c r="N117" s="527"/>
      <c r="O117" s="527"/>
      <c r="P117" s="527"/>
      <c r="Q117" s="527"/>
      <c r="R117" s="527"/>
      <c r="S117" s="527"/>
      <c r="T117" s="527"/>
      <c r="U117" s="527"/>
      <c r="V117" s="527"/>
      <c r="W117" s="527"/>
      <c r="X117" s="527"/>
      <c r="Y117" s="527"/>
      <c r="Z117" s="527"/>
      <c r="AA117" s="527"/>
      <c r="AB117" s="527"/>
      <c r="AC117" s="527"/>
      <c r="HN117" s="527"/>
      <c r="HO117" s="527"/>
      <c r="HP117" s="527"/>
      <c r="HQ117" s="527"/>
      <c r="HR117" s="527"/>
      <c r="HS117" s="527"/>
      <c r="HT117" s="527"/>
      <c r="HU117" s="527"/>
      <c r="HV117" s="527"/>
      <c r="HW117" s="527"/>
      <c r="HX117" s="527"/>
      <c r="HY117" s="527"/>
      <c r="HZ117" s="527"/>
      <c r="IA117" s="527"/>
      <c r="IB117" s="527"/>
      <c r="IC117" s="527"/>
      <c r="ID117" s="527"/>
      <c r="IE117" s="527"/>
      <c r="IF117" s="527"/>
      <c r="IG117" s="527"/>
      <c r="IH117" s="527"/>
      <c r="II117" s="527"/>
      <c r="IJ117" s="527"/>
      <c r="IK117" s="527"/>
      <c r="IL117" s="527"/>
      <c r="IM117" s="527"/>
      <c r="IN117" s="527"/>
      <c r="IO117" s="527"/>
      <c r="IP117" s="527"/>
      <c r="IQ117" s="527"/>
      <c r="IR117" s="527"/>
      <c r="IS117" s="527"/>
    </row>
    <row r="118" s="5" customFormat="1" ht="24.95" customHeight="1" spans="1:253">
      <c r="A118" s="563" t="s">
        <v>59</v>
      </c>
      <c r="B118" s="564">
        <v>121</v>
      </c>
      <c r="C118" s="565">
        <v>151</v>
      </c>
      <c r="D118" s="565">
        <v>151</v>
      </c>
      <c r="E118" s="566">
        <f t="shared" si="10"/>
        <v>1</v>
      </c>
      <c r="F118" s="565">
        <v>184</v>
      </c>
      <c r="G118" s="567">
        <f t="shared" si="8"/>
        <v>-0.179347826086957</v>
      </c>
      <c r="H118" s="527"/>
      <c r="I118" s="527"/>
      <c r="J118" s="527"/>
      <c r="K118" s="527"/>
      <c r="L118" s="527"/>
      <c r="M118" s="527"/>
      <c r="N118" s="527"/>
      <c r="O118" s="527"/>
      <c r="P118" s="527"/>
      <c r="Q118" s="527"/>
      <c r="R118" s="527"/>
      <c r="S118" s="527"/>
      <c r="T118" s="527"/>
      <c r="U118" s="527"/>
      <c r="V118" s="527"/>
      <c r="W118" s="527"/>
      <c r="X118" s="527"/>
      <c r="Y118" s="527"/>
      <c r="Z118" s="527"/>
      <c r="AA118" s="527"/>
      <c r="AB118" s="527"/>
      <c r="AC118" s="527"/>
      <c r="HN118" s="527"/>
      <c r="HO118" s="527"/>
      <c r="HP118" s="527"/>
      <c r="HQ118" s="527"/>
      <c r="HR118" s="527"/>
      <c r="HS118" s="527"/>
      <c r="HT118" s="527"/>
      <c r="HU118" s="527"/>
      <c r="HV118" s="527"/>
      <c r="HW118" s="527"/>
      <c r="HX118" s="527"/>
      <c r="HY118" s="527"/>
      <c r="HZ118" s="527"/>
      <c r="IA118" s="527"/>
      <c r="IB118" s="527"/>
      <c r="IC118" s="527"/>
      <c r="ID118" s="527"/>
      <c r="IE118" s="527"/>
      <c r="IF118" s="527"/>
      <c r="IG118" s="527"/>
      <c r="IH118" s="527"/>
      <c r="II118" s="527"/>
      <c r="IJ118" s="527"/>
      <c r="IK118" s="527"/>
      <c r="IL118" s="527"/>
      <c r="IM118" s="527"/>
      <c r="IN118" s="527"/>
      <c r="IO118" s="527"/>
      <c r="IP118" s="527"/>
      <c r="IQ118" s="527"/>
      <c r="IR118" s="527"/>
      <c r="IS118" s="527"/>
    </row>
    <row r="119" s="5" customFormat="1" ht="24.95" customHeight="1" spans="1:253">
      <c r="A119" s="563" t="s">
        <v>119</v>
      </c>
      <c r="B119" s="564">
        <v>0</v>
      </c>
      <c r="C119" s="565">
        <v>0</v>
      </c>
      <c r="D119" s="565">
        <v>0</v>
      </c>
      <c r="E119" s="566" t="str">
        <f t="shared" si="10"/>
        <v/>
      </c>
      <c r="F119" s="565">
        <v>0</v>
      </c>
      <c r="G119" s="567" t="str">
        <f t="shared" si="8"/>
        <v/>
      </c>
      <c r="H119" s="527"/>
      <c r="I119" s="527"/>
      <c r="J119" s="527"/>
      <c r="K119" s="527"/>
      <c r="L119" s="527"/>
      <c r="M119" s="527"/>
      <c r="N119" s="527"/>
      <c r="O119" s="527"/>
      <c r="P119" s="527"/>
      <c r="Q119" s="527"/>
      <c r="R119" s="527"/>
      <c r="S119" s="527"/>
      <c r="T119" s="527"/>
      <c r="U119" s="527"/>
      <c r="V119" s="527"/>
      <c r="W119" s="527"/>
      <c r="X119" s="527"/>
      <c r="Y119" s="527"/>
      <c r="Z119" s="527"/>
      <c r="AA119" s="527"/>
      <c r="AB119" s="527"/>
      <c r="AC119" s="527"/>
      <c r="HN119" s="527"/>
      <c r="HO119" s="527"/>
      <c r="HP119" s="527"/>
      <c r="HQ119" s="527"/>
      <c r="HR119" s="527"/>
      <c r="HS119" s="527"/>
      <c r="HT119" s="527"/>
      <c r="HU119" s="527"/>
      <c r="HV119" s="527"/>
      <c r="HW119" s="527"/>
      <c r="HX119" s="527"/>
      <c r="HY119" s="527"/>
      <c r="HZ119" s="527"/>
      <c r="IA119" s="527"/>
      <c r="IB119" s="527"/>
      <c r="IC119" s="527"/>
      <c r="ID119" s="527"/>
      <c r="IE119" s="527"/>
      <c r="IF119" s="527"/>
      <c r="IG119" s="527"/>
      <c r="IH119" s="527"/>
      <c r="II119" s="527"/>
      <c r="IJ119" s="527"/>
      <c r="IK119" s="527"/>
      <c r="IL119" s="527"/>
      <c r="IM119" s="527"/>
      <c r="IN119" s="527"/>
      <c r="IO119" s="527"/>
      <c r="IP119" s="527"/>
      <c r="IQ119" s="527"/>
      <c r="IR119" s="527"/>
      <c r="IS119" s="527"/>
    </row>
    <row r="120" s="5" customFormat="1" ht="24.95" customHeight="1" spans="1:253">
      <c r="A120" s="563" t="s">
        <v>120</v>
      </c>
      <c r="B120" s="367">
        <f t="shared" ref="B120:F120" si="15">SUM(B121:B131)</f>
        <v>2</v>
      </c>
      <c r="C120" s="367">
        <f t="shared" si="15"/>
        <v>9</v>
      </c>
      <c r="D120" s="367">
        <f t="shared" si="15"/>
        <v>3</v>
      </c>
      <c r="E120" s="561">
        <f t="shared" si="10"/>
        <v>0.333333333333333</v>
      </c>
      <c r="F120" s="367">
        <f t="shared" si="15"/>
        <v>20</v>
      </c>
      <c r="G120" s="562">
        <f t="shared" si="8"/>
        <v>-0.85</v>
      </c>
      <c r="H120" s="527"/>
      <c r="I120" s="527"/>
      <c r="J120" s="527"/>
      <c r="K120" s="527"/>
      <c r="L120" s="527"/>
      <c r="M120" s="527"/>
      <c r="N120" s="527"/>
      <c r="O120" s="527"/>
      <c r="P120" s="527"/>
      <c r="Q120" s="527"/>
      <c r="R120" s="527"/>
      <c r="S120" s="527"/>
      <c r="T120" s="527"/>
      <c r="U120" s="527"/>
      <c r="V120" s="527"/>
      <c r="W120" s="527"/>
      <c r="X120" s="527"/>
      <c r="Y120" s="527"/>
      <c r="Z120" s="527"/>
      <c r="AA120" s="527"/>
      <c r="AB120" s="527"/>
      <c r="AC120" s="527"/>
      <c r="HN120" s="527"/>
      <c r="HO120" s="527"/>
      <c r="HP120" s="527"/>
      <c r="HQ120" s="527"/>
      <c r="HR120" s="527"/>
      <c r="HS120" s="527"/>
      <c r="HT120" s="527"/>
      <c r="HU120" s="527"/>
      <c r="HV120" s="527"/>
      <c r="HW120" s="527"/>
      <c r="HX120" s="527"/>
      <c r="HY120" s="527"/>
      <c r="HZ120" s="527"/>
      <c r="IA120" s="527"/>
      <c r="IB120" s="527"/>
      <c r="IC120" s="527"/>
      <c r="ID120" s="527"/>
      <c r="IE120" s="527"/>
      <c r="IF120" s="527"/>
      <c r="IG120" s="527"/>
      <c r="IH120" s="527"/>
      <c r="II120" s="527"/>
      <c r="IJ120" s="527"/>
      <c r="IK120" s="527"/>
      <c r="IL120" s="527"/>
      <c r="IM120" s="527"/>
      <c r="IN120" s="527"/>
      <c r="IO120" s="527"/>
      <c r="IP120" s="527"/>
      <c r="IQ120" s="527"/>
      <c r="IR120" s="527"/>
      <c r="IS120" s="527"/>
    </row>
    <row r="121" s="5" customFormat="1" ht="24.95" customHeight="1" spans="1:253">
      <c r="A121" s="563" t="s">
        <v>50</v>
      </c>
      <c r="B121" s="564">
        <v>0</v>
      </c>
      <c r="C121" s="565">
        <v>0</v>
      </c>
      <c r="D121" s="565">
        <v>0</v>
      </c>
      <c r="E121" s="566" t="str">
        <f t="shared" si="10"/>
        <v/>
      </c>
      <c r="F121" s="565">
        <v>0</v>
      </c>
      <c r="G121" s="567" t="str">
        <f t="shared" si="8"/>
        <v/>
      </c>
      <c r="H121" s="527"/>
      <c r="I121" s="527"/>
      <c r="J121" s="527"/>
      <c r="K121" s="527"/>
      <c r="L121" s="527"/>
      <c r="M121" s="527"/>
      <c r="N121" s="527"/>
      <c r="O121" s="527"/>
      <c r="P121" s="527"/>
      <c r="Q121" s="527"/>
      <c r="R121" s="527"/>
      <c r="S121" s="527"/>
      <c r="T121" s="527"/>
      <c r="U121" s="527"/>
      <c r="V121" s="527"/>
      <c r="W121" s="527"/>
      <c r="X121" s="527"/>
      <c r="Y121" s="527"/>
      <c r="Z121" s="527"/>
      <c r="AA121" s="527"/>
      <c r="AB121" s="527"/>
      <c r="AC121" s="527"/>
      <c r="HN121" s="527"/>
      <c r="HO121" s="527"/>
      <c r="HP121" s="527"/>
      <c r="HQ121" s="527"/>
      <c r="HR121" s="527"/>
      <c r="HS121" s="527"/>
      <c r="HT121" s="527"/>
      <c r="HU121" s="527"/>
      <c r="HV121" s="527"/>
      <c r="HW121" s="527"/>
      <c r="HX121" s="527"/>
      <c r="HY121" s="527"/>
      <c r="HZ121" s="527"/>
      <c r="IA121" s="527"/>
      <c r="IB121" s="527"/>
      <c r="IC121" s="527"/>
      <c r="ID121" s="527"/>
      <c r="IE121" s="527"/>
      <c r="IF121" s="527"/>
      <c r="IG121" s="527"/>
      <c r="IH121" s="527"/>
      <c r="II121" s="527"/>
      <c r="IJ121" s="527"/>
      <c r="IK121" s="527"/>
      <c r="IL121" s="527"/>
      <c r="IM121" s="527"/>
      <c r="IN121" s="527"/>
      <c r="IO121" s="527"/>
      <c r="IP121" s="527"/>
      <c r="IQ121" s="527"/>
      <c r="IR121" s="527"/>
      <c r="IS121" s="527"/>
    </row>
    <row r="122" s="5" customFormat="1" ht="24.95" customHeight="1" spans="1:253">
      <c r="A122" s="563" t="s">
        <v>51</v>
      </c>
      <c r="B122" s="564">
        <v>0</v>
      </c>
      <c r="C122" s="565">
        <v>0</v>
      </c>
      <c r="D122" s="565">
        <v>0</v>
      </c>
      <c r="E122" s="566" t="str">
        <f t="shared" si="10"/>
        <v/>
      </c>
      <c r="F122" s="565">
        <v>0</v>
      </c>
      <c r="G122" s="567" t="str">
        <f t="shared" si="8"/>
        <v/>
      </c>
      <c r="H122" s="527"/>
      <c r="I122" s="527"/>
      <c r="J122" s="527"/>
      <c r="K122" s="527"/>
      <c r="L122" s="527"/>
      <c r="M122" s="527"/>
      <c r="N122" s="527"/>
      <c r="O122" s="527"/>
      <c r="P122" s="527"/>
      <c r="Q122" s="527"/>
      <c r="R122" s="527"/>
      <c r="S122" s="527"/>
      <c r="T122" s="527"/>
      <c r="U122" s="527"/>
      <c r="V122" s="527"/>
      <c r="W122" s="527"/>
      <c r="X122" s="527"/>
      <c r="Y122" s="527"/>
      <c r="Z122" s="527"/>
      <c r="AA122" s="527"/>
      <c r="AB122" s="527"/>
      <c r="AC122" s="527"/>
      <c r="HN122" s="527"/>
      <c r="HO122" s="527"/>
      <c r="HP122" s="527"/>
      <c r="HQ122" s="527"/>
      <c r="HR122" s="527"/>
      <c r="HS122" s="527"/>
      <c r="HT122" s="527"/>
      <c r="HU122" s="527"/>
      <c r="HV122" s="527"/>
      <c r="HW122" s="527"/>
      <c r="HX122" s="527"/>
      <c r="HY122" s="527"/>
      <c r="HZ122" s="527"/>
      <c r="IA122" s="527"/>
      <c r="IB122" s="527"/>
      <c r="IC122" s="527"/>
      <c r="ID122" s="527"/>
      <c r="IE122" s="527"/>
      <c r="IF122" s="527"/>
      <c r="IG122" s="527"/>
      <c r="IH122" s="527"/>
      <c r="II122" s="527"/>
      <c r="IJ122" s="527"/>
      <c r="IK122" s="527"/>
      <c r="IL122" s="527"/>
      <c r="IM122" s="527"/>
      <c r="IN122" s="527"/>
      <c r="IO122" s="527"/>
      <c r="IP122" s="527"/>
      <c r="IQ122" s="527"/>
      <c r="IR122" s="527"/>
      <c r="IS122" s="527"/>
    </row>
    <row r="123" s="5" customFormat="1" ht="24.95" customHeight="1" spans="1:253">
      <c r="A123" s="563" t="s">
        <v>52</v>
      </c>
      <c r="B123" s="564">
        <v>0</v>
      </c>
      <c r="C123" s="565">
        <v>0</v>
      </c>
      <c r="D123" s="565">
        <v>0</v>
      </c>
      <c r="E123" s="566" t="str">
        <f t="shared" si="10"/>
        <v/>
      </c>
      <c r="F123" s="565">
        <v>0</v>
      </c>
      <c r="G123" s="567" t="str">
        <f t="shared" si="8"/>
        <v/>
      </c>
      <c r="H123" s="527"/>
      <c r="I123" s="527"/>
      <c r="J123" s="527"/>
      <c r="K123" s="527"/>
      <c r="L123" s="527"/>
      <c r="M123" s="527"/>
      <c r="N123" s="527"/>
      <c r="O123" s="527"/>
      <c r="P123" s="527"/>
      <c r="Q123" s="527"/>
      <c r="R123" s="527"/>
      <c r="S123" s="527"/>
      <c r="T123" s="527"/>
      <c r="U123" s="527"/>
      <c r="V123" s="527"/>
      <c r="W123" s="527"/>
      <c r="X123" s="527"/>
      <c r="Y123" s="527"/>
      <c r="Z123" s="527"/>
      <c r="AA123" s="527"/>
      <c r="AB123" s="527"/>
      <c r="AC123" s="527"/>
      <c r="HN123" s="527"/>
      <c r="HO123" s="527"/>
      <c r="HP123" s="527"/>
      <c r="HQ123" s="527"/>
      <c r="HR123" s="527"/>
      <c r="HS123" s="527"/>
      <c r="HT123" s="527"/>
      <c r="HU123" s="527"/>
      <c r="HV123" s="527"/>
      <c r="HW123" s="527"/>
      <c r="HX123" s="527"/>
      <c r="HY123" s="527"/>
      <c r="HZ123" s="527"/>
      <c r="IA123" s="527"/>
      <c r="IB123" s="527"/>
      <c r="IC123" s="527"/>
      <c r="ID123" s="527"/>
      <c r="IE123" s="527"/>
      <c r="IF123" s="527"/>
      <c r="IG123" s="527"/>
      <c r="IH123" s="527"/>
      <c r="II123" s="527"/>
      <c r="IJ123" s="527"/>
      <c r="IK123" s="527"/>
      <c r="IL123" s="527"/>
      <c r="IM123" s="527"/>
      <c r="IN123" s="527"/>
      <c r="IO123" s="527"/>
      <c r="IP123" s="527"/>
      <c r="IQ123" s="527"/>
      <c r="IR123" s="527"/>
      <c r="IS123" s="527"/>
    </row>
    <row r="124" s="528" customFormat="1" ht="24.95" customHeight="1" spans="1:253">
      <c r="A124" s="563" t="s">
        <v>121</v>
      </c>
      <c r="B124" s="564">
        <v>0</v>
      </c>
      <c r="C124" s="565">
        <v>0</v>
      </c>
      <c r="D124" s="565">
        <v>0</v>
      </c>
      <c r="E124" s="566" t="str">
        <f t="shared" si="10"/>
        <v/>
      </c>
      <c r="F124" s="565">
        <v>0</v>
      </c>
      <c r="G124" s="567" t="str">
        <f t="shared" si="8"/>
        <v/>
      </c>
    </row>
    <row r="125" s="528" customFormat="1" ht="24.95" customHeight="1" spans="1:253">
      <c r="A125" s="462" t="s">
        <v>122</v>
      </c>
      <c r="B125" s="564">
        <v>0</v>
      </c>
      <c r="C125" s="565">
        <v>0</v>
      </c>
      <c r="D125" s="565">
        <v>0</v>
      </c>
      <c r="E125" s="566" t="str">
        <f t="shared" si="10"/>
        <v/>
      </c>
      <c r="F125" s="565">
        <v>0</v>
      </c>
      <c r="G125" s="567" t="str">
        <f t="shared" si="8"/>
        <v/>
      </c>
    </row>
    <row r="126" s="5" customFormat="1" ht="24.95" customHeight="1" spans="1:253">
      <c r="A126" s="563" t="s">
        <v>123</v>
      </c>
      <c r="B126" s="564">
        <v>0</v>
      </c>
      <c r="C126" s="565">
        <v>0</v>
      </c>
      <c r="D126" s="565">
        <v>0</v>
      </c>
      <c r="E126" s="566" t="str">
        <f t="shared" si="10"/>
        <v/>
      </c>
      <c r="F126" s="565">
        <v>0</v>
      </c>
      <c r="G126" s="567" t="str">
        <f t="shared" si="8"/>
        <v/>
      </c>
      <c r="H126" s="527"/>
      <c r="I126" s="527"/>
      <c r="J126" s="527"/>
      <c r="K126" s="527"/>
      <c r="L126" s="527"/>
      <c r="M126" s="527"/>
      <c r="N126" s="527"/>
      <c r="O126" s="527"/>
      <c r="P126" s="527"/>
      <c r="Q126" s="527"/>
      <c r="R126" s="527"/>
      <c r="S126" s="527"/>
      <c r="T126" s="527"/>
      <c r="U126" s="527"/>
      <c r="V126" s="527"/>
      <c r="W126" s="527"/>
      <c r="X126" s="527"/>
      <c r="Y126" s="527"/>
      <c r="Z126" s="527"/>
      <c r="AA126" s="527"/>
      <c r="AB126" s="527"/>
      <c r="AC126" s="527"/>
      <c r="HN126" s="527"/>
      <c r="HO126" s="527"/>
      <c r="HP126" s="527"/>
      <c r="HQ126" s="527"/>
      <c r="HR126" s="527"/>
      <c r="HS126" s="527"/>
      <c r="HT126" s="527"/>
      <c r="HU126" s="527"/>
      <c r="HV126" s="527"/>
      <c r="HW126" s="527"/>
      <c r="HX126" s="527"/>
      <c r="HY126" s="527"/>
      <c r="HZ126" s="527"/>
      <c r="IA126" s="527"/>
      <c r="IB126" s="527"/>
      <c r="IC126" s="527"/>
      <c r="ID126" s="527"/>
      <c r="IE126" s="527"/>
      <c r="IF126" s="527"/>
      <c r="IG126" s="527"/>
      <c r="IH126" s="527"/>
      <c r="II126" s="527"/>
      <c r="IJ126" s="527"/>
      <c r="IK126" s="527"/>
      <c r="IL126" s="527"/>
      <c r="IM126" s="527"/>
      <c r="IN126" s="527"/>
      <c r="IO126" s="527"/>
      <c r="IP126" s="527"/>
      <c r="IQ126" s="527"/>
      <c r="IR126" s="527"/>
      <c r="IS126" s="527"/>
    </row>
    <row r="127" s="5" customFormat="1" ht="24.95" customHeight="1" spans="1:253">
      <c r="A127" s="563" t="s">
        <v>124</v>
      </c>
      <c r="B127" s="564">
        <v>0</v>
      </c>
      <c r="C127" s="565">
        <v>0</v>
      </c>
      <c r="D127" s="565">
        <v>0</v>
      </c>
      <c r="E127" s="566" t="str">
        <f t="shared" si="10"/>
        <v/>
      </c>
      <c r="F127" s="565">
        <v>0</v>
      </c>
      <c r="G127" s="567" t="str">
        <f t="shared" si="8"/>
        <v/>
      </c>
      <c r="H127" s="527"/>
      <c r="I127" s="527"/>
      <c r="J127" s="527"/>
      <c r="K127" s="527"/>
      <c r="L127" s="527"/>
      <c r="M127" s="527"/>
      <c r="N127" s="527"/>
      <c r="O127" s="527"/>
      <c r="P127" s="527"/>
      <c r="Q127" s="527"/>
      <c r="R127" s="527"/>
      <c r="S127" s="527"/>
      <c r="T127" s="527"/>
      <c r="U127" s="527"/>
      <c r="V127" s="527"/>
      <c r="W127" s="527"/>
      <c r="X127" s="527"/>
      <c r="Y127" s="527"/>
      <c r="Z127" s="527"/>
      <c r="AA127" s="527"/>
      <c r="AB127" s="527"/>
      <c r="AC127" s="527"/>
      <c r="HN127" s="527"/>
      <c r="HO127" s="527"/>
      <c r="HP127" s="527"/>
      <c r="HQ127" s="527"/>
      <c r="HR127" s="527"/>
      <c r="HS127" s="527"/>
      <c r="HT127" s="527"/>
      <c r="HU127" s="527"/>
      <c r="HV127" s="527"/>
      <c r="HW127" s="527"/>
      <c r="HX127" s="527"/>
      <c r="HY127" s="527"/>
      <c r="HZ127" s="527"/>
      <c r="IA127" s="527"/>
      <c r="IB127" s="527"/>
      <c r="IC127" s="527"/>
      <c r="ID127" s="527"/>
      <c r="IE127" s="527"/>
      <c r="IF127" s="527"/>
      <c r="IG127" s="527"/>
      <c r="IH127" s="527"/>
      <c r="II127" s="527"/>
      <c r="IJ127" s="527"/>
      <c r="IK127" s="527"/>
      <c r="IL127" s="527"/>
      <c r="IM127" s="527"/>
      <c r="IN127" s="527"/>
      <c r="IO127" s="527"/>
      <c r="IP127" s="527"/>
      <c r="IQ127" s="527"/>
      <c r="IR127" s="527"/>
      <c r="IS127" s="527"/>
    </row>
    <row r="128" s="5" customFormat="1" ht="24.95" customHeight="1" spans="1:253">
      <c r="A128" s="563" t="s">
        <v>125</v>
      </c>
      <c r="B128" s="564">
        <v>0</v>
      </c>
      <c r="C128" s="565">
        <v>0</v>
      </c>
      <c r="D128" s="565">
        <v>0</v>
      </c>
      <c r="E128" s="566" t="str">
        <f t="shared" si="10"/>
        <v/>
      </c>
      <c r="F128" s="565">
        <v>0</v>
      </c>
      <c r="G128" s="567" t="str">
        <f t="shared" si="8"/>
        <v/>
      </c>
      <c r="H128" s="527"/>
      <c r="I128" s="527"/>
      <c r="J128" s="527"/>
      <c r="K128" s="527"/>
      <c r="L128" s="527"/>
      <c r="M128" s="527"/>
      <c r="N128" s="527"/>
      <c r="O128" s="527"/>
      <c r="P128" s="527"/>
      <c r="Q128" s="527"/>
      <c r="R128" s="527"/>
      <c r="S128" s="527"/>
      <c r="T128" s="527"/>
      <c r="U128" s="527"/>
      <c r="V128" s="527"/>
      <c r="W128" s="527"/>
      <c r="X128" s="527"/>
      <c r="Y128" s="527"/>
      <c r="Z128" s="527"/>
      <c r="AA128" s="527"/>
      <c r="AB128" s="527"/>
      <c r="AC128" s="527"/>
      <c r="HN128" s="527"/>
      <c r="HO128" s="527"/>
      <c r="HP128" s="527"/>
      <c r="HQ128" s="527"/>
      <c r="HR128" s="527"/>
      <c r="HS128" s="527"/>
      <c r="HT128" s="527"/>
      <c r="HU128" s="527"/>
      <c r="HV128" s="527"/>
      <c r="HW128" s="527"/>
      <c r="HX128" s="527"/>
      <c r="HY128" s="527"/>
      <c r="HZ128" s="527"/>
      <c r="IA128" s="527"/>
      <c r="IB128" s="527"/>
      <c r="IC128" s="527"/>
      <c r="ID128" s="527"/>
      <c r="IE128" s="527"/>
      <c r="IF128" s="527"/>
      <c r="IG128" s="527"/>
      <c r="IH128" s="527"/>
      <c r="II128" s="527"/>
      <c r="IJ128" s="527"/>
      <c r="IK128" s="527"/>
      <c r="IL128" s="527"/>
      <c r="IM128" s="527"/>
      <c r="IN128" s="527"/>
      <c r="IO128" s="527"/>
      <c r="IP128" s="527"/>
      <c r="IQ128" s="527"/>
      <c r="IR128" s="527"/>
      <c r="IS128" s="527"/>
    </row>
    <row r="129" s="528" customFormat="1" ht="24.95" customHeight="1" spans="1:253">
      <c r="A129" s="563" t="s">
        <v>126</v>
      </c>
      <c r="B129" s="564">
        <v>0</v>
      </c>
      <c r="C129" s="565">
        <v>0</v>
      </c>
      <c r="D129" s="565">
        <v>0</v>
      </c>
      <c r="E129" s="566" t="str">
        <f t="shared" si="10"/>
        <v/>
      </c>
      <c r="F129" s="565">
        <v>0</v>
      </c>
      <c r="G129" s="567" t="str">
        <f t="shared" si="8"/>
        <v/>
      </c>
    </row>
    <row r="130" s="5" customFormat="1" ht="24.95" customHeight="1" spans="1:253">
      <c r="A130" s="563" t="s">
        <v>59</v>
      </c>
      <c r="B130" s="564">
        <v>0</v>
      </c>
      <c r="C130" s="565">
        <v>0</v>
      </c>
      <c r="D130" s="565">
        <v>0</v>
      </c>
      <c r="E130" s="566" t="str">
        <f t="shared" si="10"/>
        <v/>
      </c>
      <c r="F130" s="565">
        <v>0</v>
      </c>
      <c r="G130" s="567" t="str">
        <f t="shared" si="8"/>
        <v/>
      </c>
      <c r="H130" s="527"/>
      <c r="I130" s="527"/>
      <c r="J130" s="527"/>
      <c r="K130" s="527"/>
      <c r="L130" s="527"/>
      <c r="M130" s="527"/>
      <c r="N130" s="527"/>
      <c r="O130" s="527"/>
      <c r="P130" s="527"/>
      <c r="Q130" s="527"/>
      <c r="R130" s="527"/>
      <c r="S130" s="527"/>
      <c r="T130" s="527"/>
      <c r="U130" s="527"/>
      <c r="V130" s="527"/>
      <c r="W130" s="527"/>
      <c r="X130" s="527"/>
      <c r="Y130" s="527"/>
      <c r="Z130" s="527"/>
      <c r="AA130" s="527"/>
      <c r="AB130" s="527"/>
      <c r="AC130" s="527"/>
      <c r="HN130" s="527"/>
      <c r="HO130" s="527"/>
      <c r="HP130" s="527"/>
      <c r="HQ130" s="527"/>
      <c r="HR130" s="527"/>
      <c r="HS130" s="527"/>
      <c r="HT130" s="527"/>
      <c r="HU130" s="527"/>
      <c r="HV130" s="527"/>
      <c r="HW130" s="527"/>
      <c r="HX130" s="527"/>
      <c r="HY130" s="527"/>
      <c r="HZ130" s="527"/>
      <c r="IA130" s="527"/>
      <c r="IB130" s="527"/>
      <c r="IC130" s="527"/>
      <c r="ID130" s="527"/>
      <c r="IE130" s="527"/>
      <c r="IF130" s="527"/>
      <c r="IG130" s="527"/>
      <c r="IH130" s="527"/>
      <c r="II130" s="527"/>
      <c r="IJ130" s="527"/>
      <c r="IK130" s="527"/>
      <c r="IL130" s="527"/>
      <c r="IM130" s="527"/>
      <c r="IN130" s="527"/>
      <c r="IO130" s="527"/>
      <c r="IP130" s="527"/>
      <c r="IQ130" s="527"/>
      <c r="IR130" s="527"/>
      <c r="IS130" s="527"/>
    </row>
    <row r="131" s="5" customFormat="1" ht="24.95" customHeight="1" spans="1:253">
      <c r="A131" s="563" t="s">
        <v>127</v>
      </c>
      <c r="B131" s="564">
        <v>2</v>
      </c>
      <c r="C131" s="565">
        <v>9</v>
      </c>
      <c r="D131" s="565">
        <v>3</v>
      </c>
      <c r="E131" s="566">
        <f t="shared" si="10"/>
        <v>0.333333333333333</v>
      </c>
      <c r="F131" s="565">
        <v>20</v>
      </c>
      <c r="G131" s="567">
        <f t="shared" si="8"/>
        <v>-0.85</v>
      </c>
      <c r="H131" s="527"/>
      <c r="I131" s="527"/>
      <c r="J131" s="527"/>
      <c r="K131" s="527"/>
      <c r="L131" s="527"/>
      <c r="M131" s="527"/>
      <c r="N131" s="527"/>
      <c r="O131" s="527"/>
      <c r="P131" s="527"/>
      <c r="Q131" s="527"/>
      <c r="R131" s="527"/>
      <c r="S131" s="527"/>
      <c r="T131" s="527"/>
      <c r="U131" s="527"/>
      <c r="V131" s="527"/>
      <c r="W131" s="527"/>
      <c r="X131" s="527"/>
      <c r="Y131" s="527"/>
      <c r="Z131" s="527"/>
      <c r="AA131" s="527"/>
      <c r="AB131" s="527"/>
      <c r="AC131" s="527"/>
      <c r="HN131" s="527"/>
      <c r="HO131" s="527"/>
      <c r="HP131" s="527"/>
      <c r="HQ131" s="527"/>
      <c r="HR131" s="527"/>
      <c r="HS131" s="527"/>
      <c r="HT131" s="527"/>
      <c r="HU131" s="527"/>
      <c r="HV131" s="527"/>
      <c r="HW131" s="527"/>
      <c r="HX131" s="527"/>
      <c r="HY131" s="527"/>
      <c r="HZ131" s="527"/>
      <c r="IA131" s="527"/>
      <c r="IB131" s="527"/>
      <c r="IC131" s="527"/>
      <c r="ID131" s="527"/>
      <c r="IE131" s="527"/>
      <c r="IF131" s="527"/>
      <c r="IG131" s="527"/>
      <c r="IH131" s="527"/>
      <c r="II131" s="527"/>
      <c r="IJ131" s="527"/>
      <c r="IK131" s="527"/>
      <c r="IL131" s="527"/>
      <c r="IM131" s="527"/>
      <c r="IN131" s="527"/>
      <c r="IO131" s="527"/>
      <c r="IP131" s="527"/>
      <c r="IQ131" s="527"/>
      <c r="IR131" s="527"/>
      <c r="IS131" s="527"/>
    </row>
    <row r="132" s="5" customFormat="1" ht="24.95" customHeight="1" spans="1:253">
      <c r="A132" s="563" t="s">
        <v>128</v>
      </c>
      <c r="B132" s="367">
        <f t="shared" ref="B132:F132" si="16">SUM(B133:B138)</f>
        <v>118</v>
      </c>
      <c r="C132" s="367">
        <f t="shared" si="16"/>
        <v>136</v>
      </c>
      <c r="D132" s="367">
        <f t="shared" si="16"/>
        <v>131</v>
      </c>
      <c r="E132" s="561">
        <f t="shared" si="10"/>
        <v>0.963235294117647</v>
      </c>
      <c r="F132" s="367">
        <f t="shared" si="16"/>
        <v>22</v>
      </c>
      <c r="G132" s="562">
        <f t="shared" si="8"/>
        <v>4.95454545454545</v>
      </c>
      <c r="H132" s="527"/>
      <c r="I132" s="527"/>
      <c r="J132" s="527"/>
      <c r="K132" s="527"/>
      <c r="L132" s="527"/>
      <c r="M132" s="527"/>
      <c r="N132" s="527"/>
      <c r="O132" s="527"/>
      <c r="P132" s="527"/>
      <c r="Q132" s="527"/>
      <c r="R132" s="527"/>
      <c r="S132" s="527"/>
      <c r="T132" s="527"/>
      <c r="U132" s="527"/>
      <c r="V132" s="527"/>
      <c r="W132" s="527"/>
      <c r="X132" s="527"/>
      <c r="Y132" s="527"/>
      <c r="Z132" s="527"/>
      <c r="AA132" s="527"/>
      <c r="AB132" s="527"/>
      <c r="AC132" s="527"/>
      <c r="HN132" s="527"/>
      <c r="HO132" s="527"/>
      <c r="HP132" s="527"/>
      <c r="HQ132" s="527"/>
      <c r="HR132" s="527"/>
      <c r="HS132" s="527"/>
      <c r="HT132" s="527"/>
      <c r="HU132" s="527"/>
      <c r="HV132" s="527"/>
      <c r="HW132" s="527"/>
      <c r="HX132" s="527"/>
      <c r="HY132" s="527"/>
      <c r="HZ132" s="527"/>
      <c r="IA132" s="527"/>
      <c r="IB132" s="527"/>
      <c r="IC132" s="527"/>
      <c r="ID132" s="527"/>
      <c r="IE132" s="527"/>
      <c r="IF132" s="527"/>
      <c r="IG132" s="527"/>
      <c r="IH132" s="527"/>
      <c r="II132" s="527"/>
      <c r="IJ132" s="527"/>
      <c r="IK132" s="527"/>
      <c r="IL132" s="527"/>
      <c r="IM132" s="527"/>
      <c r="IN132" s="527"/>
      <c r="IO132" s="527"/>
      <c r="IP132" s="527"/>
      <c r="IQ132" s="527"/>
      <c r="IR132" s="527"/>
      <c r="IS132" s="527"/>
    </row>
    <row r="133" s="5" customFormat="1" ht="24.95" customHeight="1" spans="1:253">
      <c r="A133" s="563" t="s">
        <v>50</v>
      </c>
      <c r="B133" s="564">
        <v>0</v>
      </c>
      <c r="C133" s="565">
        <v>0</v>
      </c>
      <c r="D133" s="565">
        <v>0</v>
      </c>
      <c r="E133" s="566" t="str">
        <f t="shared" si="10"/>
        <v/>
      </c>
      <c r="F133" s="565">
        <v>0</v>
      </c>
      <c r="G133" s="567" t="str">
        <f t="shared" ref="G132:G196" si="17">IFERROR((D133-F133)/F133,"")</f>
        <v/>
      </c>
      <c r="H133" s="527"/>
      <c r="I133" s="527"/>
      <c r="J133" s="527"/>
      <c r="K133" s="527"/>
      <c r="L133" s="527"/>
      <c r="M133" s="527"/>
      <c r="N133" s="527"/>
      <c r="O133" s="527"/>
      <c r="P133" s="527"/>
      <c r="Q133" s="527"/>
      <c r="R133" s="527"/>
      <c r="S133" s="527"/>
      <c r="T133" s="527"/>
      <c r="U133" s="527"/>
      <c r="V133" s="527"/>
      <c r="W133" s="527"/>
      <c r="X133" s="527"/>
      <c r="Y133" s="527"/>
      <c r="Z133" s="527"/>
      <c r="AA133" s="527"/>
      <c r="AB133" s="527"/>
      <c r="AC133" s="527"/>
      <c r="HN133" s="527"/>
      <c r="HO133" s="527"/>
      <c r="HP133" s="527"/>
      <c r="HQ133" s="527"/>
      <c r="HR133" s="527"/>
      <c r="HS133" s="527"/>
      <c r="HT133" s="527"/>
      <c r="HU133" s="527"/>
      <c r="HV133" s="527"/>
      <c r="HW133" s="527"/>
      <c r="HX133" s="527"/>
      <c r="HY133" s="527"/>
      <c r="HZ133" s="527"/>
      <c r="IA133" s="527"/>
      <c r="IB133" s="527"/>
      <c r="IC133" s="527"/>
      <c r="ID133" s="527"/>
      <c r="IE133" s="527"/>
      <c r="IF133" s="527"/>
      <c r="IG133" s="527"/>
      <c r="IH133" s="527"/>
      <c r="II133" s="527"/>
      <c r="IJ133" s="527"/>
      <c r="IK133" s="527"/>
      <c r="IL133" s="527"/>
      <c r="IM133" s="527"/>
      <c r="IN133" s="527"/>
      <c r="IO133" s="527"/>
      <c r="IP133" s="527"/>
      <c r="IQ133" s="527"/>
      <c r="IR133" s="527"/>
      <c r="IS133" s="527"/>
    </row>
    <row r="134" s="5" customFormat="1" ht="24.95" customHeight="1" spans="1:253">
      <c r="A134" s="563" t="s">
        <v>51</v>
      </c>
      <c r="B134" s="564">
        <v>0</v>
      </c>
      <c r="C134" s="565">
        <v>0</v>
      </c>
      <c r="D134" s="565">
        <v>0</v>
      </c>
      <c r="E134" s="566" t="str">
        <f t="shared" ref="E134:E197" si="18">IFERROR(D134/C134,"")</f>
        <v/>
      </c>
      <c r="F134" s="565">
        <v>0</v>
      </c>
      <c r="G134" s="567" t="str">
        <f t="shared" si="17"/>
        <v/>
      </c>
      <c r="H134" s="527"/>
      <c r="I134" s="527"/>
      <c r="J134" s="527"/>
      <c r="K134" s="527"/>
      <c r="L134" s="527"/>
      <c r="M134" s="527"/>
      <c r="N134" s="527"/>
      <c r="O134" s="527"/>
      <c r="P134" s="527"/>
      <c r="Q134" s="527"/>
      <c r="R134" s="527"/>
      <c r="S134" s="527"/>
      <c r="T134" s="527"/>
      <c r="U134" s="527"/>
      <c r="V134" s="527"/>
      <c r="W134" s="527"/>
      <c r="X134" s="527"/>
      <c r="Y134" s="527"/>
      <c r="Z134" s="527"/>
      <c r="AA134" s="527"/>
      <c r="AB134" s="527"/>
      <c r="AC134" s="527"/>
      <c r="HN134" s="527"/>
      <c r="HO134" s="527"/>
      <c r="HP134" s="527"/>
      <c r="HQ134" s="527"/>
      <c r="HR134" s="527"/>
      <c r="HS134" s="527"/>
      <c r="HT134" s="527"/>
      <c r="HU134" s="527"/>
      <c r="HV134" s="527"/>
      <c r="HW134" s="527"/>
      <c r="HX134" s="527"/>
      <c r="HY134" s="527"/>
      <c r="HZ134" s="527"/>
      <c r="IA134" s="527"/>
      <c r="IB134" s="527"/>
      <c r="IC134" s="527"/>
      <c r="ID134" s="527"/>
      <c r="IE134" s="527"/>
      <c r="IF134" s="527"/>
      <c r="IG134" s="527"/>
      <c r="IH134" s="527"/>
      <c r="II134" s="527"/>
      <c r="IJ134" s="527"/>
      <c r="IK134" s="527"/>
      <c r="IL134" s="527"/>
      <c r="IM134" s="527"/>
      <c r="IN134" s="527"/>
      <c r="IO134" s="527"/>
      <c r="IP134" s="527"/>
      <c r="IQ134" s="527"/>
      <c r="IR134" s="527"/>
      <c r="IS134" s="527"/>
    </row>
    <row r="135" s="528" customFormat="1" ht="24.95" customHeight="1" spans="1:253">
      <c r="A135" s="563" t="s">
        <v>52</v>
      </c>
      <c r="B135" s="564">
        <v>0</v>
      </c>
      <c r="C135" s="565">
        <v>0</v>
      </c>
      <c r="D135" s="565">
        <v>0</v>
      </c>
      <c r="E135" s="566" t="str">
        <f t="shared" si="18"/>
        <v/>
      </c>
      <c r="F135" s="565">
        <v>0</v>
      </c>
      <c r="G135" s="567" t="str">
        <f t="shared" si="17"/>
        <v/>
      </c>
    </row>
    <row r="136" s="528" customFormat="1" ht="24.95" customHeight="1" spans="1:253">
      <c r="A136" s="563" t="s">
        <v>129</v>
      </c>
      <c r="B136" s="564">
        <v>0</v>
      </c>
      <c r="C136" s="565">
        <v>0</v>
      </c>
      <c r="D136" s="565">
        <v>0</v>
      </c>
      <c r="E136" s="566" t="str">
        <f t="shared" si="18"/>
        <v/>
      </c>
      <c r="F136" s="565">
        <v>0</v>
      </c>
      <c r="G136" s="567" t="str">
        <f t="shared" si="17"/>
        <v/>
      </c>
    </row>
    <row r="137" s="5" customFormat="1" ht="24.95" customHeight="1" spans="1:253">
      <c r="A137" s="563" t="s">
        <v>59</v>
      </c>
      <c r="B137" s="564">
        <v>0</v>
      </c>
      <c r="C137" s="565">
        <v>0</v>
      </c>
      <c r="D137" s="565">
        <v>0</v>
      </c>
      <c r="E137" s="566" t="str">
        <f t="shared" si="18"/>
        <v/>
      </c>
      <c r="F137" s="565">
        <v>0</v>
      </c>
      <c r="G137" s="567" t="str">
        <f t="shared" si="17"/>
        <v/>
      </c>
      <c r="H137" s="527"/>
      <c r="I137" s="527"/>
      <c r="J137" s="527"/>
      <c r="K137" s="527"/>
      <c r="L137" s="527"/>
      <c r="M137" s="527"/>
      <c r="N137" s="527"/>
      <c r="O137" s="527"/>
      <c r="P137" s="527"/>
      <c r="Q137" s="527"/>
      <c r="R137" s="527"/>
      <c r="S137" s="527"/>
      <c r="T137" s="527"/>
      <c r="U137" s="527"/>
      <c r="V137" s="527"/>
      <c r="W137" s="527"/>
      <c r="X137" s="527"/>
      <c r="Y137" s="527"/>
      <c r="Z137" s="527"/>
      <c r="AA137" s="527"/>
      <c r="AB137" s="527"/>
      <c r="AC137" s="527"/>
      <c r="HN137" s="527"/>
      <c r="HO137" s="527"/>
      <c r="HP137" s="527"/>
      <c r="HQ137" s="527"/>
      <c r="HR137" s="527"/>
      <c r="HS137" s="527"/>
      <c r="HT137" s="527"/>
      <c r="HU137" s="527"/>
      <c r="HV137" s="527"/>
      <c r="HW137" s="527"/>
      <c r="HX137" s="527"/>
      <c r="HY137" s="527"/>
      <c r="HZ137" s="527"/>
      <c r="IA137" s="527"/>
      <c r="IB137" s="527"/>
      <c r="IC137" s="527"/>
      <c r="ID137" s="527"/>
      <c r="IE137" s="527"/>
      <c r="IF137" s="527"/>
      <c r="IG137" s="527"/>
      <c r="IH137" s="527"/>
      <c r="II137" s="527"/>
      <c r="IJ137" s="527"/>
      <c r="IK137" s="527"/>
      <c r="IL137" s="527"/>
      <c r="IM137" s="527"/>
      <c r="IN137" s="527"/>
      <c r="IO137" s="527"/>
      <c r="IP137" s="527"/>
      <c r="IQ137" s="527"/>
      <c r="IR137" s="527"/>
      <c r="IS137" s="527"/>
    </row>
    <row r="138" s="5" customFormat="1" ht="24.95" customHeight="1" spans="1:253">
      <c r="A138" s="563" t="s">
        <v>130</v>
      </c>
      <c r="B138" s="564">
        <v>118</v>
      </c>
      <c r="C138" s="565">
        <v>136</v>
      </c>
      <c r="D138" s="565">
        <v>131</v>
      </c>
      <c r="E138" s="566">
        <f t="shared" si="18"/>
        <v>0.963235294117647</v>
      </c>
      <c r="F138" s="565">
        <v>22</v>
      </c>
      <c r="G138" s="567">
        <f t="shared" si="17"/>
        <v>4.95454545454545</v>
      </c>
      <c r="H138" s="527"/>
      <c r="I138" s="527"/>
      <c r="J138" s="527"/>
      <c r="K138" s="527"/>
      <c r="L138" s="527"/>
      <c r="M138" s="527"/>
      <c r="N138" s="527"/>
      <c r="O138" s="527"/>
      <c r="P138" s="527"/>
      <c r="Q138" s="527"/>
      <c r="R138" s="527"/>
      <c r="S138" s="527"/>
      <c r="T138" s="527"/>
      <c r="U138" s="527"/>
      <c r="V138" s="527"/>
      <c r="W138" s="527"/>
      <c r="X138" s="527"/>
      <c r="Y138" s="527"/>
      <c r="Z138" s="527"/>
      <c r="AA138" s="527"/>
      <c r="AB138" s="527"/>
      <c r="AC138" s="527"/>
      <c r="HN138" s="527"/>
      <c r="HO138" s="527"/>
      <c r="HP138" s="527"/>
      <c r="HQ138" s="527"/>
      <c r="HR138" s="527"/>
      <c r="HS138" s="527"/>
      <c r="HT138" s="527"/>
      <c r="HU138" s="527"/>
      <c r="HV138" s="527"/>
      <c r="HW138" s="527"/>
      <c r="HX138" s="527"/>
      <c r="HY138" s="527"/>
      <c r="HZ138" s="527"/>
      <c r="IA138" s="527"/>
      <c r="IB138" s="527"/>
      <c r="IC138" s="527"/>
      <c r="ID138" s="527"/>
      <c r="IE138" s="527"/>
      <c r="IF138" s="527"/>
      <c r="IG138" s="527"/>
      <c r="IH138" s="527"/>
      <c r="II138" s="527"/>
      <c r="IJ138" s="527"/>
      <c r="IK138" s="527"/>
      <c r="IL138" s="527"/>
      <c r="IM138" s="527"/>
      <c r="IN138" s="527"/>
      <c r="IO138" s="527"/>
      <c r="IP138" s="527"/>
      <c r="IQ138" s="527"/>
      <c r="IR138" s="527"/>
      <c r="IS138" s="527"/>
    </row>
    <row r="139" s="5" customFormat="1" ht="24.95" customHeight="1" spans="1:253">
      <c r="A139" s="563" t="s">
        <v>131</v>
      </c>
      <c r="B139" s="367">
        <f t="shared" ref="B139:F139" si="19">SUM(B140:B146)</f>
        <v>0</v>
      </c>
      <c r="C139" s="367">
        <f t="shared" si="19"/>
        <v>0</v>
      </c>
      <c r="D139" s="367">
        <f t="shared" si="19"/>
        <v>0</v>
      </c>
      <c r="E139" s="561" t="str">
        <f t="shared" si="18"/>
        <v/>
      </c>
      <c r="F139" s="367">
        <f t="shared" si="19"/>
        <v>0</v>
      </c>
      <c r="G139" s="562" t="str">
        <f t="shared" si="17"/>
        <v/>
      </c>
      <c r="H139" s="527"/>
      <c r="I139" s="527"/>
      <c r="J139" s="527"/>
      <c r="K139" s="527"/>
      <c r="L139" s="527"/>
      <c r="M139" s="527"/>
      <c r="N139" s="527"/>
      <c r="O139" s="527"/>
      <c r="P139" s="527"/>
      <c r="Q139" s="527"/>
      <c r="R139" s="527"/>
      <c r="S139" s="527"/>
      <c r="T139" s="527"/>
      <c r="U139" s="527"/>
      <c r="V139" s="527"/>
      <c r="W139" s="527"/>
      <c r="X139" s="527"/>
      <c r="Y139" s="527"/>
      <c r="Z139" s="527"/>
      <c r="AA139" s="527"/>
      <c r="AB139" s="527"/>
      <c r="AC139" s="527"/>
      <c r="HN139" s="527"/>
      <c r="HO139" s="527"/>
      <c r="HP139" s="527"/>
      <c r="HQ139" s="527"/>
      <c r="HR139" s="527"/>
      <c r="HS139" s="527"/>
      <c r="HT139" s="527"/>
      <c r="HU139" s="527"/>
      <c r="HV139" s="527"/>
      <c r="HW139" s="527"/>
      <c r="HX139" s="527"/>
      <c r="HY139" s="527"/>
      <c r="HZ139" s="527"/>
      <c r="IA139" s="527"/>
      <c r="IB139" s="527"/>
      <c r="IC139" s="527"/>
      <c r="ID139" s="527"/>
      <c r="IE139" s="527"/>
      <c r="IF139" s="527"/>
      <c r="IG139" s="527"/>
      <c r="IH139" s="527"/>
      <c r="II139" s="527"/>
      <c r="IJ139" s="527"/>
      <c r="IK139" s="527"/>
      <c r="IL139" s="527"/>
      <c r="IM139" s="527"/>
      <c r="IN139" s="527"/>
      <c r="IO139" s="527"/>
      <c r="IP139" s="527"/>
      <c r="IQ139" s="527"/>
      <c r="IR139" s="527"/>
      <c r="IS139" s="527"/>
    </row>
    <row r="140" s="528" customFormat="1" ht="24.95" customHeight="1" spans="1:253">
      <c r="A140" s="563" t="s">
        <v>50</v>
      </c>
      <c r="B140" s="564">
        <v>0</v>
      </c>
      <c r="C140" s="565">
        <v>0</v>
      </c>
      <c r="D140" s="565">
        <v>0</v>
      </c>
      <c r="E140" s="566" t="str">
        <f t="shared" si="18"/>
        <v/>
      </c>
      <c r="F140" s="565">
        <v>0</v>
      </c>
      <c r="G140" s="567" t="str">
        <f t="shared" si="17"/>
        <v/>
      </c>
    </row>
    <row r="141" s="5" customFormat="1" ht="24.95" customHeight="1" spans="1:253">
      <c r="A141" s="563" t="s">
        <v>51</v>
      </c>
      <c r="B141" s="564">
        <v>0</v>
      </c>
      <c r="C141" s="565">
        <v>0</v>
      </c>
      <c r="D141" s="565">
        <v>0</v>
      </c>
      <c r="E141" s="566" t="str">
        <f t="shared" si="18"/>
        <v/>
      </c>
      <c r="F141" s="565">
        <v>0</v>
      </c>
      <c r="G141" s="567" t="str">
        <f t="shared" si="17"/>
        <v/>
      </c>
      <c r="H141" s="527"/>
      <c r="I141" s="527"/>
      <c r="J141" s="527"/>
      <c r="K141" s="527"/>
      <c r="L141" s="527"/>
      <c r="M141" s="527"/>
      <c r="N141" s="527"/>
      <c r="O141" s="527"/>
      <c r="P141" s="527"/>
      <c r="Q141" s="527"/>
      <c r="R141" s="527"/>
      <c r="S141" s="527"/>
      <c r="T141" s="527"/>
      <c r="U141" s="527"/>
      <c r="V141" s="527"/>
      <c r="W141" s="527"/>
      <c r="X141" s="527"/>
      <c r="Y141" s="527"/>
      <c r="Z141" s="527"/>
      <c r="AA141" s="527"/>
      <c r="AB141" s="527"/>
      <c r="AC141" s="527"/>
      <c r="HN141" s="527"/>
      <c r="HO141" s="527"/>
      <c r="HP141" s="527"/>
      <c r="HQ141" s="527"/>
      <c r="HR141" s="527"/>
      <c r="HS141" s="527"/>
      <c r="HT141" s="527"/>
      <c r="HU141" s="527"/>
      <c r="HV141" s="527"/>
      <c r="HW141" s="527"/>
      <c r="HX141" s="527"/>
      <c r="HY141" s="527"/>
      <c r="HZ141" s="527"/>
      <c r="IA141" s="527"/>
      <c r="IB141" s="527"/>
      <c r="IC141" s="527"/>
      <c r="ID141" s="527"/>
      <c r="IE141" s="527"/>
      <c r="IF141" s="527"/>
      <c r="IG141" s="527"/>
      <c r="IH141" s="527"/>
      <c r="II141" s="527"/>
      <c r="IJ141" s="527"/>
      <c r="IK141" s="527"/>
      <c r="IL141" s="527"/>
      <c r="IM141" s="527"/>
      <c r="IN141" s="527"/>
      <c r="IO141" s="527"/>
      <c r="IP141" s="527"/>
      <c r="IQ141" s="527"/>
      <c r="IR141" s="527"/>
      <c r="IS141" s="527"/>
    </row>
    <row r="142" s="5" customFormat="1" ht="24.95" customHeight="1" spans="1:253">
      <c r="A142" s="563" t="s">
        <v>52</v>
      </c>
      <c r="B142" s="564">
        <v>0</v>
      </c>
      <c r="C142" s="565">
        <v>0</v>
      </c>
      <c r="D142" s="565">
        <v>0</v>
      </c>
      <c r="E142" s="566" t="str">
        <f t="shared" si="18"/>
        <v/>
      </c>
      <c r="F142" s="565">
        <v>0</v>
      </c>
      <c r="G142" s="567" t="str">
        <f t="shared" si="17"/>
        <v/>
      </c>
      <c r="H142" s="527"/>
      <c r="I142" s="527"/>
      <c r="J142" s="527"/>
      <c r="K142" s="527"/>
      <c r="L142" s="527"/>
      <c r="M142" s="527"/>
      <c r="N142" s="527"/>
      <c r="O142" s="527"/>
      <c r="P142" s="527"/>
      <c r="Q142" s="527"/>
      <c r="R142" s="527"/>
      <c r="S142" s="527"/>
      <c r="T142" s="527"/>
      <c r="U142" s="527"/>
      <c r="V142" s="527"/>
      <c r="W142" s="527"/>
      <c r="X142" s="527"/>
      <c r="Y142" s="527"/>
      <c r="Z142" s="527"/>
      <c r="AA142" s="527"/>
      <c r="AB142" s="527"/>
      <c r="AC142" s="527"/>
      <c r="HN142" s="527"/>
      <c r="HO142" s="527"/>
      <c r="HP142" s="527"/>
      <c r="HQ142" s="527"/>
      <c r="HR142" s="527"/>
      <c r="HS142" s="527"/>
      <c r="HT142" s="527"/>
      <c r="HU142" s="527"/>
      <c r="HV142" s="527"/>
      <c r="HW142" s="527"/>
      <c r="HX142" s="527"/>
      <c r="HY142" s="527"/>
      <c r="HZ142" s="527"/>
      <c r="IA142" s="527"/>
      <c r="IB142" s="527"/>
      <c r="IC142" s="527"/>
      <c r="ID142" s="527"/>
      <c r="IE142" s="527"/>
      <c r="IF142" s="527"/>
      <c r="IG142" s="527"/>
      <c r="IH142" s="527"/>
      <c r="II142" s="527"/>
      <c r="IJ142" s="527"/>
      <c r="IK142" s="527"/>
      <c r="IL142" s="527"/>
      <c r="IM142" s="527"/>
      <c r="IN142" s="527"/>
      <c r="IO142" s="527"/>
      <c r="IP142" s="527"/>
      <c r="IQ142" s="527"/>
      <c r="IR142" s="527"/>
      <c r="IS142" s="527"/>
    </row>
    <row r="143" s="5" customFormat="1" ht="24.95" customHeight="1" spans="1:253">
      <c r="A143" s="563" t="s">
        <v>132</v>
      </c>
      <c r="B143" s="564">
        <v>0</v>
      </c>
      <c r="C143" s="565">
        <v>0</v>
      </c>
      <c r="D143" s="565">
        <v>0</v>
      </c>
      <c r="E143" s="566" t="str">
        <f t="shared" si="18"/>
        <v/>
      </c>
      <c r="F143" s="565">
        <v>0</v>
      </c>
      <c r="G143" s="567" t="str">
        <f t="shared" si="17"/>
        <v/>
      </c>
      <c r="H143" s="527"/>
      <c r="I143" s="527"/>
      <c r="J143" s="527"/>
      <c r="K143" s="527"/>
      <c r="L143" s="527"/>
      <c r="M143" s="527"/>
      <c r="N143" s="527"/>
      <c r="O143" s="527"/>
      <c r="P143" s="527"/>
      <c r="Q143" s="527"/>
      <c r="R143" s="527"/>
      <c r="S143" s="527"/>
      <c r="T143" s="527"/>
      <c r="U143" s="527"/>
      <c r="V143" s="527"/>
      <c r="W143" s="527"/>
      <c r="X143" s="527"/>
      <c r="Y143" s="527"/>
      <c r="Z143" s="527"/>
      <c r="AA143" s="527"/>
      <c r="AB143" s="527"/>
      <c r="AC143" s="527"/>
      <c r="HN143" s="527"/>
      <c r="HO143" s="527"/>
      <c r="HP143" s="527"/>
      <c r="HQ143" s="527"/>
      <c r="HR143" s="527"/>
      <c r="HS143" s="527"/>
      <c r="HT143" s="527"/>
      <c r="HU143" s="527"/>
      <c r="HV143" s="527"/>
      <c r="HW143" s="527"/>
      <c r="HX143" s="527"/>
      <c r="HY143" s="527"/>
      <c r="HZ143" s="527"/>
      <c r="IA143" s="527"/>
      <c r="IB143" s="527"/>
      <c r="IC143" s="527"/>
      <c r="ID143" s="527"/>
      <c r="IE143" s="527"/>
      <c r="IF143" s="527"/>
      <c r="IG143" s="527"/>
      <c r="IH143" s="527"/>
      <c r="II143" s="527"/>
      <c r="IJ143" s="527"/>
      <c r="IK143" s="527"/>
      <c r="IL143" s="527"/>
      <c r="IM143" s="527"/>
      <c r="IN143" s="527"/>
      <c r="IO143" s="527"/>
      <c r="IP143" s="527"/>
      <c r="IQ143" s="527"/>
      <c r="IR143" s="527"/>
      <c r="IS143" s="527"/>
    </row>
    <row r="144" s="5" customFormat="1" ht="24.95" customHeight="1" spans="1:253">
      <c r="A144" s="563" t="s">
        <v>133</v>
      </c>
      <c r="B144" s="564">
        <v>0</v>
      </c>
      <c r="C144" s="565">
        <v>0</v>
      </c>
      <c r="D144" s="565">
        <v>0</v>
      </c>
      <c r="E144" s="566" t="str">
        <f t="shared" si="18"/>
        <v/>
      </c>
      <c r="F144" s="565">
        <v>0</v>
      </c>
      <c r="G144" s="567" t="str">
        <f t="shared" si="17"/>
        <v/>
      </c>
      <c r="H144" s="527"/>
      <c r="I144" s="527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7"/>
      <c r="AA144" s="527"/>
      <c r="AB144" s="527"/>
      <c r="AC144" s="527"/>
      <c r="HN144" s="527"/>
      <c r="HO144" s="527"/>
      <c r="HP144" s="527"/>
      <c r="HQ144" s="527"/>
      <c r="HR144" s="527"/>
      <c r="HS144" s="527"/>
      <c r="HT144" s="527"/>
      <c r="HU144" s="527"/>
      <c r="HV144" s="527"/>
      <c r="HW144" s="527"/>
      <c r="HX144" s="527"/>
      <c r="HY144" s="527"/>
      <c r="HZ144" s="527"/>
      <c r="IA144" s="527"/>
      <c r="IB144" s="527"/>
      <c r="IC144" s="527"/>
      <c r="ID144" s="527"/>
      <c r="IE144" s="527"/>
      <c r="IF144" s="527"/>
      <c r="IG144" s="527"/>
      <c r="IH144" s="527"/>
      <c r="II144" s="527"/>
      <c r="IJ144" s="527"/>
      <c r="IK144" s="527"/>
      <c r="IL144" s="527"/>
      <c r="IM144" s="527"/>
      <c r="IN144" s="527"/>
      <c r="IO144" s="527"/>
      <c r="IP144" s="527"/>
      <c r="IQ144" s="527"/>
      <c r="IR144" s="527"/>
      <c r="IS144" s="527"/>
    </row>
    <row r="145" s="5" customFormat="1" ht="24.95" customHeight="1" spans="1:253">
      <c r="A145" s="563" t="s">
        <v>59</v>
      </c>
      <c r="B145" s="564">
        <v>0</v>
      </c>
      <c r="C145" s="565">
        <v>0</v>
      </c>
      <c r="D145" s="565">
        <v>0</v>
      </c>
      <c r="E145" s="566" t="str">
        <f t="shared" si="18"/>
        <v/>
      </c>
      <c r="F145" s="565">
        <v>0</v>
      </c>
      <c r="G145" s="567" t="str">
        <f t="shared" si="17"/>
        <v/>
      </c>
      <c r="H145" s="527"/>
      <c r="I145" s="527"/>
      <c r="J145" s="527"/>
      <c r="K145" s="527"/>
      <c r="L145" s="527"/>
      <c r="M145" s="527"/>
      <c r="N145" s="527"/>
      <c r="O145" s="527"/>
      <c r="P145" s="527"/>
      <c r="Q145" s="527"/>
      <c r="R145" s="527"/>
      <c r="S145" s="527"/>
      <c r="T145" s="527"/>
      <c r="U145" s="527"/>
      <c r="V145" s="527"/>
      <c r="W145" s="527"/>
      <c r="X145" s="527"/>
      <c r="Y145" s="527"/>
      <c r="Z145" s="527"/>
      <c r="AA145" s="527"/>
      <c r="AB145" s="527"/>
      <c r="AC145" s="527"/>
      <c r="HN145" s="527"/>
      <c r="HO145" s="527"/>
      <c r="HP145" s="527"/>
      <c r="HQ145" s="527"/>
      <c r="HR145" s="527"/>
      <c r="HS145" s="527"/>
      <c r="HT145" s="527"/>
      <c r="HU145" s="527"/>
      <c r="HV145" s="527"/>
      <c r="HW145" s="527"/>
      <c r="HX145" s="527"/>
      <c r="HY145" s="527"/>
      <c r="HZ145" s="527"/>
      <c r="IA145" s="527"/>
      <c r="IB145" s="527"/>
      <c r="IC145" s="527"/>
      <c r="ID145" s="527"/>
      <c r="IE145" s="527"/>
      <c r="IF145" s="527"/>
      <c r="IG145" s="527"/>
      <c r="IH145" s="527"/>
      <c r="II145" s="527"/>
      <c r="IJ145" s="527"/>
      <c r="IK145" s="527"/>
      <c r="IL145" s="527"/>
      <c r="IM145" s="527"/>
      <c r="IN145" s="527"/>
      <c r="IO145" s="527"/>
      <c r="IP145" s="527"/>
      <c r="IQ145" s="527"/>
      <c r="IR145" s="527"/>
      <c r="IS145" s="527"/>
    </row>
    <row r="146" s="5" customFormat="1" ht="24.95" customHeight="1" spans="1:253">
      <c r="A146" s="563" t="s">
        <v>134</v>
      </c>
      <c r="B146" s="564">
        <v>0</v>
      </c>
      <c r="C146" s="565">
        <v>0</v>
      </c>
      <c r="D146" s="565">
        <v>0</v>
      </c>
      <c r="E146" s="566" t="str">
        <f t="shared" si="18"/>
        <v/>
      </c>
      <c r="F146" s="565">
        <v>0</v>
      </c>
      <c r="G146" s="567" t="str">
        <f t="shared" si="17"/>
        <v/>
      </c>
      <c r="H146" s="527"/>
      <c r="I146" s="527"/>
      <c r="J146" s="527"/>
      <c r="K146" s="527"/>
      <c r="L146" s="527"/>
      <c r="M146" s="527"/>
      <c r="N146" s="527"/>
      <c r="O146" s="527"/>
      <c r="P146" s="527"/>
      <c r="Q146" s="527"/>
      <c r="R146" s="527"/>
      <c r="S146" s="527"/>
      <c r="T146" s="527"/>
      <c r="U146" s="527"/>
      <c r="V146" s="527"/>
      <c r="W146" s="527"/>
      <c r="X146" s="527"/>
      <c r="Y146" s="527"/>
      <c r="Z146" s="527"/>
      <c r="AA146" s="527"/>
      <c r="AB146" s="527"/>
      <c r="AC146" s="527"/>
      <c r="HN146" s="527"/>
      <c r="HO146" s="527"/>
      <c r="HP146" s="527"/>
      <c r="HQ146" s="527"/>
      <c r="HR146" s="527"/>
      <c r="HS146" s="527"/>
      <c r="HT146" s="527"/>
      <c r="HU146" s="527"/>
      <c r="HV146" s="527"/>
      <c r="HW146" s="527"/>
      <c r="HX146" s="527"/>
      <c r="HY146" s="527"/>
      <c r="HZ146" s="527"/>
      <c r="IA146" s="527"/>
      <c r="IB146" s="527"/>
      <c r="IC146" s="527"/>
      <c r="ID146" s="527"/>
      <c r="IE146" s="527"/>
      <c r="IF146" s="527"/>
      <c r="IG146" s="527"/>
      <c r="IH146" s="527"/>
      <c r="II146" s="527"/>
      <c r="IJ146" s="527"/>
      <c r="IK146" s="527"/>
      <c r="IL146" s="527"/>
      <c r="IM146" s="527"/>
      <c r="IN146" s="527"/>
      <c r="IO146" s="527"/>
      <c r="IP146" s="527"/>
      <c r="IQ146" s="527"/>
      <c r="IR146" s="527"/>
      <c r="IS146" s="527"/>
    </row>
    <row r="147" s="5" customFormat="1" ht="24.95" customHeight="1" spans="1:253">
      <c r="A147" s="563" t="s">
        <v>135</v>
      </c>
      <c r="B147" s="367">
        <f t="shared" ref="B147:F147" si="20">SUM(B148:B152)</f>
        <v>229</v>
      </c>
      <c r="C147" s="367">
        <f t="shared" si="20"/>
        <v>229</v>
      </c>
      <c r="D147" s="367">
        <f t="shared" si="20"/>
        <v>200</v>
      </c>
      <c r="E147" s="561">
        <f t="shared" si="18"/>
        <v>0.873362445414847</v>
      </c>
      <c r="F147" s="367">
        <f t="shared" si="20"/>
        <v>118</v>
      </c>
      <c r="G147" s="562">
        <f t="shared" si="17"/>
        <v>0.694915254237288</v>
      </c>
      <c r="H147" s="527"/>
      <c r="I147" s="527"/>
      <c r="J147" s="527"/>
      <c r="K147" s="527"/>
      <c r="L147" s="527"/>
      <c r="M147" s="527"/>
      <c r="N147" s="527"/>
      <c r="O147" s="527"/>
      <c r="P147" s="527"/>
      <c r="Q147" s="527"/>
      <c r="R147" s="527"/>
      <c r="S147" s="527"/>
      <c r="T147" s="527"/>
      <c r="U147" s="527"/>
      <c r="V147" s="527"/>
      <c r="W147" s="527"/>
      <c r="X147" s="527"/>
      <c r="Y147" s="527"/>
      <c r="Z147" s="527"/>
      <c r="AA147" s="527"/>
      <c r="AB147" s="527"/>
      <c r="AC147" s="527"/>
      <c r="HN147" s="527"/>
      <c r="HO147" s="527"/>
      <c r="HP147" s="527"/>
      <c r="HQ147" s="527"/>
      <c r="HR147" s="527"/>
      <c r="HS147" s="527"/>
      <c r="HT147" s="527"/>
      <c r="HU147" s="527"/>
      <c r="HV147" s="527"/>
      <c r="HW147" s="527"/>
      <c r="HX147" s="527"/>
      <c r="HY147" s="527"/>
      <c r="HZ147" s="527"/>
      <c r="IA147" s="527"/>
      <c r="IB147" s="527"/>
      <c r="IC147" s="527"/>
      <c r="ID147" s="527"/>
      <c r="IE147" s="527"/>
      <c r="IF147" s="527"/>
      <c r="IG147" s="527"/>
      <c r="IH147" s="527"/>
      <c r="II147" s="527"/>
      <c r="IJ147" s="527"/>
      <c r="IK147" s="527"/>
      <c r="IL147" s="527"/>
      <c r="IM147" s="527"/>
      <c r="IN147" s="527"/>
      <c r="IO147" s="527"/>
      <c r="IP147" s="527"/>
      <c r="IQ147" s="527"/>
      <c r="IR147" s="527"/>
      <c r="IS147" s="527"/>
    </row>
    <row r="148" s="528" customFormat="1" ht="24.95" customHeight="1" spans="1:253">
      <c r="A148" s="563" t="s">
        <v>50</v>
      </c>
      <c r="B148" s="564">
        <v>106</v>
      </c>
      <c r="C148" s="565">
        <v>107</v>
      </c>
      <c r="D148" s="565">
        <v>107</v>
      </c>
      <c r="E148" s="566">
        <f t="shared" si="18"/>
        <v>1</v>
      </c>
      <c r="F148" s="565">
        <v>108</v>
      </c>
      <c r="G148" s="567">
        <f t="shared" si="17"/>
        <v>-0.00925925925925926</v>
      </c>
    </row>
    <row r="149" s="5" customFormat="1" ht="24.95" customHeight="1" spans="1:253">
      <c r="A149" s="563" t="s">
        <v>51</v>
      </c>
      <c r="B149" s="564">
        <v>0</v>
      </c>
      <c r="C149" s="565">
        <v>0</v>
      </c>
      <c r="D149" s="565">
        <v>0</v>
      </c>
      <c r="E149" s="566" t="str">
        <f t="shared" si="18"/>
        <v/>
      </c>
      <c r="F149" s="565">
        <v>0</v>
      </c>
      <c r="G149" s="567" t="str">
        <f t="shared" si="17"/>
        <v/>
      </c>
      <c r="H149" s="527"/>
      <c r="I149" s="527"/>
      <c r="J149" s="527"/>
      <c r="K149" s="527"/>
      <c r="L149" s="527"/>
      <c r="M149" s="527"/>
      <c r="N149" s="527"/>
      <c r="O149" s="527"/>
      <c r="P149" s="527"/>
      <c r="Q149" s="527"/>
      <c r="R149" s="527"/>
      <c r="S149" s="527"/>
      <c r="T149" s="527"/>
      <c r="U149" s="527"/>
      <c r="V149" s="527"/>
      <c r="W149" s="527"/>
      <c r="X149" s="527"/>
      <c r="Y149" s="527"/>
      <c r="Z149" s="527"/>
      <c r="AA149" s="527"/>
      <c r="AB149" s="527"/>
      <c r="AC149" s="527"/>
      <c r="HN149" s="527"/>
      <c r="HO149" s="527"/>
      <c r="HP149" s="527"/>
      <c r="HQ149" s="527"/>
      <c r="HR149" s="527"/>
      <c r="HS149" s="527"/>
      <c r="HT149" s="527"/>
      <c r="HU149" s="527"/>
      <c r="HV149" s="527"/>
      <c r="HW149" s="527"/>
      <c r="HX149" s="527"/>
      <c r="HY149" s="527"/>
      <c r="HZ149" s="527"/>
      <c r="IA149" s="527"/>
      <c r="IB149" s="527"/>
      <c r="IC149" s="527"/>
      <c r="ID149" s="527"/>
      <c r="IE149" s="527"/>
      <c r="IF149" s="527"/>
      <c r="IG149" s="527"/>
      <c r="IH149" s="527"/>
      <c r="II149" s="527"/>
      <c r="IJ149" s="527"/>
      <c r="IK149" s="527"/>
      <c r="IL149" s="527"/>
      <c r="IM149" s="527"/>
      <c r="IN149" s="527"/>
      <c r="IO149" s="527"/>
      <c r="IP149" s="527"/>
      <c r="IQ149" s="527"/>
      <c r="IR149" s="527"/>
      <c r="IS149" s="527"/>
    </row>
    <row r="150" s="528" customFormat="1" ht="24.95" customHeight="1" spans="1:253">
      <c r="A150" s="563" t="s">
        <v>52</v>
      </c>
      <c r="B150" s="564">
        <v>0</v>
      </c>
      <c r="C150" s="565">
        <v>0</v>
      </c>
      <c r="D150" s="565">
        <v>0</v>
      </c>
      <c r="E150" s="566" t="str">
        <f t="shared" si="18"/>
        <v/>
      </c>
      <c r="F150" s="565">
        <v>0</v>
      </c>
      <c r="G150" s="567" t="str">
        <f t="shared" si="17"/>
        <v/>
      </c>
    </row>
    <row r="151" s="5" customFormat="1" ht="24.95" customHeight="1" spans="1:253">
      <c r="A151" s="563" t="s">
        <v>136</v>
      </c>
      <c r="B151" s="564">
        <v>3</v>
      </c>
      <c r="C151" s="565">
        <v>2</v>
      </c>
      <c r="D151" s="565">
        <v>2</v>
      </c>
      <c r="E151" s="566">
        <f t="shared" si="18"/>
        <v>1</v>
      </c>
      <c r="F151" s="565">
        <v>10</v>
      </c>
      <c r="G151" s="567">
        <f t="shared" si="17"/>
        <v>-0.8</v>
      </c>
      <c r="H151" s="527"/>
      <c r="I151" s="527"/>
      <c r="J151" s="527"/>
      <c r="K151" s="527"/>
      <c r="L151" s="527"/>
      <c r="M151" s="527"/>
      <c r="N151" s="527"/>
      <c r="O151" s="527"/>
      <c r="P151" s="527"/>
      <c r="Q151" s="527"/>
      <c r="R151" s="527"/>
      <c r="S151" s="527"/>
      <c r="T151" s="527"/>
      <c r="U151" s="527"/>
      <c r="V151" s="527"/>
      <c r="W151" s="527"/>
      <c r="X151" s="527"/>
      <c r="Y151" s="527"/>
      <c r="Z151" s="527"/>
      <c r="AA151" s="527"/>
      <c r="AB151" s="527"/>
      <c r="AC151" s="527"/>
      <c r="HN151" s="527"/>
      <c r="HO151" s="527"/>
      <c r="HP151" s="527"/>
      <c r="HQ151" s="527"/>
      <c r="HR151" s="527"/>
      <c r="HS151" s="527"/>
      <c r="HT151" s="527"/>
      <c r="HU151" s="527"/>
      <c r="HV151" s="527"/>
      <c r="HW151" s="527"/>
      <c r="HX151" s="527"/>
      <c r="HY151" s="527"/>
      <c r="HZ151" s="527"/>
      <c r="IA151" s="527"/>
      <c r="IB151" s="527"/>
      <c r="IC151" s="527"/>
      <c r="ID151" s="527"/>
      <c r="IE151" s="527"/>
      <c r="IF151" s="527"/>
      <c r="IG151" s="527"/>
      <c r="IH151" s="527"/>
      <c r="II151" s="527"/>
      <c r="IJ151" s="527"/>
      <c r="IK151" s="527"/>
      <c r="IL151" s="527"/>
      <c r="IM151" s="527"/>
      <c r="IN151" s="527"/>
      <c r="IO151" s="527"/>
      <c r="IP151" s="527"/>
      <c r="IQ151" s="527"/>
      <c r="IR151" s="527"/>
      <c r="IS151" s="527"/>
    </row>
    <row r="152" s="528" customFormat="1" ht="24.95" customHeight="1" spans="1:253">
      <c r="A152" s="563" t="s">
        <v>137</v>
      </c>
      <c r="B152" s="564">
        <v>120</v>
      </c>
      <c r="C152" s="565">
        <v>120</v>
      </c>
      <c r="D152" s="565">
        <v>91</v>
      </c>
      <c r="E152" s="566">
        <f t="shared" si="18"/>
        <v>0.758333333333333</v>
      </c>
      <c r="F152" s="565">
        <v>0</v>
      </c>
      <c r="G152" s="567" t="str">
        <f t="shared" si="17"/>
        <v/>
      </c>
    </row>
    <row r="153" s="5" customFormat="1" ht="24.95" customHeight="1" spans="1:253">
      <c r="A153" s="563" t="s">
        <v>138</v>
      </c>
      <c r="B153" s="367">
        <f t="shared" ref="B153:F153" si="21">SUM(B154:B159)</f>
        <v>61</v>
      </c>
      <c r="C153" s="367">
        <f t="shared" si="21"/>
        <v>63</v>
      </c>
      <c r="D153" s="367">
        <f t="shared" si="21"/>
        <v>63</v>
      </c>
      <c r="E153" s="561">
        <f t="shared" si="18"/>
        <v>1</v>
      </c>
      <c r="F153" s="367">
        <f t="shared" si="21"/>
        <v>52</v>
      </c>
      <c r="G153" s="562">
        <f t="shared" si="17"/>
        <v>0.211538461538462</v>
      </c>
      <c r="H153" s="527"/>
      <c r="I153" s="527"/>
      <c r="J153" s="527"/>
      <c r="K153" s="527"/>
      <c r="L153" s="527"/>
      <c r="M153" s="527"/>
      <c r="N153" s="527"/>
      <c r="O153" s="527"/>
      <c r="P153" s="527"/>
      <c r="Q153" s="527"/>
      <c r="R153" s="527"/>
      <c r="S153" s="527"/>
      <c r="T153" s="527"/>
      <c r="U153" s="527"/>
      <c r="V153" s="527"/>
      <c r="W153" s="527"/>
      <c r="X153" s="527"/>
      <c r="Y153" s="527"/>
      <c r="Z153" s="527"/>
      <c r="AA153" s="527"/>
      <c r="AB153" s="527"/>
      <c r="AC153" s="527"/>
      <c r="HN153" s="527"/>
      <c r="HO153" s="527"/>
      <c r="HP153" s="527"/>
      <c r="HQ153" s="527"/>
      <c r="HR153" s="527"/>
      <c r="HS153" s="527"/>
      <c r="HT153" s="527"/>
      <c r="HU153" s="527"/>
      <c r="HV153" s="527"/>
      <c r="HW153" s="527"/>
      <c r="HX153" s="527"/>
      <c r="HY153" s="527"/>
      <c r="HZ153" s="527"/>
      <c r="IA153" s="527"/>
      <c r="IB153" s="527"/>
      <c r="IC153" s="527"/>
      <c r="ID153" s="527"/>
      <c r="IE153" s="527"/>
      <c r="IF153" s="527"/>
      <c r="IG153" s="527"/>
      <c r="IH153" s="527"/>
      <c r="II153" s="527"/>
      <c r="IJ153" s="527"/>
      <c r="IK153" s="527"/>
      <c r="IL153" s="527"/>
      <c r="IM153" s="527"/>
      <c r="IN153" s="527"/>
      <c r="IO153" s="527"/>
      <c r="IP153" s="527"/>
      <c r="IQ153" s="527"/>
      <c r="IR153" s="527"/>
      <c r="IS153" s="527"/>
    </row>
    <row r="154" s="5" customFormat="1" ht="24.95" customHeight="1" spans="1:253">
      <c r="A154" s="563" t="s">
        <v>50</v>
      </c>
      <c r="B154" s="564">
        <v>54</v>
      </c>
      <c r="C154" s="565">
        <v>57</v>
      </c>
      <c r="D154" s="565">
        <v>57</v>
      </c>
      <c r="E154" s="566">
        <f t="shared" si="18"/>
        <v>1</v>
      </c>
      <c r="F154" s="565">
        <v>51</v>
      </c>
      <c r="G154" s="567">
        <f t="shared" si="17"/>
        <v>0.117647058823529</v>
      </c>
      <c r="H154" s="527"/>
      <c r="I154" s="527"/>
      <c r="J154" s="527"/>
      <c r="K154" s="527"/>
      <c r="L154" s="527"/>
      <c r="M154" s="527"/>
      <c r="N154" s="527"/>
      <c r="O154" s="527"/>
      <c r="P154" s="527"/>
      <c r="Q154" s="527"/>
      <c r="R154" s="527"/>
      <c r="S154" s="527"/>
      <c r="T154" s="527"/>
      <c r="U154" s="527"/>
      <c r="V154" s="527"/>
      <c r="W154" s="527"/>
      <c r="X154" s="527"/>
      <c r="Y154" s="527"/>
      <c r="Z154" s="527"/>
      <c r="AA154" s="527"/>
      <c r="AB154" s="527"/>
      <c r="AC154" s="527"/>
      <c r="HN154" s="527"/>
      <c r="HO154" s="527"/>
      <c r="HP154" s="527"/>
      <c r="HQ154" s="527"/>
      <c r="HR154" s="527"/>
      <c r="HS154" s="527"/>
      <c r="HT154" s="527"/>
      <c r="HU154" s="527"/>
      <c r="HV154" s="527"/>
      <c r="HW154" s="527"/>
      <c r="HX154" s="527"/>
      <c r="HY154" s="527"/>
      <c r="HZ154" s="527"/>
      <c r="IA154" s="527"/>
      <c r="IB154" s="527"/>
      <c r="IC154" s="527"/>
      <c r="ID154" s="527"/>
      <c r="IE154" s="527"/>
      <c r="IF154" s="527"/>
      <c r="IG154" s="527"/>
      <c r="IH154" s="527"/>
      <c r="II154" s="527"/>
      <c r="IJ154" s="527"/>
      <c r="IK154" s="527"/>
      <c r="IL154" s="527"/>
      <c r="IM154" s="527"/>
      <c r="IN154" s="527"/>
      <c r="IO154" s="527"/>
      <c r="IP154" s="527"/>
      <c r="IQ154" s="527"/>
      <c r="IR154" s="527"/>
      <c r="IS154" s="527"/>
    </row>
    <row r="155" s="528" customFormat="1" ht="24.95" customHeight="1" spans="1:253">
      <c r="A155" s="563" t="s">
        <v>51</v>
      </c>
      <c r="B155" s="564">
        <v>0</v>
      </c>
      <c r="C155" s="565">
        <v>0</v>
      </c>
      <c r="D155" s="565">
        <v>0</v>
      </c>
      <c r="E155" s="566" t="str">
        <f t="shared" si="18"/>
        <v/>
      </c>
      <c r="F155" s="565">
        <v>0</v>
      </c>
      <c r="G155" s="567" t="str">
        <f t="shared" si="17"/>
        <v/>
      </c>
    </row>
    <row r="156" s="5" customFormat="1" ht="24.95" customHeight="1" spans="1:253">
      <c r="A156" s="563" t="s">
        <v>52</v>
      </c>
      <c r="B156" s="564">
        <v>0</v>
      </c>
      <c r="C156" s="565">
        <v>0</v>
      </c>
      <c r="D156" s="565">
        <v>0</v>
      </c>
      <c r="E156" s="566" t="str">
        <f t="shared" si="18"/>
        <v/>
      </c>
      <c r="F156" s="565">
        <v>0</v>
      </c>
      <c r="G156" s="567" t="str">
        <f t="shared" si="17"/>
        <v/>
      </c>
      <c r="H156" s="527"/>
      <c r="I156" s="527"/>
      <c r="J156" s="527"/>
      <c r="K156" s="527"/>
      <c r="L156" s="527"/>
      <c r="M156" s="527"/>
      <c r="N156" s="527"/>
      <c r="O156" s="527"/>
      <c r="P156" s="527"/>
      <c r="Q156" s="527"/>
      <c r="R156" s="527"/>
      <c r="S156" s="527"/>
      <c r="T156" s="527"/>
      <c r="U156" s="527"/>
      <c r="V156" s="527"/>
      <c r="W156" s="527"/>
      <c r="X156" s="527"/>
      <c r="Y156" s="527"/>
      <c r="Z156" s="527"/>
      <c r="AA156" s="527"/>
      <c r="AB156" s="527"/>
      <c r="AC156" s="527"/>
      <c r="HN156" s="527"/>
      <c r="HO156" s="527"/>
      <c r="HP156" s="527"/>
      <c r="HQ156" s="527"/>
      <c r="HR156" s="527"/>
      <c r="HS156" s="527"/>
      <c r="HT156" s="527"/>
      <c r="HU156" s="527"/>
      <c r="HV156" s="527"/>
      <c r="HW156" s="527"/>
      <c r="HX156" s="527"/>
      <c r="HY156" s="527"/>
      <c r="HZ156" s="527"/>
      <c r="IA156" s="527"/>
      <c r="IB156" s="527"/>
      <c r="IC156" s="527"/>
      <c r="ID156" s="527"/>
      <c r="IE156" s="527"/>
      <c r="IF156" s="527"/>
      <c r="IG156" s="527"/>
      <c r="IH156" s="527"/>
      <c r="II156" s="527"/>
      <c r="IJ156" s="527"/>
      <c r="IK156" s="527"/>
      <c r="IL156" s="527"/>
      <c r="IM156" s="527"/>
      <c r="IN156" s="527"/>
      <c r="IO156" s="527"/>
      <c r="IP156" s="527"/>
      <c r="IQ156" s="527"/>
      <c r="IR156" s="527"/>
      <c r="IS156" s="527"/>
    </row>
    <row r="157" s="529" customFormat="1" ht="24.95" customHeight="1" spans="1:253">
      <c r="A157" s="563" t="s">
        <v>64</v>
      </c>
      <c r="B157" s="564">
        <v>0</v>
      </c>
      <c r="C157" s="565">
        <v>0</v>
      </c>
      <c r="D157" s="565">
        <v>0</v>
      </c>
      <c r="E157" s="566" t="str">
        <f t="shared" si="18"/>
        <v/>
      </c>
      <c r="F157" s="565">
        <v>0</v>
      </c>
      <c r="G157" s="567" t="str">
        <f t="shared" si="17"/>
        <v/>
      </c>
      <c r="H157" s="527"/>
      <c r="I157" s="527"/>
      <c r="J157" s="527"/>
      <c r="K157" s="527"/>
      <c r="L157" s="527"/>
      <c r="M157" s="527"/>
      <c r="N157" s="527"/>
      <c r="O157" s="527"/>
      <c r="P157" s="527"/>
      <c r="Q157" s="527"/>
      <c r="R157" s="527"/>
      <c r="S157" s="527"/>
      <c r="T157" s="527"/>
      <c r="U157" s="527"/>
      <c r="V157" s="527"/>
      <c r="W157" s="527"/>
      <c r="X157" s="527"/>
      <c r="Y157" s="527"/>
      <c r="Z157" s="527"/>
      <c r="AA157" s="527"/>
      <c r="AB157" s="527"/>
      <c r="AC157" s="527"/>
      <c r="HN157" s="527"/>
      <c r="HO157" s="527"/>
      <c r="HP157" s="527"/>
      <c r="HQ157" s="527"/>
      <c r="HR157" s="527"/>
      <c r="HS157" s="527"/>
      <c r="HT157" s="527"/>
      <c r="HU157" s="527"/>
      <c r="HV157" s="527"/>
      <c r="HW157" s="527"/>
      <c r="HX157" s="527"/>
      <c r="HY157" s="527"/>
      <c r="HZ157" s="527"/>
      <c r="IA157" s="527"/>
      <c r="IB157" s="527"/>
      <c r="IC157" s="527"/>
      <c r="ID157" s="527"/>
      <c r="IE157" s="527"/>
      <c r="IF157" s="527"/>
      <c r="IG157" s="527"/>
      <c r="IH157" s="527"/>
      <c r="II157" s="527"/>
      <c r="IJ157" s="527"/>
      <c r="IK157" s="527"/>
      <c r="IL157" s="527"/>
      <c r="IM157" s="527"/>
      <c r="IN157" s="527"/>
      <c r="IO157" s="527"/>
      <c r="IP157" s="527"/>
      <c r="IQ157" s="527"/>
      <c r="IR157" s="527"/>
      <c r="IS157" s="527"/>
    </row>
    <row r="158" s="5" customFormat="1" ht="24.95" customHeight="1" spans="1:253">
      <c r="A158" s="563" t="s">
        <v>59</v>
      </c>
      <c r="B158" s="564">
        <v>0</v>
      </c>
      <c r="C158" s="565">
        <v>0</v>
      </c>
      <c r="D158" s="565">
        <v>0</v>
      </c>
      <c r="E158" s="566" t="str">
        <f t="shared" si="18"/>
        <v/>
      </c>
      <c r="F158" s="565">
        <v>0</v>
      </c>
      <c r="G158" s="567" t="str">
        <f t="shared" si="17"/>
        <v/>
      </c>
      <c r="H158" s="527"/>
      <c r="I158" s="527"/>
      <c r="J158" s="527"/>
      <c r="K158" s="527"/>
      <c r="L158" s="527"/>
      <c r="M158" s="527"/>
      <c r="N158" s="527"/>
      <c r="O158" s="527"/>
      <c r="P158" s="527"/>
      <c r="Q158" s="527"/>
      <c r="R158" s="527"/>
      <c r="S158" s="527"/>
      <c r="T158" s="527"/>
      <c r="U158" s="527"/>
      <c r="V158" s="527"/>
      <c r="W158" s="527"/>
      <c r="X158" s="527"/>
      <c r="Y158" s="527"/>
      <c r="Z158" s="527"/>
      <c r="AA158" s="527"/>
      <c r="AB158" s="527"/>
      <c r="AC158" s="527"/>
      <c r="HN158" s="527"/>
      <c r="HO158" s="527"/>
      <c r="HP158" s="527"/>
      <c r="HQ158" s="527"/>
      <c r="HR158" s="527"/>
      <c r="HS158" s="527"/>
      <c r="HT158" s="527"/>
      <c r="HU158" s="527"/>
      <c r="HV158" s="527"/>
      <c r="HW158" s="527"/>
      <c r="HX158" s="527"/>
      <c r="HY158" s="527"/>
      <c r="HZ158" s="527"/>
      <c r="IA158" s="527"/>
      <c r="IB158" s="527"/>
      <c r="IC158" s="527"/>
      <c r="ID158" s="527"/>
      <c r="IE158" s="527"/>
      <c r="IF158" s="527"/>
      <c r="IG158" s="527"/>
      <c r="IH158" s="527"/>
      <c r="II158" s="527"/>
      <c r="IJ158" s="527"/>
      <c r="IK158" s="527"/>
      <c r="IL158" s="527"/>
      <c r="IM158" s="527"/>
      <c r="IN158" s="527"/>
      <c r="IO158" s="527"/>
      <c r="IP158" s="527"/>
      <c r="IQ158" s="527"/>
      <c r="IR158" s="527"/>
      <c r="IS158" s="527"/>
    </row>
    <row r="159" s="5" customFormat="1" ht="37.5" spans="1:253">
      <c r="A159" s="563" t="s">
        <v>139</v>
      </c>
      <c r="B159" s="564">
        <v>7</v>
      </c>
      <c r="C159" s="565">
        <v>6</v>
      </c>
      <c r="D159" s="565">
        <v>6</v>
      </c>
      <c r="E159" s="566">
        <f t="shared" si="18"/>
        <v>1</v>
      </c>
      <c r="F159" s="565">
        <v>1</v>
      </c>
      <c r="G159" s="567">
        <f t="shared" si="17"/>
        <v>5</v>
      </c>
      <c r="H159" s="527"/>
      <c r="I159" s="527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7"/>
      <c r="AA159" s="527"/>
      <c r="AB159" s="527"/>
      <c r="AC159" s="527"/>
      <c r="HN159" s="527"/>
      <c r="HO159" s="527"/>
      <c r="HP159" s="527"/>
      <c r="HQ159" s="527"/>
      <c r="HR159" s="527"/>
      <c r="HS159" s="527"/>
      <c r="HT159" s="527"/>
      <c r="HU159" s="527"/>
      <c r="HV159" s="527"/>
      <c r="HW159" s="527"/>
      <c r="HX159" s="527"/>
      <c r="HY159" s="527"/>
      <c r="HZ159" s="527"/>
      <c r="IA159" s="527"/>
      <c r="IB159" s="527"/>
      <c r="IC159" s="527"/>
      <c r="ID159" s="527"/>
      <c r="IE159" s="527"/>
      <c r="IF159" s="527"/>
      <c r="IG159" s="527"/>
      <c r="IH159" s="527"/>
      <c r="II159" s="527"/>
      <c r="IJ159" s="527"/>
      <c r="IK159" s="527"/>
      <c r="IL159" s="527"/>
      <c r="IM159" s="527"/>
      <c r="IN159" s="527"/>
      <c r="IO159" s="527"/>
      <c r="IP159" s="527"/>
      <c r="IQ159" s="527"/>
      <c r="IR159" s="527"/>
      <c r="IS159" s="527"/>
    </row>
    <row r="160" s="5" customFormat="1" ht="24.95" customHeight="1" spans="1:253">
      <c r="A160" s="563" t="s">
        <v>140</v>
      </c>
      <c r="B160" s="367">
        <f t="shared" ref="B160:F160" si="22">SUM(B161:B166)</f>
        <v>449</v>
      </c>
      <c r="C160" s="367">
        <f t="shared" si="22"/>
        <v>465</v>
      </c>
      <c r="D160" s="367">
        <f t="shared" si="22"/>
        <v>465</v>
      </c>
      <c r="E160" s="561">
        <f t="shared" si="18"/>
        <v>1</v>
      </c>
      <c r="F160" s="367">
        <f t="shared" si="22"/>
        <v>435</v>
      </c>
      <c r="G160" s="562">
        <f t="shared" si="17"/>
        <v>0.0689655172413793</v>
      </c>
      <c r="H160" s="527"/>
      <c r="I160" s="527"/>
      <c r="J160" s="527"/>
      <c r="K160" s="527"/>
      <c r="L160" s="527"/>
      <c r="M160" s="527"/>
      <c r="N160" s="527"/>
      <c r="O160" s="527"/>
      <c r="P160" s="527"/>
      <c r="Q160" s="527"/>
      <c r="R160" s="527"/>
      <c r="S160" s="527"/>
      <c r="T160" s="527"/>
      <c r="U160" s="527"/>
      <c r="V160" s="527"/>
      <c r="W160" s="527"/>
      <c r="X160" s="527"/>
      <c r="Y160" s="527"/>
      <c r="Z160" s="527"/>
      <c r="AA160" s="527"/>
      <c r="AB160" s="527"/>
      <c r="AC160" s="527"/>
      <c r="HN160" s="527"/>
      <c r="HO160" s="527"/>
      <c r="HP160" s="527"/>
      <c r="HQ160" s="527"/>
      <c r="HR160" s="527"/>
      <c r="HS160" s="527"/>
      <c r="HT160" s="527"/>
      <c r="HU160" s="527"/>
      <c r="HV160" s="527"/>
      <c r="HW160" s="527"/>
      <c r="HX160" s="527"/>
      <c r="HY160" s="527"/>
      <c r="HZ160" s="527"/>
      <c r="IA160" s="527"/>
      <c r="IB160" s="527"/>
      <c r="IC160" s="527"/>
      <c r="ID160" s="527"/>
      <c r="IE160" s="527"/>
      <c r="IF160" s="527"/>
      <c r="IG160" s="527"/>
      <c r="IH160" s="527"/>
      <c r="II160" s="527"/>
      <c r="IJ160" s="527"/>
      <c r="IK160" s="527"/>
      <c r="IL160" s="527"/>
      <c r="IM160" s="527"/>
      <c r="IN160" s="527"/>
      <c r="IO160" s="527"/>
      <c r="IP160" s="527"/>
      <c r="IQ160" s="527"/>
      <c r="IR160" s="527"/>
      <c r="IS160" s="527"/>
    </row>
    <row r="161" s="5" customFormat="1" ht="24.95" customHeight="1" spans="1:253">
      <c r="A161" s="563" t="s">
        <v>50</v>
      </c>
      <c r="B161" s="564">
        <v>314</v>
      </c>
      <c r="C161" s="565">
        <v>328</v>
      </c>
      <c r="D161" s="565">
        <v>328</v>
      </c>
      <c r="E161" s="566">
        <f t="shared" si="18"/>
        <v>1</v>
      </c>
      <c r="F161" s="565">
        <v>302</v>
      </c>
      <c r="G161" s="567">
        <f t="shared" si="17"/>
        <v>0.0860927152317881</v>
      </c>
      <c r="H161" s="527"/>
      <c r="I161" s="527"/>
      <c r="J161" s="527"/>
      <c r="K161" s="527"/>
      <c r="L161" s="527"/>
      <c r="M161" s="527"/>
      <c r="N161" s="527"/>
      <c r="O161" s="527"/>
      <c r="P161" s="527"/>
      <c r="Q161" s="527"/>
      <c r="R161" s="527"/>
      <c r="S161" s="527"/>
      <c r="T161" s="527"/>
      <c r="U161" s="527"/>
      <c r="V161" s="527"/>
      <c r="W161" s="527"/>
      <c r="X161" s="527"/>
      <c r="Y161" s="527"/>
      <c r="Z161" s="527"/>
      <c r="AA161" s="527"/>
      <c r="AB161" s="527"/>
      <c r="AC161" s="527"/>
      <c r="HN161" s="527"/>
      <c r="HO161" s="527"/>
      <c r="HP161" s="527"/>
      <c r="HQ161" s="527"/>
      <c r="HR161" s="527"/>
      <c r="HS161" s="527"/>
      <c r="HT161" s="527"/>
      <c r="HU161" s="527"/>
      <c r="HV161" s="527"/>
      <c r="HW161" s="527"/>
      <c r="HX161" s="527"/>
      <c r="HY161" s="527"/>
      <c r="HZ161" s="527"/>
      <c r="IA161" s="527"/>
      <c r="IB161" s="527"/>
      <c r="IC161" s="527"/>
      <c r="ID161" s="527"/>
      <c r="IE161" s="527"/>
      <c r="IF161" s="527"/>
      <c r="IG161" s="527"/>
      <c r="IH161" s="527"/>
      <c r="II161" s="527"/>
      <c r="IJ161" s="527"/>
      <c r="IK161" s="527"/>
      <c r="IL161" s="527"/>
      <c r="IM161" s="527"/>
      <c r="IN161" s="527"/>
      <c r="IO161" s="527"/>
      <c r="IP161" s="527"/>
      <c r="IQ161" s="527"/>
      <c r="IR161" s="527"/>
      <c r="IS161" s="527"/>
    </row>
    <row r="162" s="528" customFormat="1" ht="24.95" customHeight="1" spans="1:253">
      <c r="A162" s="563" t="s">
        <v>51</v>
      </c>
      <c r="B162" s="564">
        <v>9</v>
      </c>
      <c r="C162" s="565">
        <v>8</v>
      </c>
      <c r="D162" s="565">
        <v>8</v>
      </c>
      <c r="E162" s="566">
        <f t="shared" si="18"/>
        <v>1</v>
      </c>
      <c r="F162" s="565">
        <v>6</v>
      </c>
      <c r="G162" s="567">
        <f t="shared" si="17"/>
        <v>0.333333333333333</v>
      </c>
    </row>
    <row r="163" s="528" customFormat="1" ht="24.95" customHeight="1" spans="1:253">
      <c r="A163" s="563" t="s">
        <v>52</v>
      </c>
      <c r="B163" s="564">
        <v>0</v>
      </c>
      <c r="C163" s="565">
        <v>0</v>
      </c>
      <c r="D163" s="565">
        <v>0</v>
      </c>
      <c r="E163" s="566" t="str">
        <f t="shared" si="18"/>
        <v/>
      </c>
      <c r="F163" s="565">
        <v>0</v>
      </c>
      <c r="G163" s="567" t="str">
        <f t="shared" si="17"/>
        <v/>
      </c>
    </row>
    <row r="164" s="5" customFormat="1" ht="24.95" customHeight="1" spans="1:253">
      <c r="A164" s="563" t="s">
        <v>141</v>
      </c>
      <c r="B164" s="564">
        <v>0</v>
      </c>
      <c r="C164" s="565">
        <v>0</v>
      </c>
      <c r="D164" s="565">
        <v>0</v>
      </c>
      <c r="E164" s="566" t="str">
        <f t="shared" si="18"/>
        <v/>
      </c>
      <c r="F164" s="565">
        <v>0</v>
      </c>
      <c r="G164" s="567" t="str">
        <f t="shared" si="17"/>
        <v/>
      </c>
      <c r="H164" s="527"/>
      <c r="I164" s="527"/>
      <c r="J164" s="527"/>
      <c r="K164" s="527"/>
      <c r="L164" s="527"/>
      <c r="M164" s="527"/>
      <c r="N164" s="527"/>
      <c r="O164" s="527"/>
      <c r="P164" s="527"/>
      <c r="Q164" s="527"/>
      <c r="R164" s="527"/>
      <c r="S164" s="527"/>
      <c r="T164" s="527"/>
      <c r="U164" s="527"/>
      <c r="V164" s="527"/>
      <c r="W164" s="527"/>
      <c r="X164" s="527"/>
      <c r="Y164" s="527"/>
      <c r="Z164" s="527"/>
      <c r="AA164" s="527"/>
      <c r="AB164" s="527"/>
      <c r="AC164" s="527"/>
      <c r="HN164" s="527"/>
      <c r="HO164" s="527"/>
      <c r="HP164" s="527"/>
      <c r="HQ164" s="527"/>
      <c r="HR164" s="527"/>
      <c r="HS164" s="527"/>
      <c r="HT164" s="527"/>
      <c r="HU164" s="527"/>
      <c r="HV164" s="527"/>
      <c r="HW164" s="527"/>
      <c r="HX164" s="527"/>
      <c r="HY164" s="527"/>
      <c r="HZ164" s="527"/>
      <c r="IA164" s="527"/>
      <c r="IB164" s="527"/>
      <c r="IC164" s="527"/>
      <c r="ID164" s="527"/>
      <c r="IE164" s="527"/>
      <c r="IF164" s="527"/>
      <c r="IG164" s="527"/>
      <c r="IH164" s="527"/>
      <c r="II164" s="527"/>
      <c r="IJ164" s="527"/>
      <c r="IK164" s="527"/>
      <c r="IL164" s="527"/>
      <c r="IM164" s="527"/>
      <c r="IN164" s="527"/>
      <c r="IO164" s="527"/>
      <c r="IP164" s="527"/>
      <c r="IQ164" s="527"/>
      <c r="IR164" s="527"/>
      <c r="IS164" s="527"/>
    </row>
    <row r="165" s="528" customFormat="1" ht="24.95" customHeight="1" spans="1:253">
      <c r="A165" s="563" t="s">
        <v>59</v>
      </c>
      <c r="B165" s="564">
        <v>108</v>
      </c>
      <c r="C165" s="565">
        <v>117</v>
      </c>
      <c r="D165" s="565">
        <v>117</v>
      </c>
      <c r="E165" s="566">
        <f t="shared" si="18"/>
        <v>1</v>
      </c>
      <c r="F165" s="565">
        <v>102</v>
      </c>
      <c r="G165" s="567">
        <f t="shared" si="17"/>
        <v>0.147058823529412</v>
      </c>
    </row>
    <row r="166" s="5" customFormat="1" ht="24.95" customHeight="1" spans="1:253">
      <c r="A166" s="563" t="s">
        <v>142</v>
      </c>
      <c r="B166" s="564">
        <v>18</v>
      </c>
      <c r="C166" s="565">
        <v>12</v>
      </c>
      <c r="D166" s="565">
        <v>12</v>
      </c>
      <c r="E166" s="566">
        <f t="shared" si="18"/>
        <v>1</v>
      </c>
      <c r="F166" s="565">
        <v>25</v>
      </c>
      <c r="G166" s="567">
        <f t="shared" si="17"/>
        <v>-0.52</v>
      </c>
      <c r="H166" s="527"/>
      <c r="I166" s="527"/>
      <c r="J166" s="527"/>
      <c r="K166" s="527"/>
      <c r="L166" s="527"/>
      <c r="M166" s="527"/>
      <c r="N166" s="527"/>
      <c r="O166" s="527"/>
      <c r="P166" s="527"/>
      <c r="Q166" s="527"/>
      <c r="R166" s="527"/>
      <c r="S166" s="527"/>
      <c r="T166" s="527"/>
      <c r="U166" s="527"/>
      <c r="V166" s="527"/>
      <c r="W166" s="527"/>
      <c r="X166" s="527"/>
      <c r="Y166" s="527"/>
      <c r="Z166" s="527"/>
      <c r="AA166" s="527"/>
      <c r="AB166" s="527"/>
      <c r="AC166" s="527"/>
      <c r="HN166" s="527"/>
      <c r="HO166" s="527"/>
      <c r="HP166" s="527"/>
      <c r="HQ166" s="527"/>
      <c r="HR166" s="527"/>
      <c r="HS166" s="527"/>
      <c r="HT166" s="527"/>
      <c r="HU166" s="527"/>
      <c r="HV166" s="527"/>
      <c r="HW166" s="527"/>
      <c r="HX166" s="527"/>
      <c r="HY166" s="527"/>
      <c r="HZ166" s="527"/>
      <c r="IA166" s="527"/>
      <c r="IB166" s="527"/>
      <c r="IC166" s="527"/>
      <c r="ID166" s="527"/>
      <c r="IE166" s="527"/>
      <c r="IF166" s="527"/>
      <c r="IG166" s="527"/>
      <c r="IH166" s="527"/>
      <c r="II166" s="527"/>
      <c r="IJ166" s="527"/>
      <c r="IK166" s="527"/>
      <c r="IL166" s="527"/>
      <c r="IM166" s="527"/>
      <c r="IN166" s="527"/>
      <c r="IO166" s="527"/>
      <c r="IP166" s="527"/>
      <c r="IQ166" s="527"/>
      <c r="IR166" s="527"/>
      <c r="IS166" s="527"/>
    </row>
    <row r="167" s="5" customFormat="1" ht="37.5" spans="1:253">
      <c r="A167" s="563" t="s">
        <v>143</v>
      </c>
      <c r="B167" s="367">
        <f t="shared" ref="B167:F167" si="23">SUM(B168:B173)</f>
        <v>703</v>
      </c>
      <c r="C167" s="367">
        <f t="shared" si="23"/>
        <v>580</v>
      </c>
      <c r="D167" s="367">
        <f t="shared" si="23"/>
        <v>580</v>
      </c>
      <c r="E167" s="561">
        <f t="shared" si="18"/>
        <v>1</v>
      </c>
      <c r="F167" s="367">
        <f t="shared" si="23"/>
        <v>475</v>
      </c>
      <c r="G167" s="562">
        <f t="shared" si="17"/>
        <v>0.221052631578947</v>
      </c>
      <c r="H167" s="527"/>
      <c r="I167" s="527"/>
      <c r="J167" s="527"/>
      <c r="K167" s="527"/>
      <c r="L167" s="527"/>
      <c r="M167" s="527"/>
      <c r="N167" s="527"/>
      <c r="O167" s="527"/>
      <c r="P167" s="527"/>
      <c r="Q167" s="527"/>
      <c r="R167" s="527"/>
      <c r="S167" s="527"/>
      <c r="T167" s="527"/>
      <c r="U167" s="527"/>
      <c r="V167" s="527"/>
      <c r="W167" s="527"/>
      <c r="X167" s="527"/>
      <c r="Y167" s="527"/>
      <c r="Z167" s="527"/>
      <c r="AA167" s="527"/>
      <c r="AB167" s="527"/>
      <c r="AC167" s="527"/>
      <c r="HN167" s="527"/>
      <c r="HO167" s="527"/>
      <c r="HP167" s="527"/>
      <c r="HQ167" s="527"/>
      <c r="HR167" s="527"/>
      <c r="HS167" s="527"/>
      <c r="HT167" s="527"/>
      <c r="HU167" s="527"/>
      <c r="HV167" s="527"/>
      <c r="HW167" s="527"/>
      <c r="HX167" s="527"/>
      <c r="HY167" s="527"/>
      <c r="HZ167" s="527"/>
      <c r="IA167" s="527"/>
      <c r="IB167" s="527"/>
      <c r="IC167" s="527"/>
      <c r="ID167" s="527"/>
      <c r="IE167" s="527"/>
      <c r="IF167" s="527"/>
      <c r="IG167" s="527"/>
      <c r="IH167" s="527"/>
      <c r="II167" s="527"/>
      <c r="IJ167" s="527"/>
      <c r="IK167" s="527"/>
      <c r="IL167" s="527"/>
      <c r="IM167" s="527"/>
      <c r="IN167" s="527"/>
      <c r="IO167" s="527"/>
      <c r="IP167" s="527"/>
      <c r="IQ167" s="527"/>
      <c r="IR167" s="527"/>
      <c r="IS167" s="527"/>
    </row>
    <row r="168" s="5" customFormat="1" ht="24.95" customHeight="1" spans="1:253">
      <c r="A168" s="563" t="s">
        <v>50</v>
      </c>
      <c r="B168" s="564">
        <v>293</v>
      </c>
      <c r="C168" s="565">
        <v>334</v>
      </c>
      <c r="D168" s="565">
        <v>334</v>
      </c>
      <c r="E168" s="566">
        <f t="shared" si="18"/>
        <v>1</v>
      </c>
      <c r="F168" s="565">
        <v>347</v>
      </c>
      <c r="G168" s="567">
        <f t="shared" si="17"/>
        <v>-0.037463976945245</v>
      </c>
      <c r="H168" s="527"/>
      <c r="I168" s="527"/>
      <c r="J168" s="527"/>
      <c r="K168" s="527"/>
      <c r="L168" s="527"/>
      <c r="M168" s="527"/>
      <c r="N168" s="527"/>
      <c r="O168" s="527"/>
      <c r="P168" s="527"/>
      <c r="Q168" s="527"/>
      <c r="R168" s="527"/>
      <c r="S168" s="527"/>
      <c r="T168" s="527"/>
      <c r="U168" s="527"/>
      <c r="V168" s="527"/>
      <c r="W168" s="527"/>
      <c r="X168" s="527"/>
      <c r="Y168" s="527"/>
      <c r="Z168" s="527"/>
      <c r="AA168" s="527"/>
      <c r="AB168" s="527"/>
      <c r="AC168" s="527"/>
      <c r="HN168" s="527"/>
      <c r="HO168" s="527"/>
      <c r="HP168" s="527"/>
      <c r="HQ168" s="527"/>
      <c r="HR168" s="527"/>
      <c r="HS168" s="527"/>
      <c r="HT168" s="527"/>
      <c r="HU168" s="527"/>
      <c r="HV168" s="527"/>
      <c r="HW168" s="527"/>
      <c r="HX168" s="527"/>
      <c r="HY168" s="527"/>
      <c r="HZ168" s="527"/>
      <c r="IA168" s="527"/>
      <c r="IB168" s="527"/>
      <c r="IC168" s="527"/>
      <c r="ID168" s="527"/>
      <c r="IE168" s="527"/>
      <c r="IF168" s="527"/>
      <c r="IG168" s="527"/>
      <c r="IH168" s="527"/>
      <c r="II168" s="527"/>
      <c r="IJ168" s="527"/>
      <c r="IK168" s="527"/>
      <c r="IL168" s="527"/>
      <c r="IM168" s="527"/>
      <c r="IN168" s="527"/>
      <c r="IO168" s="527"/>
      <c r="IP168" s="527"/>
      <c r="IQ168" s="527"/>
      <c r="IR168" s="527"/>
      <c r="IS168" s="527"/>
    </row>
    <row r="169" s="528" customFormat="1" ht="24.95" customHeight="1" spans="1:253">
      <c r="A169" s="563" t="s">
        <v>51</v>
      </c>
      <c r="B169" s="564">
        <v>0</v>
      </c>
      <c r="C169" s="565">
        <v>0</v>
      </c>
      <c r="D169" s="565">
        <v>0</v>
      </c>
      <c r="E169" s="566" t="str">
        <f t="shared" si="18"/>
        <v/>
      </c>
      <c r="F169" s="565">
        <v>0</v>
      </c>
      <c r="G169" s="567" t="str">
        <f t="shared" si="17"/>
        <v/>
      </c>
    </row>
    <row r="170" s="5" customFormat="1" ht="24.95" customHeight="1" spans="1:253">
      <c r="A170" s="563" t="s">
        <v>52</v>
      </c>
      <c r="B170" s="564">
        <v>0</v>
      </c>
      <c r="C170" s="565">
        <v>0</v>
      </c>
      <c r="D170" s="565">
        <v>0</v>
      </c>
      <c r="E170" s="566" t="str">
        <f t="shared" si="18"/>
        <v/>
      </c>
      <c r="F170" s="565">
        <v>0</v>
      </c>
      <c r="G170" s="567" t="str">
        <f t="shared" si="17"/>
        <v/>
      </c>
      <c r="H170" s="527"/>
      <c r="I170" s="527"/>
      <c r="J170" s="527"/>
      <c r="K170" s="527"/>
      <c r="L170" s="527"/>
      <c r="M170" s="527"/>
      <c r="N170" s="527"/>
      <c r="O170" s="527"/>
      <c r="P170" s="527"/>
      <c r="Q170" s="527"/>
      <c r="R170" s="527"/>
      <c r="S170" s="527"/>
      <c r="T170" s="527"/>
      <c r="U170" s="527"/>
      <c r="V170" s="527"/>
      <c r="W170" s="527"/>
      <c r="X170" s="527"/>
      <c r="Y170" s="527"/>
      <c r="Z170" s="527"/>
      <c r="AA170" s="527"/>
      <c r="AB170" s="527"/>
      <c r="AC170" s="527"/>
      <c r="HN170" s="527"/>
      <c r="HO170" s="527"/>
      <c r="HP170" s="527"/>
      <c r="HQ170" s="527"/>
      <c r="HR170" s="527"/>
      <c r="HS170" s="527"/>
      <c r="HT170" s="527"/>
      <c r="HU170" s="527"/>
      <c r="HV170" s="527"/>
      <c r="HW170" s="527"/>
      <c r="HX170" s="527"/>
      <c r="HY170" s="527"/>
      <c r="HZ170" s="527"/>
      <c r="IA170" s="527"/>
      <c r="IB170" s="527"/>
      <c r="IC170" s="527"/>
      <c r="ID170" s="527"/>
      <c r="IE170" s="527"/>
      <c r="IF170" s="527"/>
      <c r="IG170" s="527"/>
      <c r="IH170" s="527"/>
      <c r="II170" s="527"/>
      <c r="IJ170" s="527"/>
      <c r="IK170" s="527"/>
      <c r="IL170" s="527"/>
      <c r="IM170" s="527"/>
      <c r="IN170" s="527"/>
      <c r="IO170" s="527"/>
      <c r="IP170" s="527"/>
      <c r="IQ170" s="527"/>
      <c r="IR170" s="527"/>
      <c r="IS170" s="527"/>
    </row>
    <row r="171" s="528" customFormat="1" ht="24.95" customHeight="1" spans="1:253">
      <c r="A171" s="563" t="s">
        <v>144</v>
      </c>
      <c r="B171" s="564">
        <v>0</v>
      </c>
      <c r="C171" s="565">
        <v>0</v>
      </c>
      <c r="D171" s="565">
        <v>0</v>
      </c>
      <c r="E171" s="566" t="str">
        <f t="shared" si="18"/>
        <v/>
      </c>
      <c r="F171" s="565">
        <v>0</v>
      </c>
      <c r="G171" s="567" t="str">
        <f t="shared" si="17"/>
        <v/>
      </c>
    </row>
    <row r="172" s="5" customFormat="1" ht="24.95" customHeight="1" spans="1:253">
      <c r="A172" s="563" t="s">
        <v>59</v>
      </c>
      <c r="B172" s="564">
        <v>109</v>
      </c>
      <c r="C172" s="565">
        <v>133</v>
      </c>
      <c r="D172" s="565">
        <v>133</v>
      </c>
      <c r="E172" s="566">
        <f t="shared" si="18"/>
        <v>1</v>
      </c>
      <c r="F172" s="565">
        <v>82</v>
      </c>
      <c r="G172" s="567">
        <f t="shared" si="17"/>
        <v>0.621951219512195</v>
      </c>
      <c r="H172" s="527"/>
      <c r="I172" s="527"/>
      <c r="J172" s="527"/>
      <c r="K172" s="527"/>
      <c r="L172" s="527"/>
      <c r="M172" s="527"/>
      <c r="N172" s="527"/>
      <c r="O172" s="527"/>
      <c r="P172" s="527"/>
      <c r="Q172" s="527"/>
      <c r="R172" s="527"/>
      <c r="S172" s="527"/>
      <c r="T172" s="527"/>
      <c r="U172" s="527"/>
      <c r="V172" s="527"/>
      <c r="W172" s="527"/>
      <c r="X172" s="527"/>
      <c r="Y172" s="527"/>
      <c r="Z172" s="527"/>
      <c r="AA172" s="527"/>
      <c r="AB172" s="527"/>
      <c r="AC172" s="527"/>
      <c r="HN172" s="527"/>
      <c r="HO172" s="527"/>
      <c r="HP172" s="527"/>
      <c r="HQ172" s="527"/>
      <c r="HR172" s="527"/>
      <c r="HS172" s="527"/>
      <c r="HT172" s="527"/>
      <c r="HU172" s="527"/>
      <c r="HV172" s="527"/>
      <c r="HW172" s="527"/>
      <c r="HX172" s="527"/>
      <c r="HY172" s="527"/>
      <c r="HZ172" s="527"/>
      <c r="IA172" s="527"/>
      <c r="IB172" s="527"/>
      <c r="IC172" s="527"/>
      <c r="ID172" s="527"/>
      <c r="IE172" s="527"/>
      <c r="IF172" s="527"/>
      <c r="IG172" s="527"/>
      <c r="IH172" s="527"/>
      <c r="II172" s="527"/>
      <c r="IJ172" s="527"/>
      <c r="IK172" s="527"/>
      <c r="IL172" s="527"/>
      <c r="IM172" s="527"/>
      <c r="IN172" s="527"/>
      <c r="IO172" s="527"/>
      <c r="IP172" s="527"/>
      <c r="IQ172" s="527"/>
      <c r="IR172" s="527"/>
      <c r="IS172" s="527"/>
    </row>
    <row r="173" s="5" customFormat="1" ht="37.5" spans="1:253">
      <c r="A173" s="563" t="s">
        <v>145</v>
      </c>
      <c r="B173" s="564">
        <v>301</v>
      </c>
      <c r="C173" s="565">
        <v>113</v>
      </c>
      <c r="D173" s="565">
        <v>113</v>
      </c>
      <c r="E173" s="566">
        <f t="shared" si="18"/>
        <v>1</v>
      </c>
      <c r="F173" s="565">
        <v>46</v>
      </c>
      <c r="G173" s="567">
        <f t="shared" si="17"/>
        <v>1.45652173913043</v>
      </c>
      <c r="H173" s="527"/>
      <c r="I173" s="527"/>
      <c r="J173" s="527"/>
      <c r="K173" s="527"/>
      <c r="L173" s="527"/>
      <c r="M173" s="527"/>
      <c r="N173" s="527"/>
      <c r="O173" s="527"/>
      <c r="P173" s="527"/>
      <c r="Q173" s="527"/>
      <c r="R173" s="527"/>
      <c r="S173" s="527"/>
      <c r="T173" s="527"/>
      <c r="U173" s="527"/>
      <c r="V173" s="527"/>
      <c r="W173" s="527"/>
      <c r="X173" s="527"/>
      <c r="Y173" s="527"/>
      <c r="Z173" s="527"/>
      <c r="AA173" s="527"/>
      <c r="AB173" s="527"/>
      <c r="AC173" s="527"/>
      <c r="HN173" s="527"/>
      <c r="HO173" s="527"/>
      <c r="HP173" s="527"/>
      <c r="HQ173" s="527"/>
      <c r="HR173" s="527"/>
      <c r="HS173" s="527"/>
      <c r="HT173" s="527"/>
      <c r="HU173" s="527"/>
      <c r="HV173" s="527"/>
      <c r="HW173" s="527"/>
      <c r="HX173" s="527"/>
      <c r="HY173" s="527"/>
      <c r="HZ173" s="527"/>
      <c r="IA173" s="527"/>
      <c r="IB173" s="527"/>
      <c r="IC173" s="527"/>
      <c r="ID173" s="527"/>
      <c r="IE173" s="527"/>
      <c r="IF173" s="527"/>
      <c r="IG173" s="527"/>
      <c r="IH173" s="527"/>
      <c r="II173" s="527"/>
      <c r="IJ173" s="527"/>
      <c r="IK173" s="527"/>
      <c r="IL173" s="527"/>
      <c r="IM173" s="527"/>
      <c r="IN173" s="527"/>
      <c r="IO173" s="527"/>
      <c r="IP173" s="527"/>
      <c r="IQ173" s="527"/>
      <c r="IR173" s="527"/>
      <c r="IS173" s="527"/>
    </row>
    <row r="174" s="528" customFormat="1" ht="24.95" customHeight="1" spans="1:253">
      <c r="A174" s="563" t="s">
        <v>146</v>
      </c>
      <c r="B174" s="367">
        <f t="shared" ref="B174:F174" si="24">SUM(B175:B180)</f>
        <v>488</v>
      </c>
      <c r="C174" s="367">
        <f t="shared" si="24"/>
        <v>532</v>
      </c>
      <c r="D174" s="367">
        <f t="shared" si="24"/>
        <v>511</v>
      </c>
      <c r="E174" s="561">
        <f t="shared" si="18"/>
        <v>0.960526315789474</v>
      </c>
      <c r="F174" s="367">
        <f t="shared" si="24"/>
        <v>332</v>
      </c>
      <c r="G174" s="562">
        <f t="shared" si="17"/>
        <v>0.539156626506024</v>
      </c>
    </row>
    <row r="175" s="5" customFormat="1" ht="24.95" customHeight="1" spans="1:253">
      <c r="A175" s="563" t="s">
        <v>50</v>
      </c>
      <c r="B175" s="564">
        <v>241</v>
      </c>
      <c r="C175" s="565">
        <v>271</v>
      </c>
      <c r="D175" s="565">
        <v>271</v>
      </c>
      <c r="E175" s="566">
        <f t="shared" si="18"/>
        <v>1</v>
      </c>
      <c r="F175" s="565">
        <v>187</v>
      </c>
      <c r="G175" s="567">
        <f t="shared" si="17"/>
        <v>0.449197860962567</v>
      </c>
      <c r="H175" s="527"/>
      <c r="I175" s="527"/>
      <c r="J175" s="527"/>
      <c r="K175" s="527"/>
      <c r="L175" s="527"/>
      <c r="M175" s="527"/>
      <c r="N175" s="527"/>
      <c r="O175" s="527"/>
      <c r="P175" s="527"/>
      <c r="Q175" s="527"/>
      <c r="R175" s="527"/>
      <c r="S175" s="527"/>
      <c r="T175" s="527"/>
      <c r="U175" s="527"/>
      <c r="V175" s="527"/>
      <c r="W175" s="527"/>
      <c r="X175" s="527"/>
      <c r="Y175" s="527"/>
      <c r="Z175" s="527"/>
      <c r="AA175" s="527"/>
      <c r="AB175" s="527"/>
      <c r="AC175" s="527"/>
      <c r="HN175" s="527"/>
      <c r="HO175" s="527"/>
      <c r="HP175" s="527"/>
      <c r="HQ175" s="527"/>
      <c r="HR175" s="527"/>
      <c r="HS175" s="527"/>
      <c r="HT175" s="527"/>
      <c r="HU175" s="527"/>
      <c r="HV175" s="527"/>
      <c r="HW175" s="527"/>
      <c r="HX175" s="527"/>
      <c r="HY175" s="527"/>
      <c r="HZ175" s="527"/>
      <c r="IA175" s="527"/>
      <c r="IB175" s="527"/>
      <c r="IC175" s="527"/>
      <c r="ID175" s="527"/>
      <c r="IE175" s="527"/>
      <c r="IF175" s="527"/>
      <c r="IG175" s="527"/>
      <c r="IH175" s="527"/>
      <c r="II175" s="527"/>
      <c r="IJ175" s="527"/>
      <c r="IK175" s="527"/>
      <c r="IL175" s="527"/>
      <c r="IM175" s="527"/>
      <c r="IN175" s="527"/>
      <c r="IO175" s="527"/>
      <c r="IP175" s="527"/>
      <c r="IQ175" s="527"/>
      <c r="IR175" s="527"/>
      <c r="IS175" s="527"/>
    </row>
    <row r="176" s="528" customFormat="1" ht="24.95" customHeight="1" spans="1:253">
      <c r="A176" s="563" t="s">
        <v>51</v>
      </c>
      <c r="B176" s="564">
        <v>0</v>
      </c>
      <c r="C176" s="565">
        <v>0</v>
      </c>
      <c r="D176" s="565">
        <v>0</v>
      </c>
      <c r="E176" s="566" t="str">
        <f t="shared" si="18"/>
        <v/>
      </c>
      <c r="F176" s="565">
        <v>0</v>
      </c>
      <c r="G176" s="567" t="str">
        <f t="shared" si="17"/>
        <v/>
      </c>
    </row>
    <row r="177" s="5" customFormat="1" ht="24.95" customHeight="1" spans="1:253">
      <c r="A177" s="563" t="s">
        <v>52</v>
      </c>
      <c r="B177" s="564">
        <v>0</v>
      </c>
      <c r="C177" s="565">
        <v>0</v>
      </c>
      <c r="D177" s="565">
        <v>0</v>
      </c>
      <c r="E177" s="566" t="str">
        <f t="shared" si="18"/>
        <v/>
      </c>
      <c r="F177" s="565">
        <v>0</v>
      </c>
      <c r="G177" s="567" t="str">
        <f t="shared" si="17"/>
        <v/>
      </c>
      <c r="H177" s="527"/>
      <c r="I177" s="527"/>
      <c r="J177" s="527"/>
      <c r="K177" s="527"/>
      <c r="L177" s="527"/>
      <c r="M177" s="527"/>
      <c r="N177" s="527"/>
      <c r="O177" s="527"/>
      <c r="P177" s="527"/>
      <c r="Q177" s="527"/>
      <c r="R177" s="527"/>
      <c r="S177" s="527"/>
      <c r="T177" s="527"/>
      <c r="U177" s="527"/>
      <c r="V177" s="527"/>
      <c r="W177" s="527"/>
      <c r="X177" s="527"/>
      <c r="Y177" s="527"/>
      <c r="Z177" s="527"/>
      <c r="AA177" s="527"/>
      <c r="AB177" s="527"/>
      <c r="AC177" s="527"/>
      <c r="HN177" s="527"/>
      <c r="HO177" s="527"/>
      <c r="HP177" s="527"/>
      <c r="HQ177" s="527"/>
      <c r="HR177" s="527"/>
      <c r="HS177" s="527"/>
      <c r="HT177" s="527"/>
      <c r="HU177" s="527"/>
      <c r="HV177" s="527"/>
      <c r="HW177" s="527"/>
      <c r="HX177" s="527"/>
      <c r="HY177" s="527"/>
      <c r="HZ177" s="527"/>
      <c r="IA177" s="527"/>
      <c r="IB177" s="527"/>
      <c r="IC177" s="527"/>
      <c r="ID177" s="527"/>
      <c r="IE177" s="527"/>
      <c r="IF177" s="527"/>
      <c r="IG177" s="527"/>
      <c r="IH177" s="527"/>
      <c r="II177" s="527"/>
      <c r="IJ177" s="527"/>
      <c r="IK177" s="527"/>
      <c r="IL177" s="527"/>
      <c r="IM177" s="527"/>
      <c r="IN177" s="527"/>
      <c r="IO177" s="527"/>
      <c r="IP177" s="527"/>
      <c r="IQ177" s="527"/>
      <c r="IR177" s="527"/>
      <c r="IS177" s="527"/>
    </row>
    <row r="178" s="528" customFormat="1" ht="24.95" customHeight="1" spans="1:253">
      <c r="A178" s="563" t="s">
        <v>147</v>
      </c>
      <c r="B178" s="564">
        <v>0</v>
      </c>
      <c r="C178" s="565">
        <v>0</v>
      </c>
      <c r="D178" s="565">
        <v>0</v>
      </c>
      <c r="E178" s="566" t="str">
        <f t="shared" si="18"/>
        <v/>
      </c>
      <c r="F178" s="565">
        <v>0</v>
      </c>
      <c r="G178" s="567" t="str">
        <f t="shared" si="17"/>
        <v/>
      </c>
    </row>
    <row r="179" s="5" customFormat="1" ht="24.95" customHeight="1" spans="1:253">
      <c r="A179" s="563" t="s">
        <v>59</v>
      </c>
      <c r="B179" s="564">
        <v>109</v>
      </c>
      <c r="C179" s="565">
        <v>123</v>
      </c>
      <c r="D179" s="565">
        <v>123</v>
      </c>
      <c r="E179" s="566">
        <f t="shared" si="18"/>
        <v>1</v>
      </c>
      <c r="F179" s="565">
        <v>108</v>
      </c>
      <c r="G179" s="567">
        <f t="shared" si="17"/>
        <v>0.138888888888889</v>
      </c>
      <c r="H179" s="527"/>
      <c r="I179" s="527"/>
      <c r="J179" s="527"/>
      <c r="K179" s="527"/>
      <c r="L179" s="527"/>
      <c r="M179" s="527"/>
      <c r="N179" s="527"/>
      <c r="O179" s="527"/>
      <c r="P179" s="527"/>
      <c r="Q179" s="527"/>
      <c r="R179" s="527"/>
      <c r="S179" s="527"/>
      <c r="T179" s="527"/>
      <c r="U179" s="527"/>
      <c r="V179" s="527"/>
      <c r="W179" s="527"/>
      <c r="X179" s="527"/>
      <c r="Y179" s="527"/>
      <c r="Z179" s="527"/>
      <c r="AA179" s="527"/>
      <c r="AB179" s="527"/>
      <c r="AC179" s="527"/>
      <c r="HN179" s="527"/>
      <c r="HO179" s="527"/>
      <c r="HP179" s="527"/>
      <c r="HQ179" s="527"/>
      <c r="HR179" s="527"/>
      <c r="HS179" s="527"/>
      <c r="HT179" s="527"/>
      <c r="HU179" s="527"/>
      <c r="HV179" s="527"/>
      <c r="HW179" s="527"/>
      <c r="HX179" s="527"/>
      <c r="HY179" s="527"/>
      <c r="HZ179" s="527"/>
      <c r="IA179" s="527"/>
      <c r="IB179" s="527"/>
      <c r="IC179" s="527"/>
      <c r="ID179" s="527"/>
      <c r="IE179" s="527"/>
      <c r="IF179" s="527"/>
      <c r="IG179" s="527"/>
      <c r="IH179" s="527"/>
      <c r="II179" s="527"/>
      <c r="IJ179" s="527"/>
      <c r="IK179" s="527"/>
      <c r="IL179" s="527"/>
      <c r="IM179" s="527"/>
      <c r="IN179" s="527"/>
      <c r="IO179" s="527"/>
      <c r="IP179" s="527"/>
      <c r="IQ179" s="527"/>
      <c r="IR179" s="527"/>
      <c r="IS179" s="527"/>
    </row>
    <row r="180" s="5" customFormat="1" ht="24.95" customHeight="1" spans="1:253">
      <c r="A180" s="563" t="s">
        <v>148</v>
      </c>
      <c r="B180" s="564">
        <v>138</v>
      </c>
      <c r="C180" s="565">
        <v>138</v>
      </c>
      <c r="D180" s="565">
        <v>117</v>
      </c>
      <c r="E180" s="566">
        <f t="shared" si="18"/>
        <v>0.847826086956522</v>
      </c>
      <c r="F180" s="565">
        <v>37</v>
      </c>
      <c r="G180" s="567">
        <f t="shared" si="17"/>
        <v>2.16216216216216</v>
      </c>
      <c r="H180" s="527"/>
      <c r="I180" s="527"/>
      <c r="J180" s="527"/>
      <c r="K180" s="527"/>
      <c r="L180" s="527"/>
      <c r="M180" s="527"/>
      <c r="N180" s="527"/>
      <c r="O180" s="527"/>
      <c r="P180" s="527"/>
      <c r="Q180" s="527"/>
      <c r="R180" s="527"/>
      <c r="S180" s="527"/>
      <c r="T180" s="527"/>
      <c r="U180" s="527"/>
      <c r="V180" s="527"/>
      <c r="W180" s="527"/>
      <c r="X180" s="527"/>
      <c r="Y180" s="527"/>
      <c r="Z180" s="527"/>
      <c r="AA180" s="527"/>
      <c r="AB180" s="527"/>
      <c r="AC180" s="527"/>
      <c r="HN180" s="527"/>
      <c r="HO180" s="527"/>
      <c r="HP180" s="527"/>
      <c r="HQ180" s="527"/>
      <c r="HR180" s="527"/>
      <c r="HS180" s="527"/>
      <c r="HT180" s="527"/>
      <c r="HU180" s="527"/>
      <c r="HV180" s="527"/>
      <c r="HW180" s="527"/>
      <c r="HX180" s="527"/>
      <c r="HY180" s="527"/>
      <c r="HZ180" s="527"/>
      <c r="IA180" s="527"/>
      <c r="IB180" s="527"/>
      <c r="IC180" s="527"/>
      <c r="ID180" s="527"/>
      <c r="IE180" s="527"/>
      <c r="IF180" s="527"/>
      <c r="IG180" s="527"/>
      <c r="IH180" s="527"/>
      <c r="II180" s="527"/>
      <c r="IJ180" s="527"/>
      <c r="IK180" s="527"/>
      <c r="IL180" s="527"/>
      <c r="IM180" s="527"/>
      <c r="IN180" s="527"/>
      <c r="IO180" s="527"/>
      <c r="IP180" s="527"/>
      <c r="IQ180" s="527"/>
      <c r="IR180" s="527"/>
      <c r="IS180" s="527"/>
    </row>
    <row r="181" s="528" customFormat="1" ht="24.95" customHeight="1" spans="1:253">
      <c r="A181" s="563" t="s">
        <v>149</v>
      </c>
      <c r="B181" s="367">
        <f t="shared" ref="B181:F181" si="25">SUM(B182:B187)</f>
        <v>883</v>
      </c>
      <c r="C181" s="367">
        <f t="shared" si="25"/>
        <v>710</v>
      </c>
      <c r="D181" s="367">
        <f t="shared" si="25"/>
        <v>670</v>
      </c>
      <c r="E181" s="561">
        <f t="shared" si="18"/>
        <v>0.943661971830986</v>
      </c>
      <c r="F181" s="367">
        <f t="shared" si="25"/>
        <v>420</v>
      </c>
      <c r="G181" s="562">
        <f t="shared" si="17"/>
        <v>0.595238095238095</v>
      </c>
    </row>
    <row r="182" s="5" customFormat="1" ht="24.95" customHeight="1" spans="1:253">
      <c r="A182" s="563" t="s">
        <v>50</v>
      </c>
      <c r="B182" s="564">
        <v>256</v>
      </c>
      <c r="C182" s="565">
        <v>172</v>
      </c>
      <c r="D182" s="565">
        <v>172</v>
      </c>
      <c r="E182" s="566">
        <f t="shared" si="18"/>
        <v>1</v>
      </c>
      <c r="F182" s="565">
        <v>182</v>
      </c>
      <c r="G182" s="567">
        <f t="shared" si="17"/>
        <v>-0.0549450549450549</v>
      </c>
      <c r="H182" s="527"/>
      <c r="I182" s="527"/>
      <c r="J182" s="527"/>
      <c r="K182" s="527"/>
      <c r="L182" s="527"/>
      <c r="M182" s="527"/>
      <c r="N182" s="527"/>
      <c r="O182" s="527"/>
      <c r="P182" s="527"/>
      <c r="Q182" s="527"/>
      <c r="R182" s="527"/>
      <c r="S182" s="527"/>
      <c r="T182" s="527"/>
      <c r="U182" s="527"/>
      <c r="V182" s="527"/>
      <c r="W182" s="527"/>
      <c r="X182" s="527"/>
      <c r="Y182" s="527"/>
      <c r="Z182" s="527"/>
      <c r="AA182" s="527"/>
      <c r="AB182" s="527"/>
      <c r="AC182" s="527"/>
      <c r="HN182" s="527"/>
      <c r="HO182" s="527"/>
      <c r="HP182" s="527"/>
      <c r="HQ182" s="527"/>
      <c r="HR182" s="527"/>
      <c r="HS182" s="527"/>
      <c r="HT182" s="527"/>
      <c r="HU182" s="527"/>
      <c r="HV182" s="527"/>
      <c r="HW182" s="527"/>
      <c r="HX182" s="527"/>
      <c r="HY182" s="527"/>
      <c r="HZ182" s="527"/>
      <c r="IA182" s="527"/>
      <c r="IB182" s="527"/>
      <c r="IC182" s="527"/>
      <c r="ID182" s="527"/>
      <c r="IE182" s="527"/>
      <c r="IF182" s="527"/>
      <c r="IG182" s="527"/>
      <c r="IH182" s="527"/>
      <c r="II182" s="527"/>
      <c r="IJ182" s="527"/>
      <c r="IK182" s="527"/>
      <c r="IL182" s="527"/>
      <c r="IM182" s="527"/>
      <c r="IN182" s="527"/>
      <c r="IO182" s="527"/>
      <c r="IP182" s="527"/>
      <c r="IQ182" s="527"/>
      <c r="IR182" s="527"/>
      <c r="IS182" s="527"/>
    </row>
    <row r="183" s="528" customFormat="1" ht="24.95" customHeight="1" spans="1:253">
      <c r="A183" s="563" t="s">
        <v>51</v>
      </c>
      <c r="B183" s="564">
        <v>0</v>
      </c>
      <c r="C183" s="565">
        <v>0</v>
      </c>
      <c r="D183" s="565">
        <v>0</v>
      </c>
      <c r="E183" s="566" t="str">
        <f t="shared" si="18"/>
        <v/>
      </c>
      <c r="F183" s="565">
        <v>0</v>
      </c>
      <c r="G183" s="567" t="str">
        <f t="shared" si="17"/>
        <v/>
      </c>
    </row>
    <row r="184" s="5" customFormat="1" ht="24.95" customHeight="1" spans="1:253">
      <c r="A184" s="563" t="s">
        <v>52</v>
      </c>
      <c r="B184" s="564">
        <v>0</v>
      </c>
      <c r="C184" s="565">
        <v>0</v>
      </c>
      <c r="D184" s="565">
        <v>0</v>
      </c>
      <c r="E184" s="566" t="str">
        <f t="shared" si="18"/>
        <v/>
      </c>
      <c r="F184" s="565">
        <v>0</v>
      </c>
      <c r="G184" s="567" t="str">
        <f t="shared" si="17"/>
        <v/>
      </c>
      <c r="H184" s="527"/>
      <c r="I184" s="527"/>
      <c r="J184" s="527"/>
      <c r="K184" s="527"/>
      <c r="L184" s="527"/>
      <c r="M184" s="527"/>
      <c r="N184" s="527"/>
      <c r="O184" s="527"/>
      <c r="P184" s="527"/>
      <c r="Q184" s="527"/>
      <c r="R184" s="527"/>
      <c r="S184" s="527"/>
      <c r="T184" s="527"/>
      <c r="U184" s="527"/>
      <c r="V184" s="527"/>
      <c r="W184" s="527"/>
      <c r="X184" s="527"/>
      <c r="Y184" s="527"/>
      <c r="Z184" s="527"/>
      <c r="AA184" s="527"/>
      <c r="AB184" s="527"/>
      <c r="AC184" s="527"/>
      <c r="HN184" s="527"/>
      <c r="HO184" s="527"/>
      <c r="HP184" s="527"/>
      <c r="HQ184" s="527"/>
      <c r="HR184" s="527"/>
      <c r="HS184" s="527"/>
      <c r="HT184" s="527"/>
      <c r="HU184" s="527"/>
      <c r="HV184" s="527"/>
      <c r="HW184" s="527"/>
      <c r="HX184" s="527"/>
      <c r="HY184" s="527"/>
      <c r="HZ184" s="527"/>
      <c r="IA184" s="527"/>
      <c r="IB184" s="527"/>
      <c r="IC184" s="527"/>
      <c r="ID184" s="527"/>
      <c r="IE184" s="527"/>
      <c r="IF184" s="527"/>
      <c r="IG184" s="527"/>
      <c r="IH184" s="527"/>
      <c r="II184" s="527"/>
      <c r="IJ184" s="527"/>
      <c r="IK184" s="527"/>
      <c r="IL184" s="527"/>
      <c r="IM184" s="527"/>
      <c r="IN184" s="527"/>
      <c r="IO184" s="527"/>
      <c r="IP184" s="527"/>
      <c r="IQ184" s="527"/>
      <c r="IR184" s="527"/>
      <c r="IS184" s="527"/>
    </row>
    <row r="185" s="528" customFormat="1" ht="24.95" customHeight="1" spans="1:253">
      <c r="A185" s="563" t="s">
        <v>150</v>
      </c>
      <c r="B185" s="564">
        <v>0</v>
      </c>
      <c r="C185" s="565">
        <v>0</v>
      </c>
      <c r="D185" s="565">
        <v>0</v>
      </c>
      <c r="E185" s="566" t="str">
        <f t="shared" si="18"/>
        <v/>
      </c>
      <c r="F185" s="565">
        <v>0</v>
      </c>
      <c r="G185" s="567" t="str">
        <f t="shared" si="17"/>
        <v/>
      </c>
    </row>
    <row r="186" s="5" customFormat="1" ht="24.95" customHeight="1" spans="1:253">
      <c r="A186" s="563" t="s">
        <v>59</v>
      </c>
      <c r="B186" s="564">
        <v>288</v>
      </c>
      <c r="C186" s="565">
        <v>233</v>
      </c>
      <c r="D186" s="565">
        <v>233</v>
      </c>
      <c r="E186" s="566">
        <f t="shared" si="18"/>
        <v>1</v>
      </c>
      <c r="F186" s="565">
        <v>208</v>
      </c>
      <c r="G186" s="567">
        <f t="shared" si="17"/>
        <v>0.120192307692308</v>
      </c>
      <c r="H186" s="527"/>
      <c r="I186" s="527"/>
      <c r="J186" s="527"/>
      <c r="K186" s="527"/>
      <c r="L186" s="527"/>
      <c r="M186" s="527"/>
      <c r="N186" s="527"/>
      <c r="O186" s="527"/>
      <c r="P186" s="527"/>
      <c r="Q186" s="527"/>
      <c r="R186" s="527"/>
      <c r="S186" s="527"/>
      <c r="T186" s="527"/>
      <c r="U186" s="527"/>
      <c r="V186" s="527"/>
      <c r="W186" s="527"/>
      <c r="X186" s="527"/>
      <c r="Y186" s="527"/>
      <c r="Z186" s="527"/>
      <c r="AA186" s="527"/>
      <c r="AB186" s="527"/>
      <c r="AC186" s="527"/>
      <c r="HN186" s="527"/>
      <c r="HO186" s="527"/>
      <c r="HP186" s="527"/>
      <c r="HQ186" s="527"/>
      <c r="HR186" s="527"/>
      <c r="HS186" s="527"/>
      <c r="HT186" s="527"/>
      <c r="HU186" s="527"/>
      <c r="HV186" s="527"/>
      <c r="HW186" s="527"/>
      <c r="HX186" s="527"/>
      <c r="HY186" s="527"/>
      <c r="HZ186" s="527"/>
      <c r="IA186" s="527"/>
      <c r="IB186" s="527"/>
      <c r="IC186" s="527"/>
      <c r="ID186" s="527"/>
      <c r="IE186" s="527"/>
      <c r="IF186" s="527"/>
      <c r="IG186" s="527"/>
      <c r="IH186" s="527"/>
      <c r="II186" s="527"/>
      <c r="IJ186" s="527"/>
      <c r="IK186" s="527"/>
      <c r="IL186" s="527"/>
      <c r="IM186" s="527"/>
      <c r="IN186" s="527"/>
      <c r="IO186" s="527"/>
      <c r="IP186" s="527"/>
      <c r="IQ186" s="527"/>
      <c r="IR186" s="527"/>
      <c r="IS186" s="527"/>
    </row>
    <row r="187" s="5" customFormat="1" ht="24.95" customHeight="1" spans="1:253">
      <c r="A187" s="563" t="s">
        <v>151</v>
      </c>
      <c r="B187" s="564">
        <v>339</v>
      </c>
      <c r="C187" s="565">
        <v>305</v>
      </c>
      <c r="D187" s="565">
        <v>265</v>
      </c>
      <c r="E187" s="566">
        <f t="shared" si="18"/>
        <v>0.868852459016393</v>
      </c>
      <c r="F187" s="565">
        <v>30</v>
      </c>
      <c r="G187" s="567">
        <f t="shared" si="17"/>
        <v>7.83333333333333</v>
      </c>
      <c r="H187" s="527"/>
      <c r="I187" s="527"/>
      <c r="J187" s="527"/>
      <c r="K187" s="527"/>
      <c r="L187" s="527"/>
      <c r="M187" s="527"/>
      <c r="N187" s="527"/>
      <c r="O187" s="527"/>
      <c r="P187" s="527"/>
      <c r="Q187" s="527"/>
      <c r="R187" s="527"/>
      <c r="S187" s="527"/>
      <c r="T187" s="527"/>
      <c r="U187" s="527"/>
      <c r="V187" s="527"/>
      <c r="W187" s="527"/>
      <c r="X187" s="527"/>
      <c r="Y187" s="527"/>
      <c r="Z187" s="527"/>
      <c r="AA187" s="527"/>
      <c r="AB187" s="527"/>
      <c r="AC187" s="527"/>
      <c r="HN187" s="527"/>
      <c r="HO187" s="527"/>
      <c r="HP187" s="527"/>
      <c r="HQ187" s="527"/>
      <c r="HR187" s="527"/>
      <c r="HS187" s="527"/>
      <c r="HT187" s="527"/>
      <c r="HU187" s="527"/>
      <c r="HV187" s="527"/>
      <c r="HW187" s="527"/>
      <c r="HX187" s="527"/>
      <c r="HY187" s="527"/>
      <c r="HZ187" s="527"/>
      <c r="IA187" s="527"/>
      <c r="IB187" s="527"/>
      <c r="IC187" s="527"/>
      <c r="ID187" s="527"/>
      <c r="IE187" s="527"/>
      <c r="IF187" s="527"/>
      <c r="IG187" s="527"/>
      <c r="IH187" s="527"/>
      <c r="II187" s="527"/>
      <c r="IJ187" s="527"/>
      <c r="IK187" s="527"/>
      <c r="IL187" s="527"/>
      <c r="IM187" s="527"/>
      <c r="IN187" s="527"/>
      <c r="IO187" s="527"/>
      <c r="IP187" s="527"/>
      <c r="IQ187" s="527"/>
      <c r="IR187" s="527"/>
      <c r="IS187" s="527"/>
    </row>
    <row r="188" s="528" customFormat="1" ht="24.95" customHeight="1" spans="1:253">
      <c r="A188" s="563" t="s">
        <v>152</v>
      </c>
      <c r="B188" s="367">
        <f t="shared" ref="B188:F188" si="26">SUM(B189:B195)</f>
        <v>212</v>
      </c>
      <c r="C188" s="367">
        <f t="shared" si="26"/>
        <v>204</v>
      </c>
      <c r="D188" s="367">
        <f t="shared" si="26"/>
        <v>204</v>
      </c>
      <c r="E188" s="561">
        <f t="shared" si="18"/>
        <v>1</v>
      </c>
      <c r="F188" s="367">
        <f t="shared" si="26"/>
        <v>168</v>
      </c>
      <c r="G188" s="562">
        <f t="shared" si="17"/>
        <v>0.214285714285714</v>
      </c>
    </row>
    <row r="189" s="5" customFormat="1" ht="24.95" customHeight="1" spans="1:253">
      <c r="A189" s="563" t="s">
        <v>50</v>
      </c>
      <c r="B189" s="564">
        <v>115</v>
      </c>
      <c r="C189" s="565">
        <v>122</v>
      </c>
      <c r="D189" s="565">
        <v>122</v>
      </c>
      <c r="E189" s="566">
        <f t="shared" si="18"/>
        <v>1</v>
      </c>
      <c r="F189" s="565">
        <v>121</v>
      </c>
      <c r="G189" s="567">
        <f t="shared" si="17"/>
        <v>0.00826446280991736</v>
      </c>
      <c r="H189" s="527"/>
      <c r="I189" s="527"/>
      <c r="J189" s="527"/>
      <c r="K189" s="527"/>
      <c r="L189" s="527"/>
      <c r="M189" s="527"/>
      <c r="N189" s="527"/>
      <c r="O189" s="527"/>
      <c r="P189" s="527"/>
      <c r="Q189" s="527"/>
      <c r="R189" s="527"/>
      <c r="S189" s="527"/>
      <c r="T189" s="527"/>
      <c r="U189" s="527"/>
      <c r="V189" s="527"/>
      <c r="W189" s="527"/>
      <c r="X189" s="527"/>
      <c r="Y189" s="527"/>
      <c r="Z189" s="527"/>
      <c r="AA189" s="527"/>
      <c r="AB189" s="527"/>
      <c r="AC189" s="527"/>
      <c r="HN189" s="527"/>
      <c r="HO189" s="527"/>
      <c r="HP189" s="527"/>
      <c r="HQ189" s="527"/>
      <c r="HR189" s="527"/>
      <c r="HS189" s="527"/>
      <c r="HT189" s="527"/>
      <c r="HU189" s="527"/>
      <c r="HV189" s="527"/>
      <c r="HW189" s="527"/>
      <c r="HX189" s="527"/>
      <c r="HY189" s="527"/>
      <c r="HZ189" s="527"/>
      <c r="IA189" s="527"/>
      <c r="IB189" s="527"/>
      <c r="IC189" s="527"/>
      <c r="ID189" s="527"/>
      <c r="IE189" s="527"/>
      <c r="IF189" s="527"/>
      <c r="IG189" s="527"/>
      <c r="IH189" s="527"/>
      <c r="II189" s="527"/>
      <c r="IJ189" s="527"/>
      <c r="IK189" s="527"/>
      <c r="IL189" s="527"/>
      <c r="IM189" s="527"/>
      <c r="IN189" s="527"/>
      <c r="IO189" s="527"/>
      <c r="IP189" s="527"/>
      <c r="IQ189" s="527"/>
      <c r="IR189" s="527"/>
      <c r="IS189" s="527"/>
    </row>
    <row r="190" s="528" customFormat="1" ht="24.95" customHeight="1" spans="1:253">
      <c r="A190" s="563" t="s">
        <v>51</v>
      </c>
      <c r="B190" s="564">
        <v>25</v>
      </c>
      <c r="C190" s="565">
        <v>9</v>
      </c>
      <c r="D190" s="565">
        <v>9</v>
      </c>
      <c r="E190" s="566">
        <f t="shared" si="18"/>
        <v>1</v>
      </c>
      <c r="F190" s="565">
        <v>3</v>
      </c>
      <c r="G190" s="567">
        <f t="shared" si="17"/>
        <v>2</v>
      </c>
    </row>
    <row r="191" s="5" customFormat="1" ht="24.95" customHeight="1" spans="1:253">
      <c r="A191" s="563" t="s">
        <v>52</v>
      </c>
      <c r="B191" s="564">
        <v>0</v>
      </c>
      <c r="C191" s="565">
        <v>0</v>
      </c>
      <c r="D191" s="565">
        <v>0</v>
      </c>
      <c r="E191" s="566" t="str">
        <f t="shared" si="18"/>
        <v/>
      </c>
      <c r="F191" s="565">
        <v>0</v>
      </c>
      <c r="G191" s="567" t="str">
        <f t="shared" si="17"/>
        <v/>
      </c>
      <c r="H191" s="527"/>
      <c r="I191" s="527"/>
      <c r="J191" s="527"/>
      <c r="K191" s="527"/>
      <c r="L191" s="527"/>
      <c r="M191" s="527"/>
      <c r="N191" s="527"/>
      <c r="O191" s="527"/>
      <c r="P191" s="527"/>
      <c r="Q191" s="527"/>
      <c r="R191" s="527"/>
      <c r="S191" s="527"/>
      <c r="T191" s="527"/>
      <c r="U191" s="527"/>
      <c r="V191" s="527"/>
      <c r="W191" s="527"/>
      <c r="X191" s="527"/>
      <c r="Y191" s="527"/>
      <c r="Z191" s="527"/>
      <c r="AA191" s="527"/>
      <c r="AB191" s="527"/>
      <c r="AC191" s="527"/>
      <c r="HN191" s="527"/>
      <c r="HO191" s="527"/>
      <c r="HP191" s="527"/>
      <c r="HQ191" s="527"/>
      <c r="HR191" s="527"/>
      <c r="HS191" s="527"/>
      <c r="HT191" s="527"/>
      <c r="HU191" s="527"/>
      <c r="HV191" s="527"/>
      <c r="HW191" s="527"/>
      <c r="HX191" s="527"/>
      <c r="HY191" s="527"/>
      <c r="HZ191" s="527"/>
      <c r="IA191" s="527"/>
      <c r="IB191" s="527"/>
      <c r="IC191" s="527"/>
      <c r="ID191" s="527"/>
      <c r="IE191" s="527"/>
      <c r="IF191" s="527"/>
      <c r="IG191" s="527"/>
      <c r="IH191" s="527"/>
      <c r="II191" s="527"/>
      <c r="IJ191" s="527"/>
      <c r="IK191" s="527"/>
      <c r="IL191" s="527"/>
      <c r="IM191" s="527"/>
      <c r="IN191" s="527"/>
      <c r="IO191" s="527"/>
      <c r="IP191" s="527"/>
      <c r="IQ191" s="527"/>
      <c r="IR191" s="527"/>
      <c r="IS191" s="527"/>
    </row>
    <row r="192" s="528" customFormat="1" ht="24.95" customHeight="1" spans="1:253">
      <c r="A192" s="563" t="s">
        <v>153</v>
      </c>
      <c r="B192" s="564">
        <v>20</v>
      </c>
      <c r="C192" s="565">
        <v>14</v>
      </c>
      <c r="D192" s="565">
        <v>14</v>
      </c>
      <c r="E192" s="566">
        <f t="shared" si="18"/>
        <v>1</v>
      </c>
      <c r="F192" s="565">
        <v>0</v>
      </c>
      <c r="G192" s="567" t="str">
        <f t="shared" si="17"/>
        <v/>
      </c>
    </row>
    <row r="193" s="5" customFormat="1" ht="24.95" customHeight="1" spans="1:253">
      <c r="A193" s="563" t="s">
        <v>154</v>
      </c>
      <c r="B193" s="564">
        <v>3</v>
      </c>
      <c r="C193" s="565">
        <v>3</v>
      </c>
      <c r="D193" s="565">
        <v>3</v>
      </c>
      <c r="E193" s="566">
        <f t="shared" si="18"/>
        <v>1</v>
      </c>
      <c r="F193" s="565">
        <v>0</v>
      </c>
      <c r="G193" s="567" t="str">
        <f t="shared" si="17"/>
        <v/>
      </c>
      <c r="H193" s="527"/>
      <c r="I193" s="527"/>
      <c r="J193" s="527"/>
      <c r="K193" s="527"/>
      <c r="L193" s="527"/>
      <c r="M193" s="527"/>
      <c r="N193" s="527"/>
      <c r="O193" s="527"/>
      <c r="P193" s="527"/>
      <c r="Q193" s="527"/>
      <c r="R193" s="527"/>
      <c r="S193" s="527"/>
      <c r="T193" s="527"/>
      <c r="U193" s="527"/>
      <c r="V193" s="527"/>
      <c r="W193" s="527"/>
      <c r="X193" s="527"/>
      <c r="Y193" s="527"/>
      <c r="Z193" s="527"/>
      <c r="AA193" s="527"/>
      <c r="AB193" s="527"/>
      <c r="AC193" s="527"/>
      <c r="HN193" s="527"/>
      <c r="HO193" s="527"/>
      <c r="HP193" s="527"/>
      <c r="HQ193" s="527"/>
      <c r="HR193" s="527"/>
      <c r="HS193" s="527"/>
      <c r="HT193" s="527"/>
      <c r="HU193" s="527"/>
      <c r="HV193" s="527"/>
      <c r="HW193" s="527"/>
      <c r="HX193" s="527"/>
      <c r="HY193" s="527"/>
      <c r="HZ193" s="527"/>
      <c r="IA193" s="527"/>
      <c r="IB193" s="527"/>
      <c r="IC193" s="527"/>
      <c r="ID193" s="527"/>
      <c r="IE193" s="527"/>
      <c r="IF193" s="527"/>
      <c r="IG193" s="527"/>
      <c r="IH193" s="527"/>
      <c r="II193" s="527"/>
      <c r="IJ193" s="527"/>
      <c r="IK193" s="527"/>
      <c r="IL193" s="527"/>
      <c r="IM193" s="527"/>
      <c r="IN193" s="527"/>
      <c r="IO193" s="527"/>
      <c r="IP193" s="527"/>
      <c r="IQ193" s="527"/>
      <c r="IR193" s="527"/>
      <c r="IS193" s="527"/>
    </row>
    <row r="194" s="5" customFormat="1" ht="24.95" customHeight="1" spans="1:253">
      <c r="A194" s="563" t="s">
        <v>59</v>
      </c>
      <c r="B194" s="564">
        <v>49</v>
      </c>
      <c r="C194" s="565">
        <v>55</v>
      </c>
      <c r="D194" s="565">
        <v>55</v>
      </c>
      <c r="E194" s="566">
        <f t="shared" si="18"/>
        <v>1</v>
      </c>
      <c r="F194" s="565">
        <v>44</v>
      </c>
      <c r="G194" s="567">
        <f t="shared" si="17"/>
        <v>0.25</v>
      </c>
      <c r="H194" s="527"/>
      <c r="I194" s="527"/>
      <c r="J194" s="527"/>
      <c r="K194" s="527"/>
      <c r="L194" s="527"/>
      <c r="M194" s="527"/>
      <c r="N194" s="527"/>
      <c r="O194" s="527"/>
      <c r="P194" s="527"/>
      <c r="Q194" s="527"/>
      <c r="R194" s="527"/>
      <c r="S194" s="527"/>
      <c r="T194" s="527"/>
      <c r="U194" s="527"/>
      <c r="V194" s="527"/>
      <c r="W194" s="527"/>
      <c r="X194" s="527"/>
      <c r="Y194" s="527"/>
      <c r="Z194" s="527"/>
      <c r="AA194" s="527"/>
      <c r="AB194" s="527"/>
      <c r="AC194" s="527"/>
      <c r="HN194" s="527"/>
      <c r="HO194" s="527"/>
      <c r="HP194" s="527"/>
      <c r="HQ194" s="527"/>
      <c r="HR194" s="527"/>
      <c r="HS194" s="527"/>
      <c r="HT194" s="527"/>
      <c r="HU194" s="527"/>
      <c r="HV194" s="527"/>
      <c r="HW194" s="527"/>
      <c r="HX194" s="527"/>
      <c r="HY194" s="527"/>
      <c r="HZ194" s="527"/>
      <c r="IA194" s="527"/>
      <c r="IB194" s="527"/>
      <c r="IC194" s="527"/>
      <c r="ID194" s="527"/>
      <c r="IE194" s="527"/>
      <c r="IF194" s="527"/>
      <c r="IG194" s="527"/>
      <c r="IH194" s="527"/>
      <c r="II194" s="527"/>
      <c r="IJ194" s="527"/>
      <c r="IK194" s="527"/>
      <c r="IL194" s="527"/>
      <c r="IM194" s="527"/>
      <c r="IN194" s="527"/>
      <c r="IO194" s="527"/>
      <c r="IP194" s="527"/>
      <c r="IQ194" s="527"/>
      <c r="IR194" s="527"/>
      <c r="IS194" s="527"/>
    </row>
    <row r="195" s="5" customFormat="1" ht="24.95" customHeight="1" spans="1:253">
      <c r="A195" s="563" t="s">
        <v>155</v>
      </c>
      <c r="B195" s="564">
        <v>0</v>
      </c>
      <c r="C195" s="565">
        <v>1</v>
      </c>
      <c r="D195" s="565">
        <v>1</v>
      </c>
      <c r="E195" s="566">
        <f t="shared" si="18"/>
        <v>1</v>
      </c>
      <c r="F195" s="565">
        <v>0</v>
      </c>
      <c r="G195" s="567" t="str">
        <f t="shared" si="17"/>
        <v/>
      </c>
      <c r="H195" s="527"/>
      <c r="I195" s="527"/>
      <c r="J195" s="527"/>
      <c r="K195" s="527"/>
      <c r="L195" s="527"/>
      <c r="M195" s="527"/>
      <c r="N195" s="527"/>
      <c r="O195" s="527"/>
      <c r="P195" s="527"/>
      <c r="Q195" s="527"/>
      <c r="R195" s="527"/>
      <c r="S195" s="527"/>
      <c r="T195" s="527"/>
      <c r="U195" s="527"/>
      <c r="V195" s="527"/>
      <c r="W195" s="527"/>
      <c r="X195" s="527"/>
      <c r="Y195" s="527"/>
      <c r="Z195" s="527"/>
      <c r="AA195" s="527"/>
      <c r="AB195" s="527"/>
      <c r="AC195" s="527"/>
      <c r="HN195" s="527"/>
      <c r="HO195" s="527"/>
      <c r="HP195" s="527"/>
      <c r="HQ195" s="527"/>
      <c r="HR195" s="527"/>
      <c r="HS195" s="527"/>
      <c r="HT195" s="527"/>
      <c r="HU195" s="527"/>
      <c r="HV195" s="527"/>
      <c r="HW195" s="527"/>
      <c r="HX195" s="527"/>
      <c r="HY195" s="527"/>
      <c r="HZ195" s="527"/>
      <c r="IA195" s="527"/>
      <c r="IB195" s="527"/>
      <c r="IC195" s="527"/>
      <c r="ID195" s="527"/>
      <c r="IE195" s="527"/>
      <c r="IF195" s="527"/>
      <c r="IG195" s="527"/>
      <c r="IH195" s="527"/>
      <c r="II195" s="527"/>
      <c r="IJ195" s="527"/>
      <c r="IK195" s="527"/>
      <c r="IL195" s="527"/>
      <c r="IM195" s="527"/>
      <c r="IN195" s="527"/>
      <c r="IO195" s="527"/>
      <c r="IP195" s="527"/>
      <c r="IQ195" s="527"/>
      <c r="IR195" s="527"/>
      <c r="IS195" s="527"/>
    </row>
    <row r="196" s="5" customFormat="1" ht="24.95" customHeight="1" spans="1:253">
      <c r="A196" s="563" t="s">
        <v>156</v>
      </c>
      <c r="B196" s="367">
        <f t="shared" ref="B196:F196" si="27">SUM(B197:B201)</f>
        <v>0</v>
      </c>
      <c r="C196" s="367">
        <f t="shared" si="27"/>
        <v>0</v>
      </c>
      <c r="D196" s="367">
        <f t="shared" si="27"/>
        <v>0</v>
      </c>
      <c r="E196" s="561" t="str">
        <f t="shared" si="18"/>
        <v/>
      </c>
      <c r="F196" s="367">
        <f t="shared" si="27"/>
        <v>0</v>
      </c>
      <c r="G196" s="562" t="str">
        <f t="shared" si="17"/>
        <v/>
      </c>
      <c r="H196" s="527"/>
      <c r="I196" s="527"/>
      <c r="J196" s="527"/>
      <c r="K196" s="527"/>
      <c r="L196" s="527"/>
      <c r="M196" s="527"/>
      <c r="N196" s="527"/>
      <c r="O196" s="527"/>
      <c r="P196" s="527"/>
      <c r="Q196" s="527"/>
      <c r="R196" s="527"/>
      <c r="S196" s="527"/>
      <c r="T196" s="527"/>
      <c r="U196" s="527"/>
      <c r="V196" s="527"/>
      <c r="W196" s="527"/>
      <c r="X196" s="527"/>
      <c r="Y196" s="527"/>
      <c r="Z196" s="527"/>
      <c r="AA196" s="527"/>
      <c r="AB196" s="527"/>
      <c r="AC196" s="527"/>
      <c r="HN196" s="527"/>
      <c r="HO196" s="527"/>
      <c r="HP196" s="527"/>
      <c r="HQ196" s="527"/>
      <c r="HR196" s="527"/>
      <c r="HS196" s="527"/>
      <c r="HT196" s="527"/>
      <c r="HU196" s="527"/>
      <c r="HV196" s="527"/>
      <c r="HW196" s="527"/>
      <c r="HX196" s="527"/>
      <c r="HY196" s="527"/>
      <c r="HZ196" s="527"/>
      <c r="IA196" s="527"/>
      <c r="IB196" s="527"/>
      <c r="IC196" s="527"/>
      <c r="ID196" s="527"/>
      <c r="IE196" s="527"/>
      <c r="IF196" s="527"/>
      <c r="IG196" s="527"/>
      <c r="IH196" s="527"/>
      <c r="II196" s="527"/>
      <c r="IJ196" s="527"/>
      <c r="IK196" s="527"/>
      <c r="IL196" s="527"/>
      <c r="IM196" s="527"/>
      <c r="IN196" s="527"/>
      <c r="IO196" s="527"/>
      <c r="IP196" s="527"/>
      <c r="IQ196" s="527"/>
      <c r="IR196" s="527"/>
      <c r="IS196" s="527"/>
    </row>
    <row r="197" s="528" customFormat="1" ht="24.95" customHeight="1" spans="1:253">
      <c r="A197" s="563" t="s">
        <v>50</v>
      </c>
      <c r="B197" s="564">
        <v>0</v>
      </c>
      <c r="C197" s="565">
        <v>0</v>
      </c>
      <c r="D197" s="565">
        <v>0</v>
      </c>
      <c r="E197" s="566" t="str">
        <f t="shared" si="18"/>
        <v/>
      </c>
      <c r="F197" s="565">
        <v>0</v>
      </c>
      <c r="G197" s="567" t="str">
        <f t="shared" ref="G196:G259" si="28">IFERROR((D197-F197)/F197,"")</f>
        <v/>
      </c>
    </row>
    <row r="198" s="5" customFormat="1" ht="24.95" customHeight="1" spans="1:253">
      <c r="A198" s="563" t="s">
        <v>51</v>
      </c>
      <c r="B198" s="564">
        <v>0</v>
      </c>
      <c r="C198" s="565">
        <v>0</v>
      </c>
      <c r="D198" s="565">
        <v>0</v>
      </c>
      <c r="E198" s="566" t="str">
        <f t="shared" ref="E198:E261" si="29">IFERROR(D198/C198,"")</f>
        <v/>
      </c>
      <c r="F198" s="565">
        <v>0</v>
      </c>
      <c r="G198" s="567" t="str">
        <f t="shared" si="28"/>
        <v/>
      </c>
      <c r="H198" s="527"/>
      <c r="I198" s="527"/>
      <c r="J198" s="527"/>
      <c r="K198" s="527"/>
      <c r="L198" s="527"/>
      <c r="M198" s="527"/>
      <c r="N198" s="527"/>
      <c r="O198" s="527"/>
      <c r="P198" s="527"/>
      <c r="Q198" s="527"/>
      <c r="R198" s="527"/>
      <c r="S198" s="527"/>
      <c r="T198" s="527"/>
      <c r="U198" s="527"/>
      <c r="V198" s="527"/>
      <c r="W198" s="527"/>
      <c r="X198" s="527"/>
      <c r="Y198" s="527"/>
      <c r="Z198" s="527"/>
      <c r="AA198" s="527"/>
      <c r="AB198" s="527"/>
      <c r="AC198" s="527"/>
      <c r="HN198" s="527"/>
      <c r="HO198" s="527"/>
      <c r="HP198" s="527"/>
      <c r="HQ198" s="527"/>
      <c r="HR198" s="527"/>
      <c r="HS198" s="527"/>
      <c r="HT198" s="527"/>
      <c r="HU198" s="527"/>
      <c r="HV198" s="527"/>
      <c r="HW198" s="527"/>
      <c r="HX198" s="527"/>
      <c r="HY198" s="527"/>
      <c r="HZ198" s="527"/>
      <c r="IA198" s="527"/>
      <c r="IB198" s="527"/>
      <c r="IC198" s="527"/>
      <c r="ID198" s="527"/>
      <c r="IE198" s="527"/>
      <c r="IF198" s="527"/>
      <c r="IG198" s="527"/>
      <c r="IH198" s="527"/>
      <c r="II198" s="527"/>
      <c r="IJ198" s="527"/>
      <c r="IK198" s="527"/>
      <c r="IL198" s="527"/>
      <c r="IM198" s="527"/>
      <c r="IN198" s="527"/>
      <c r="IO198" s="527"/>
      <c r="IP198" s="527"/>
      <c r="IQ198" s="527"/>
      <c r="IR198" s="527"/>
      <c r="IS198" s="527"/>
    </row>
    <row r="199" s="528" customFormat="1" ht="24.95" customHeight="1" spans="1:253">
      <c r="A199" s="563" t="s">
        <v>52</v>
      </c>
      <c r="B199" s="564">
        <v>0</v>
      </c>
      <c r="C199" s="565">
        <v>0</v>
      </c>
      <c r="D199" s="565">
        <v>0</v>
      </c>
      <c r="E199" s="566" t="str">
        <f t="shared" si="29"/>
        <v/>
      </c>
      <c r="F199" s="565">
        <v>0</v>
      </c>
      <c r="G199" s="567" t="str">
        <f t="shared" si="28"/>
        <v/>
      </c>
    </row>
    <row r="200" s="5" customFormat="1" ht="24.95" customHeight="1" spans="1:253">
      <c r="A200" s="563" t="s">
        <v>59</v>
      </c>
      <c r="B200" s="564">
        <v>0</v>
      </c>
      <c r="C200" s="565">
        <v>0</v>
      </c>
      <c r="D200" s="565">
        <v>0</v>
      </c>
      <c r="E200" s="566" t="str">
        <f t="shared" si="29"/>
        <v/>
      </c>
      <c r="F200" s="565">
        <v>0</v>
      </c>
      <c r="G200" s="567" t="str">
        <f t="shared" si="28"/>
        <v/>
      </c>
      <c r="H200" s="527"/>
      <c r="I200" s="527"/>
      <c r="J200" s="527"/>
      <c r="K200" s="527"/>
      <c r="L200" s="527"/>
      <c r="M200" s="527"/>
      <c r="N200" s="527"/>
      <c r="O200" s="527"/>
      <c r="P200" s="527"/>
      <c r="Q200" s="527"/>
      <c r="R200" s="527"/>
      <c r="S200" s="527"/>
      <c r="T200" s="527"/>
      <c r="U200" s="527"/>
      <c r="V200" s="527"/>
      <c r="W200" s="527"/>
      <c r="X200" s="527"/>
      <c r="Y200" s="527"/>
      <c r="Z200" s="527"/>
      <c r="AA200" s="527"/>
      <c r="AB200" s="527"/>
      <c r="AC200" s="527"/>
      <c r="HN200" s="527"/>
      <c r="HO200" s="527"/>
      <c r="HP200" s="527"/>
      <c r="HQ200" s="527"/>
      <c r="HR200" s="527"/>
      <c r="HS200" s="527"/>
      <c r="HT200" s="527"/>
      <c r="HU200" s="527"/>
      <c r="HV200" s="527"/>
      <c r="HW200" s="527"/>
      <c r="HX200" s="527"/>
      <c r="HY200" s="527"/>
      <c r="HZ200" s="527"/>
      <c r="IA200" s="527"/>
      <c r="IB200" s="527"/>
      <c r="IC200" s="527"/>
      <c r="ID200" s="527"/>
      <c r="IE200" s="527"/>
      <c r="IF200" s="527"/>
      <c r="IG200" s="527"/>
      <c r="IH200" s="527"/>
      <c r="II200" s="527"/>
      <c r="IJ200" s="527"/>
      <c r="IK200" s="527"/>
      <c r="IL200" s="527"/>
      <c r="IM200" s="527"/>
      <c r="IN200" s="527"/>
      <c r="IO200" s="527"/>
      <c r="IP200" s="527"/>
      <c r="IQ200" s="527"/>
      <c r="IR200" s="527"/>
      <c r="IS200" s="527"/>
    </row>
    <row r="201" s="5" customFormat="1" ht="24.95" customHeight="1" spans="1:253">
      <c r="A201" s="563" t="s">
        <v>157</v>
      </c>
      <c r="B201" s="564">
        <v>0</v>
      </c>
      <c r="C201" s="565">
        <v>0</v>
      </c>
      <c r="D201" s="565">
        <v>0</v>
      </c>
      <c r="E201" s="566" t="str">
        <f t="shared" si="29"/>
        <v/>
      </c>
      <c r="F201" s="565">
        <v>0</v>
      </c>
      <c r="G201" s="567" t="str">
        <f t="shared" si="28"/>
        <v/>
      </c>
      <c r="H201" s="527"/>
      <c r="I201" s="527"/>
      <c r="J201" s="527"/>
      <c r="K201" s="527"/>
      <c r="L201" s="527"/>
      <c r="M201" s="527"/>
      <c r="N201" s="527"/>
      <c r="O201" s="527"/>
      <c r="P201" s="527"/>
      <c r="Q201" s="527"/>
      <c r="R201" s="527"/>
      <c r="S201" s="527"/>
      <c r="T201" s="527"/>
      <c r="U201" s="527"/>
      <c r="V201" s="527"/>
      <c r="W201" s="527"/>
      <c r="X201" s="527"/>
      <c r="Y201" s="527"/>
      <c r="Z201" s="527"/>
      <c r="AA201" s="527"/>
      <c r="AB201" s="527"/>
      <c r="AC201" s="527"/>
      <c r="HN201" s="527"/>
      <c r="HO201" s="527"/>
      <c r="HP201" s="527"/>
      <c r="HQ201" s="527"/>
      <c r="HR201" s="527"/>
      <c r="HS201" s="527"/>
      <c r="HT201" s="527"/>
      <c r="HU201" s="527"/>
      <c r="HV201" s="527"/>
      <c r="HW201" s="527"/>
      <c r="HX201" s="527"/>
      <c r="HY201" s="527"/>
      <c r="HZ201" s="527"/>
      <c r="IA201" s="527"/>
      <c r="IB201" s="527"/>
      <c r="IC201" s="527"/>
      <c r="ID201" s="527"/>
      <c r="IE201" s="527"/>
      <c r="IF201" s="527"/>
      <c r="IG201" s="527"/>
      <c r="IH201" s="527"/>
      <c r="II201" s="527"/>
      <c r="IJ201" s="527"/>
      <c r="IK201" s="527"/>
      <c r="IL201" s="527"/>
      <c r="IM201" s="527"/>
      <c r="IN201" s="527"/>
      <c r="IO201" s="527"/>
      <c r="IP201" s="527"/>
      <c r="IQ201" s="527"/>
      <c r="IR201" s="527"/>
      <c r="IS201" s="527"/>
    </row>
    <row r="202" s="5" customFormat="1" ht="24.95" customHeight="1" spans="1:253">
      <c r="A202" s="568" t="s">
        <v>158</v>
      </c>
      <c r="B202" s="367">
        <f t="shared" ref="B202:F202" si="30">SUM(B203:B207)</f>
        <v>504</v>
      </c>
      <c r="C202" s="367">
        <f t="shared" si="30"/>
        <v>503</v>
      </c>
      <c r="D202" s="367">
        <f t="shared" si="30"/>
        <v>503</v>
      </c>
      <c r="E202" s="561">
        <f t="shared" si="29"/>
        <v>1</v>
      </c>
      <c r="F202" s="367">
        <f t="shared" si="30"/>
        <v>480</v>
      </c>
      <c r="G202" s="562">
        <f t="shared" si="28"/>
        <v>0.0479166666666667</v>
      </c>
      <c r="H202" s="527"/>
      <c r="I202" s="527"/>
      <c r="J202" s="527"/>
      <c r="K202" s="527"/>
      <c r="L202" s="527"/>
      <c r="M202" s="527"/>
      <c r="N202" s="527"/>
      <c r="O202" s="527"/>
      <c r="P202" s="527"/>
      <c r="Q202" s="527"/>
      <c r="R202" s="527"/>
      <c r="S202" s="527"/>
      <c r="T202" s="527"/>
      <c r="U202" s="527"/>
      <c r="V202" s="527"/>
      <c r="W202" s="527"/>
      <c r="X202" s="527"/>
      <c r="Y202" s="527"/>
      <c r="Z202" s="527"/>
      <c r="AA202" s="527"/>
      <c r="AB202" s="527"/>
      <c r="AC202" s="527"/>
      <c r="HN202" s="527"/>
      <c r="HO202" s="527"/>
      <c r="HP202" s="527"/>
      <c r="HQ202" s="527"/>
      <c r="HR202" s="527"/>
      <c r="HS202" s="527"/>
      <c r="HT202" s="527"/>
      <c r="HU202" s="527"/>
      <c r="HV202" s="527"/>
      <c r="HW202" s="527"/>
      <c r="HX202" s="527"/>
      <c r="HY202" s="527"/>
      <c r="HZ202" s="527"/>
      <c r="IA202" s="527"/>
      <c r="IB202" s="527"/>
      <c r="IC202" s="527"/>
      <c r="ID202" s="527"/>
      <c r="IE202" s="527"/>
      <c r="IF202" s="527"/>
      <c r="IG202" s="527"/>
      <c r="IH202" s="527"/>
      <c r="II202" s="527"/>
      <c r="IJ202" s="527"/>
      <c r="IK202" s="527"/>
      <c r="IL202" s="527"/>
      <c r="IM202" s="527"/>
      <c r="IN202" s="527"/>
      <c r="IO202" s="527"/>
      <c r="IP202" s="527"/>
      <c r="IQ202" s="527"/>
      <c r="IR202" s="527"/>
      <c r="IS202" s="527"/>
    </row>
    <row r="203" s="528" customFormat="1" ht="24.95" customHeight="1" spans="1:253">
      <c r="A203" s="563" t="s">
        <v>50</v>
      </c>
      <c r="B203" s="564">
        <v>223</v>
      </c>
      <c r="C203" s="565">
        <v>254</v>
      </c>
      <c r="D203" s="565">
        <v>254</v>
      </c>
      <c r="E203" s="566">
        <f t="shared" si="29"/>
        <v>1</v>
      </c>
      <c r="F203" s="565">
        <v>260</v>
      </c>
      <c r="G203" s="567">
        <f t="shared" si="28"/>
        <v>-0.0230769230769231</v>
      </c>
    </row>
    <row r="204" s="528" customFormat="1" ht="24.95" customHeight="1" spans="1:253">
      <c r="A204" s="563" t="s">
        <v>51</v>
      </c>
      <c r="B204" s="564">
        <v>108</v>
      </c>
      <c r="C204" s="565">
        <v>55</v>
      </c>
      <c r="D204" s="565">
        <v>55</v>
      </c>
      <c r="E204" s="566">
        <f t="shared" si="29"/>
        <v>1</v>
      </c>
      <c r="F204" s="565">
        <v>43</v>
      </c>
      <c r="G204" s="567">
        <f t="shared" si="28"/>
        <v>0.27906976744186</v>
      </c>
    </row>
    <row r="205" s="528" customFormat="1" ht="24.95" customHeight="1" spans="1:253">
      <c r="A205" s="563" t="s">
        <v>52</v>
      </c>
      <c r="B205" s="564">
        <v>0</v>
      </c>
      <c r="C205" s="565">
        <v>0</v>
      </c>
      <c r="D205" s="565">
        <v>0</v>
      </c>
      <c r="E205" s="566" t="str">
        <f t="shared" si="29"/>
        <v/>
      </c>
      <c r="F205" s="565">
        <v>0</v>
      </c>
      <c r="G205" s="567" t="str">
        <f t="shared" si="28"/>
        <v/>
      </c>
    </row>
    <row r="206" s="5" customFormat="1" ht="24.95" customHeight="1" spans="1:253">
      <c r="A206" s="563" t="s">
        <v>59</v>
      </c>
      <c r="B206" s="564">
        <v>173</v>
      </c>
      <c r="C206" s="565">
        <v>194</v>
      </c>
      <c r="D206" s="565">
        <v>194</v>
      </c>
      <c r="E206" s="566">
        <f t="shared" si="29"/>
        <v>1</v>
      </c>
      <c r="F206" s="565">
        <v>177</v>
      </c>
      <c r="G206" s="567">
        <f t="shared" si="28"/>
        <v>0.096045197740113</v>
      </c>
      <c r="H206" s="527"/>
      <c r="I206" s="527"/>
      <c r="J206" s="527"/>
      <c r="K206" s="527"/>
      <c r="L206" s="527"/>
      <c r="M206" s="527"/>
      <c r="N206" s="527"/>
      <c r="O206" s="527"/>
      <c r="P206" s="527"/>
      <c r="Q206" s="527"/>
      <c r="R206" s="527"/>
      <c r="S206" s="527"/>
      <c r="T206" s="527"/>
      <c r="U206" s="527"/>
      <c r="V206" s="527"/>
      <c r="W206" s="527"/>
      <c r="X206" s="527"/>
      <c r="Y206" s="527"/>
      <c r="Z206" s="527"/>
      <c r="AA206" s="527"/>
      <c r="AB206" s="527"/>
      <c r="AC206" s="527"/>
      <c r="HN206" s="527"/>
      <c r="HO206" s="527"/>
      <c r="HP206" s="527"/>
      <c r="HQ206" s="527"/>
      <c r="HR206" s="527"/>
      <c r="HS206" s="527"/>
      <c r="HT206" s="527"/>
      <c r="HU206" s="527"/>
      <c r="HV206" s="527"/>
      <c r="HW206" s="527"/>
      <c r="HX206" s="527"/>
      <c r="HY206" s="527"/>
      <c r="HZ206" s="527"/>
      <c r="IA206" s="527"/>
      <c r="IB206" s="527"/>
      <c r="IC206" s="527"/>
      <c r="ID206" s="527"/>
      <c r="IE206" s="527"/>
      <c r="IF206" s="527"/>
      <c r="IG206" s="527"/>
      <c r="IH206" s="527"/>
      <c r="II206" s="527"/>
      <c r="IJ206" s="527"/>
      <c r="IK206" s="527"/>
      <c r="IL206" s="527"/>
      <c r="IM206" s="527"/>
      <c r="IN206" s="527"/>
      <c r="IO206" s="527"/>
      <c r="IP206" s="527"/>
      <c r="IQ206" s="527"/>
      <c r="IR206" s="527"/>
      <c r="IS206" s="527"/>
    </row>
    <row r="207" s="5" customFormat="1" ht="24.95" customHeight="1" spans="1:253">
      <c r="A207" s="563" t="s">
        <v>159</v>
      </c>
      <c r="B207" s="564">
        <v>0</v>
      </c>
      <c r="C207" s="565">
        <v>0</v>
      </c>
      <c r="D207" s="565">
        <v>0</v>
      </c>
      <c r="E207" s="566" t="str">
        <f t="shared" si="29"/>
        <v/>
      </c>
      <c r="F207" s="565">
        <v>0</v>
      </c>
      <c r="G207" s="567" t="str">
        <f t="shared" si="28"/>
        <v/>
      </c>
      <c r="H207" s="527"/>
      <c r="I207" s="527"/>
      <c r="J207" s="527"/>
      <c r="K207" s="527"/>
      <c r="L207" s="527"/>
      <c r="M207" s="527"/>
      <c r="N207" s="527"/>
      <c r="O207" s="527"/>
      <c r="P207" s="527"/>
      <c r="Q207" s="527"/>
      <c r="R207" s="527"/>
      <c r="S207" s="527"/>
      <c r="T207" s="527"/>
      <c r="U207" s="527"/>
      <c r="V207" s="527"/>
      <c r="W207" s="527"/>
      <c r="X207" s="527"/>
      <c r="Y207" s="527"/>
      <c r="Z207" s="527"/>
      <c r="AA207" s="527"/>
      <c r="AB207" s="527"/>
      <c r="AC207" s="527"/>
      <c r="HN207" s="527"/>
      <c r="HO207" s="527"/>
      <c r="HP207" s="527"/>
      <c r="HQ207" s="527"/>
      <c r="HR207" s="527"/>
      <c r="HS207" s="527"/>
      <c r="HT207" s="527"/>
      <c r="HU207" s="527"/>
      <c r="HV207" s="527"/>
      <c r="HW207" s="527"/>
      <c r="HX207" s="527"/>
      <c r="HY207" s="527"/>
      <c r="HZ207" s="527"/>
      <c r="IA207" s="527"/>
      <c r="IB207" s="527"/>
      <c r="IC207" s="527"/>
      <c r="ID207" s="527"/>
      <c r="IE207" s="527"/>
      <c r="IF207" s="527"/>
      <c r="IG207" s="527"/>
      <c r="IH207" s="527"/>
      <c r="II207" s="527"/>
      <c r="IJ207" s="527"/>
      <c r="IK207" s="527"/>
      <c r="IL207" s="527"/>
      <c r="IM207" s="527"/>
      <c r="IN207" s="527"/>
      <c r="IO207" s="527"/>
      <c r="IP207" s="527"/>
      <c r="IQ207" s="527"/>
      <c r="IR207" s="527"/>
      <c r="IS207" s="527"/>
    </row>
    <row r="208" s="5" customFormat="1" ht="24.95" customHeight="1" spans="1:253">
      <c r="A208" s="563" t="s">
        <v>160</v>
      </c>
      <c r="B208" s="367">
        <f t="shared" ref="B208:F208" si="31">SUM(B209:B214)</f>
        <v>0</v>
      </c>
      <c r="C208" s="367">
        <f t="shared" si="31"/>
        <v>0</v>
      </c>
      <c r="D208" s="367">
        <f t="shared" si="31"/>
        <v>0</v>
      </c>
      <c r="E208" s="561" t="str">
        <f t="shared" si="29"/>
        <v/>
      </c>
      <c r="F208" s="367">
        <f t="shared" si="31"/>
        <v>0</v>
      </c>
      <c r="G208" s="562" t="str">
        <f t="shared" si="28"/>
        <v/>
      </c>
      <c r="H208" s="527"/>
      <c r="I208" s="527"/>
      <c r="J208" s="527"/>
      <c r="K208" s="527"/>
      <c r="L208" s="527"/>
      <c r="M208" s="527"/>
      <c r="N208" s="527"/>
      <c r="O208" s="527"/>
      <c r="P208" s="527"/>
      <c r="Q208" s="527"/>
      <c r="R208" s="527"/>
      <c r="S208" s="527"/>
      <c r="T208" s="527"/>
      <c r="U208" s="527"/>
      <c r="V208" s="527"/>
      <c r="W208" s="527"/>
      <c r="X208" s="527"/>
      <c r="Y208" s="527"/>
      <c r="Z208" s="527"/>
      <c r="AA208" s="527"/>
      <c r="AB208" s="527"/>
      <c r="AC208" s="527"/>
      <c r="HN208" s="527"/>
      <c r="HO208" s="527"/>
      <c r="HP208" s="527"/>
      <c r="HQ208" s="527"/>
      <c r="HR208" s="527"/>
      <c r="HS208" s="527"/>
      <c r="HT208" s="527"/>
      <c r="HU208" s="527"/>
      <c r="HV208" s="527"/>
      <c r="HW208" s="527"/>
      <c r="HX208" s="527"/>
      <c r="HY208" s="527"/>
      <c r="HZ208" s="527"/>
      <c r="IA208" s="527"/>
      <c r="IB208" s="527"/>
      <c r="IC208" s="527"/>
      <c r="ID208" s="527"/>
      <c r="IE208" s="527"/>
      <c r="IF208" s="527"/>
      <c r="IG208" s="527"/>
      <c r="IH208" s="527"/>
      <c r="II208" s="527"/>
      <c r="IJ208" s="527"/>
      <c r="IK208" s="527"/>
      <c r="IL208" s="527"/>
      <c r="IM208" s="527"/>
      <c r="IN208" s="527"/>
      <c r="IO208" s="527"/>
      <c r="IP208" s="527"/>
      <c r="IQ208" s="527"/>
      <c r="IR208" s="527"/>
      <c r="IS208" s="527"/>
    </row>
    <row r="209" s="5" customFormat="1" ht="24.95" customHeight="1" spans="1:253">
      <c r="A209" s="563" t="s">
        <v>50</v>
      </c>
      <c r="B209" s="564">
        <v>0</v>
      </c>
      <c r="C209" s="565">
        <v>0</v>
      </c>
      <c r="D209" s="565">
        <v>0</v>
      </c>
      <c r="E209" s="566" t="str">
        <f t="shared" si="29"/>
        <v/>
      </c>
      <c r="F209" s="565">
        <v>0</v>
      </c>
      <c r="G209" s="567" t="str">
        <f t="shared" si="28"/>
        <v/>
      </c>
      <c r="H209" s="527"/>
      <c r="I209" s="527"/>
      <c r="J209" s="527"/>
      <c r="K209" s="527"/>
      <c r="L209" s="527"/>
      <c r="M209" s="527"/>
      <c r="N209" s="527"/>
      <c r="O209" s="527"/>
      <c r="P209" s="527"/>
      <c r="Q209" s="527"/>
      <c r="R209" s="527"/>
      <c r="S209" s="527"/>
      <c r="T209" s="527"/>
      <c r="U209" s="527"/>
      <c r="V209" s="527"/>
      <c r="W209" s="527"/>
      <c r="X209" s="527"/>
      <c r="Y209" s="527"/>
      <c r="Z209" s="527"/>
      <c r="AA209" s="527"/>
      <c r="AB209" s="527"/>
      <c r="AC209" s="527"/>
      <c r="HN209" s="527"/>
      <c r="HO209" s="527"/>
      <c r="HP209" s="527"/>
      <c r="HQ209" s="527"/>
      <c r="HR209" s="527"/>
      <c r="HS209" s="527"/>
      <c r="HT209" s="527"/>
      <c r="HU209" s="527"/>
      <c r="HV209" s="527"/>
      <c r="HW209" s="527"/>
      <c r="HX209" s="527"/>
      <c r="HY209" s="527"/>
      <c r="HZ209" s="527"/>
      <c r="IA209" s="527"/>
      <c r="IB209" s="527"/>
      <c r="IC209" s="527"/>
      <c r="ID209" s="527"/>
      <c r="IE209" s="527"/>
      <c r="IF209" s="527"/>
      <c r="IG209" s="527"/>
      <c r="IH209" s="527"/>
      <c r="II209" s="527"/>
      <c r="IJ209" s="527"/>
      <c r="IK209" s="527"/>
      <c r="IL209" s="527"/>
      <c r="IM209" s="527"/>
      <c r="IN209" s="527"/>
      <c r="IO209" s="527"/>
      <c r="IP209" s="527"/>
      <c r="IQ209" s="527"/>
      <c r="IR209" s="527"/>
      <c r="IS209" s="527"/>
    </row>
    <row r="210" s="528" customFormat="1" ht="24.95" customHeight="1" spans="1:253">
      <c r="A210" s="563" t="s">
        <v>51</v>
      </c>
      <c r="B210" s="564">
        <v>0</v>
      </c>
      <c r="C210" s="565">
        <v>0</v>
      </c>
      <c r="D210" s="565">
        <v>0</v>
      </c>
      <c r="E210" s="566" t="str">
        <f t="shared" si="29"/>
        <v/>
      </c>
      <c r="F210" s="565">
        <v>0</v>
      </c>
      <c r="G210" s="567" t="str">
        <f t="shared" si="28"/>
        <v/>
      </c>
    </row>
    <row r="211" s="5" customFormat="1" ht="24.95" customHeight="1" spans="1:253">
      <c r="A211" s="563" t="s">
        <v>52</v>
      </c>
      <c r="B211" s="564">
        <v>0</v>
      </c>
      <c r="C211" s="565">
        <v>0</v>
      </c>
      <c r="D211" s="565">
        <v>0</v>
      </c>
      <c r="E211" s="566" t="str">
        <f t="shared" si="29"/>
        <v/>
      </c>
      <c r="F211" s="565">
        <v>0</v>
      </c>
      <c r="G211" s="567" t="str">
        <f t="shared" si="28"/>
        <v/>
      </c>
      <c r="H211" s="527"/>
      <c r="I211" s="527"/>
      <c r="J211" s="527"/>
      <c r="K211" s="527"/>
      <c r="L211" s="527"/>
      <c r="M211" s="527"/>
      <c r="N211" s="527"/>
      <c r="O211" s="527"/>
      <c r="P211" s="527"/>
      <c r="Q211" s="527"/>
      <c r="R211" s="527"/>
      <c r="S211" s="527"/>
      <c r="T211" s="527"/>
      <c r="U211" s="527"/>
      <c r="V211" s="527"/>
      <c r="W211" s="527"/>
      <c r="X211" s="527"/>
      <c r="Y211" s="527"/>
      <c r="Z211" s="527"/>
      <c r="AA211" s="527"/>
      <c r="AB211" s="527"/>
      <c r="AC211" s="527"/>
      <c r="HN211" s="527"/>
      <c r="HO211" s="527"/>
      <c r="HP211" s="527"/>
      <c r="HQ211" s="527"/>
      <c r="HR211" s="527"/>
      <c r="HS211" s="527"/>
      <c r="HT211" s="527"/>
      <c r="HU211" s="527"/>
      <c r="HV211" s="527"/>
      <c r="HW211" s="527"/>
      <c r="HX211" s="527"/>
      <c r="HY211" s="527"/>
      <c r="HZ211" s="527"/>
      <c r="IA211" s="527"/>
      <c r="IB211" s="527"/>
      <c r="IC211" s="527"/>
      <c r="ID211" s="527"/>
      <c r="IE211" s="527"/>
      <c r="IF211" s="527"/>
      <c r="IG211" s="527"/>
      <c r="IH211" s="527"/>
      <c r="II211" s="527"/>
      <c r="IJ211" s="527"/>
      <c r="IK211" s="527"/>
      <c r="IL211" s="527"/>
      <c r="IM211" s="527"/>
      <c r="IN211" s="527"/>
      <c r="IO211" s="527"/>
      <c r="IP211" s="527"/>
      <c r="IQ211" s="527"/>
      <c r="IR211" s="527"/>
      <c r="IS211" s="527"/>
    </row>
    <row r="212" s="528" customFormat="1" ht="24.95" customHeight="1" spans="1:253">
      <c r="A212" s="563" t="s">
        <v>161</v>
      </c>
      <c r="B212" s="564">
        <v>0</v>
      </c>
      <c r="C212" s="565">
        <v>0</v>
      </c>
      <c r="D212" s="565">
        <v>0</v>
      </c>
      <c r="E212" s="566" t="str">
        <f t="shared" si="29"/>
        <v/>
      </c>
      <c r="F212" s="565">
        <v>0</v>
      </c>
      <c r="G212" s="567" t="str">
        <f t="shared" si="28"/>
        <v/>
      </c>
    </row>
    <row r="213" s="529" customFormat="1" ht="24.95" customHeight="1" spans="1:253">
      <c r="A213" s="563" t="s">
        <v>59</v>
      </c>
      <c r="B213" s="564">
        <v>0</v>
      </c>
      <c r="C213" s="565">
        <v>0</v>
      </c>
      <c r="D213" s="565">
        <v>0</v>
      </c>
      <c r="E213" s="566" t="str">
        <f t="shared" si="29"/>
        <v/>
      </c>
      <c r="F213" s="565">
        <v>0</v>
      </c>
      <c r="G213" s="567" t="str">
        <f t="shared" si="28"/>
        <v/>
      </c>
      <c r="H213" s="527"/>
      <c r="I213" s="527"/>
      <c r="J213" s="527"/>
      <c r="K213" s="527"/>
      <c r="L213" s="527"/>
      <c r="M213" s="527"/>
      <c r="N213" s="527"/>
      <c r="O213" s="527"/>
      <c r="P213" s="527"/>
      <c r="Q213" s="527"/>
      <c r="R213" s="527"/>
      <c r="S213" s="527"/>
      <c r="T213" s="527"/>
      <c r="U213" s="527"/>
      <c r="V213" s="527"/>
      <c r="W213" s="527"/>
      <c r="X213" s="527"/>
      <c r="Y213" s="527"/>
      <c r="Z213" s="527"/>
      <c r="AA213" s="527"/>
      <c r="AB213" s="527"/>
      <c r="AC213" s="527"/>
      <c r="HN213" s="527"/>
      <c r="HO213" s="527"/>
      <c r="HP213" s="527"/>
      <c r="HQ213" s="527"/>
      <c r="HR213" s="527"/>
      <c r="HS213" s="527"/>
      <c r="HT213" s="527"/>
      <c r="HU213" s="527"/>
      <c r="HV213" s="527"/>
      <c r="HW213" s="527"/>
      <c r="HX213" s="527"/>
      <c r="HY213" s="527"/>
      <c r="HZ213" s="527"/>
      <c r="IA213" s="527"/>
      <c r="IB213" s="527"/>
      <c r="IC213" s="527"/>
      <c r="ID213" s="527"/>
      <c r="IE213" s="527"/>
      <c r="IF213" s="527"/>
      <c r="IG213" s="527"/>
      <c r="IH213" s="527"/>
      <c r="II213" s="527"/>
      <c r="IJ213" s="527"/>
      <c r="IK213" s="527"/>
      <c r="IL213" s="527"/>
      <c r="IM213" s="527"/>
      <c r="IN213" s="527"/>
      <c r="IO213" s="527"/>
      <c r="IP213" s="527"/>
      <c r="IQ213" s="527"/>
      <c r="IR213" s="527"/>
      <c r="IS213" s="527"/>
    </row>
    <row r="214" s="5" customFormat="1" ht="24.95" customHeight="1" spans="1:253">
      <c r="A214" s="563" t="s">
        <v>162</v>
      </c>
      <c r="B214" s="564">
        <v>0</v>
      </c>
      <c r="C214" s="565">
        <v>0</v>
      </c>
      <c r="D214" s="565">
        <v>0</v>
      </c>
      <c r="E214" s="566" t="str">
        <f t="shared" si="29"/>
        <v/>
      </c>
      <c r="F214" s="565">
        <v>0</v>
      </c>
      <c r="G214" s="567" t="str">
        <f t="shared" si="28"/>
        <v/>
      </c>
      <c r="H214" s="527"/>
      <c r="I214" s="527"/>
      <c r="J214" s="527"/>
      <c r="K214" s="527"/>
      <c r="L214" s="527"/>
      <c r="M214" s="527"/>
      <c r="N214" s="527"/>
      <c r="O214" s="527"/>
      <c r="P214" s="527"/>
      <c r="Q214" s="527"/>
      <c r="R214" s="527"/>
      <c r="S214" s="527"/>
      <c r="T214" s="527"/>
      <c r="U214" s="527"/>
      <c r="V214" s="527"/>
      <c r="W214" s="527"/>
      <c r="X214" s="527"/>
      <c r="Y214" s="527"/>
      <c r="Z214" s="527"/>
      <c r="AA214" s="527"/>
      <c r="AB214" s="527"/>
      <c r="AC214" s="527"/>
      <c r="HN214" s="527"/>
      <c r="HO214" s="527"/>
      <c r="HP214" s="527"/>
      <c r="HQ214" s="527"/>
      <c r="HR214" s="527"/>
      <c r="HS214" s="527"/>
      <c r="HT214" s="527"/>
      <c r="HU214" s="527"/>
      <c r="HV214" s="527"/>
      <c r="HW214" s="527"/>
      <c r="HX214" s="527"/>
      <c r="HY214" s="527"/>
      <c r="HZ214" s="527"/>
      <c r="IA214" s="527"/>
      <c r="IB214" s="527"/>
      <c r="IC214" s="527"/>
      <c r="ID214" s="527"/>
      <c r="IE214" s="527"/>
      <c r="IF214" s="527"/>
      <c r="IG214" s="527"/>
      <c r="IH214" s="527"/>
      <c r="II214" s="527"/>
      <c r="IJ214" s="527"/>
      <c r="IK214" s="527"/>
      <c r="IL214" s="527"/>
      <c r="IM214" s="527"/>
      <c r="IN214" s="527"/>
      <c r="IO214" s="527"/>
      <c r="IP214" s="527"/>
      <c r="IQ214" s="527"/>
      <c r="IR214" s="527"/>
      <c r="IS214" s="527"/>
    </row>
    <row r="215" s="5" customFormat="1" ht="24.95" customHeight="1" spans="1:253">
      <c r="A215" s="563" t="s">
        <v>163</v>
      </c>
      <c r="B215" s="367">
        <f t="shared" ref="B215:F215" si="32">SUM(B216:B229)</f>
        <v>1187</v>
      </c>
      <c r="C215" s="367">
        <f t="shared" si="32"/>
        <v>1277</v>
      </c>
      <c r="D215" s="367">
        <f t="shared" si="32"/>
        <v>1252</v>
      </c>
      <c r="E215" s="561">
        <f t="shared" si="29"/>
        <v>0.980422866092404</v>
      </c>
      <c r="F215" s="367">
        <f t="shared" si="32"/>
        <v>1149</v>
      </c>
      <c r="G215" s="562">
        <f t="shared" si="28"/>
        <v>0.0896431679721497</v>
      </c>
      <c r="H215" s="527"/>
      <c r="I215" s="527"/>
      <c r="J215" s="527"/>
      <c r="K215" s="527"/>
      <c r="L215" s="527"/>
      <c r="M215" s="527"/>
      <c r="N215" s="527"/>
      <c r="O215" s="527"/>
      <c r="P215" s="527"/>
      <c r="Q215" s="527"/>
      <c r="R215" s="527"/>
      <c r="S215" s="527"/>
      <c r="T215" s="527"/>
      <c r="U215" s="527"/>
      <c r="V215" s="527"/>
      <c r="W215" s="527"/>
      <c r="X215" s="527"/>
      <c r="Y215" s="527"/>
      <c r="Z215" s="527"/>
      <c r="AA215" s="527"/>
      <c r="AB215" s="527"/>
      <c r="AC215" s="527"/>
      <c r="HN215" s="527"/>
      <c r="HO215" s="527"/>
      <c r="HP215" s="527"/>
      <c r="HQ215" s="527"/>
      <c r="HR215" s="527"/>
      <c r="HS215" s="527"/>
      <c r="HT215" s="527"/>
      <c r="HU215" s="527"/>
      <c r="HV215" s="527"/>
      <c r="HW215" s="527"/>
      <c r="HX215" s="527"/>
      <c r="HY215" s="527"/>
      <c r="HZ215" s="527"/>
      <c r="IA215" s="527"/>
      <c r="IB215" s="527"/>
      <c r="IC215" s="527"/>
      <c r="ID215" s="527"/>
      <c r="IE215" s="527"/>
      <c r="IF215" s="527"/>
      <c r="IG215" s="527"/>
      <c r="IH215" s="527"/>
      <c r="II215" s="527"/>
      <c r="IJ215" s="527"/>
      <c r="IK215" s="527"/>
      <c r="IL215" s="527"/>
      <c r="IM215" s="527"/>
      <c r="IN215" s="527"/>
      <c r="IO215" s="527"/>
      <c r="IP215" s="527"/>
      <c r="IQ215" s="527"/>
      <c r="IR215" s="527"/>
      <c r="IS215" s="527"/>
    </row>
    <row r="216" s="5" customFormat="1" ht="24.95" customHeight="1" spans="1:253">
      <c r="A216" s="563" t="s">
        <v>50</v>
      </c>
      <c r="B216" s="564">
        <v>989</v>
      </c>
      <c r="C216" s="565">
        <v>1048</v>
      </c>
      <c r="D216" s="565">
        <v>1048</v>
      </c>
      <c r="E216" s="566">
        <f t="shared" si="29"/>
        <v>1</v>
      </c>
      <c r="F216" s="565">
        <v>965</v>
      </c>
      <c r="G216" s="567">
        <f t="shared" si="28"/>
        <v>0.0860103626943005</v>
      </c>
      <c r="H216" s="527"/>
      <c r="I216" s="527"/>
      <c r="J216" s="527"/>
      <c r="K216" s="527"/>
      <c r="L216" s="527"/>
      <c r="M216" s="527"/>
      <c r="N216" s="527"/>
      <c r="O216" s="527"/>
      <c r="P216" s="527"/>
      <c r="Q216" s="527"/>
      <c r="R216" s="527"/>
      <c r="S216" s="527"/>
      <c r="T216" s="527"/>
      <c r="U216" s="527"/>
      <c r="V216" s="527"/>
      <c r="W216" s="527"/>
      <c r="X216" s="527"/>
      <c r="Y216" s="527"/>
      <c r="Z216" s="527"/>
      <c r="AA216" s="527"/>
      <c r="AB216" s="527"/>
      <c r="AC216" s="527"/>
      <c r="HN216" s="527"/>
      <c r="HO216" s="527"/>
      <c r="HP216" s="527"/>
      <c r="HQ216" s="527"/>
      <c r="HR216" s="527"/>
      <c r="HS216" s="527"/>
      <c r="HT216" s="527"/>
      <c r="HU216" s="527"/>
      <c r="HV216" s="527"/>
      <c r="HW216" s="527"/>
      <c r="HX216" s="527"/>
      <c r="HY216" s="527"/>
      <c r="HZ216" s="527"/>
      <c r="IA216" s="527"/>
      <c r="IB216" s="527"/>
      <c r="IC216" s="527"/>
      <c r="ID216" s="527"/>
      <c r="IE216" s="527"/>
      <c r="IF216" s="527"/>
      <c r="IG216" s="527"/>
      <c r="IH216" s="527"/>
      <c r="II216" s="527"/>
      <c r="IJ216" s="527"/>
      <c r="IK216" s="527"/>
      <c r="IL216" s="527"/>
      <c r="IM216" s="527"/>
      <c r="IN216" s="527"/>
      <c r="IO216" s="527"/>
      <c r="IP216" s="527"/>
      <c r="IQ216" s="527"/>
      <c r="IR216" s="527"/>
      <c r="IS216" s="527"/>
    </row>
    <row r="217" s="5" customFormat="1" ht="24.95" customHeight="1" spans="1:253">
      <c r="A217" s="563" t="s">
        <v>51</v>
      </c>
      <c r="B217" s="564">
        <v>0</v>
      </c>
      <c r="C217" s="565">
        <v>0</v>
      </c>
      <c r="D217" s="565">
        <v>0</v>
      </c>
      <c r="E217" s="566" t="str">
        <f t="shared" si="29"/>
        <v/>
      </c>
      <c r="F217" s="565">
        <v>0</v>
      </c>
      <c r="G217" s="567" t="str">
        <f t="shared" si="28"/>
        <v/>
      </c>
      <c r="H217" s="527"/>
      <c r="I217" s="527"/>
      <c r="J217" s="527"/>
      <c r="K217" s="527"/>
      <c r="L217" s="527"/>
      <c r="M217" s="527"/>
      <c r="N217" s="527"/>
      <c r="O217" s="527"/>
      <c r="P217" s="527"/>
      <c r="Q217" s="527"/>
      <c r="R217" s="527"/>
      <c r="S217" s="527"/>
      <c r="T217" s="527"/>
      <c r="U217" s="527"/>
      <c r="V217" s="527"/>
      <c r="W217" s="527"/>
      <c r="X217" s="527"/>
      <c r="Y217" s="527"/>
      <c r="Z217" s="527"/>
      <c r="AA217" s="527"/>
      <c r="AB217" s="527"/>
      <c r="AC217" s="527"/>
      <c r="HN217" s="527"/>
      <c r="HO217" s="527"/>
      <c r="HP217" s="527"/>
      <c r="HQ217" s="527"/>
      <c r="HR217" s="527"/>
      <c r="HS217" s="527"/>
      <c r="HT217" s="527"/>
      <c r="HU217" s="527"/>
      <c r="HV217" s="527"/>
      <c r="HW217" s="527"/>
      <c r="HX217" s="527"/>
      <c r="HY217" s="527"/>
      <c r="HZ217" s="527"/>
      <c r="IA217" s="527"/>
      <c r="IB217" s="527"/>
      <c r="IC217" s="527"/>
      <c r="ID217" s="527"/>
      <c r="IE217" s="527"/>
      <c r="IF217" s="527"/>
      <c r="IG217" s="527"/>
      <c r="IH217" s="527"/>
      <c r="II217" s="527"/>
      <c r="IJ217" s="527"/>
      <c r="IK217" s="527"/>
      <c r="IL217" s="527"/>
      <c r="IM217" s="527"/>
      <c r="IN217" s="527"/>
      <c r="IO217" s="527"/>
      <c r="IP217" s="527"/>
      <c r="IQ217" s="527"/>
      <c r="IR217" s="527"/>
      <c r="IS217" s="527"/>
    </row>
    <row r="218" s="528" customFormat="1" ht="24.95" customHeight="1" spans="1:253">
      <c r="A218" s="563" t="s">
        <v>52</v>
      </c>
      <c r="B218" s="564">
        <v>0</v>
      </c>
      <c r="C218" s="565">
        <v>0</v>
      </c>
      <c r="D218" s="565">
        <v>0</v>
      </c>
      <c r="E218" s="566" t="str">
        <f t="shared" si="29"/>
        <v/>
      </c>
      <c r="F218" s="565">
        <v>0</v>
      </c>
      <c r="G218" s="567" t="str">
        <f t="shared" si="28"/>
        <v/>
      </c>
    </row>
    <row r="219" s="528" customFormat="1" ht="24.95" customHeight="1" spans="1:253">
      <c r="A219" s="563" t="s">
        <v>164</v>
      </c>
      <c r="B219" s="564">
        <v>0</v>
      </c>
      <c r="C219" s="565">
        <v>0</v>
      </c>
      <c r="D219" s="565">
        <v>0</v>
      </c>
      <c r="E219" s="566" t="str">
        <f t="shared" si="29"/>
        <v/>
      </c>
      <c r="F219" s="565">
        <v>0</v>
      </c>
      <c r="G219" s="567" t="str">
        <f t="shared" si="28"/>
        <v/>
      </c>
    </row>
    <row r="220" s="5" customFormat="1" ht="24.95" customHeight="1" spans="1:253">
      <c r="A220" s="563" t="s">
        <v>165</v>
      </c>
      <c r="B220" s="564">
        <v>0</v>
      </c>
      <c r="C220" s="565">
        <v>0</v>
      </c>
      <c r="D220" s="565">
        <v>0</v>
      </c>
      <c r="E220" s="566" t="str">
        <f t="shared" si="29"/>
        <v/>
      </c>
      <c r="F220" s="565">
        <v>0</v>
      </c>
      <c r="G220" s="567" t="str">
        <f t="shared" si="28"/>
        <v/>
      </c>
      <c r="H220" s="527"/>
      <c r="I220" s="527"/>
      <c r="J220" s="527"/>
      <c r="K220" s="527"/>
      <c r="L220" s="527"/>
      <c r="M220" s="527"/>
      <c r="N220" s="527"/>
      <c r="O220" s="527"/>
      <c r="P220" s="527"/>
      <c r="Q220" s="527"/>
      <c r="R220" s="527"/>
      <c r="S220" s="527"/>
      <c r="T220" s="527"/>
      <c r="U220" s="527"/>
      <c r="V220" s="527"/>
      <c r="W220" s="527"/>
      <c r="X220" s="527"/>
      <c r="Y220" s="527"/>
      <c r="Z220" s="527"/>
      <c r="AA220" s="527"/>
      <c r="AB220" s="527"/>
      <c r="AC220" s="527"/>
      <c r="HN220" s="527"/>
      <c r="HO220" s="527"/>
      <c r="HP220" s="527"/>
      <c r="HQ220" s="527"/>
      <c r="HR220" s="527"/>
      <c r="HS220" s="527"/>
      <c r="HT220" s="527"/>
      <c r="HU220" s="527"/>
      <c r="HV220" s="527"/>
      <c r="HW220" s="527"/>
      <c r="HX220" s="527"/>
      <c r="HY220" s="527"/>
      <c r="HZ220" s="527"/>
      <c r="IA220" s="527"/>
      <c r="IB220" s="527"/>
      <c r="IC220" s="527"/>
      <c r="ID220" s="527"/>
      <c r="IE220" s="527"/>
      <c r="IF220" s="527"/>
      <c r="IG220" s="527"/>
      <c r="IH220" s="527"/>
      <c r="II220" s="527"/>
      <c r="IJ220" s="527"/>
      <c r="IK220" s="527"/>
      <c r="IL220" s="527"/>
      <c r="IM220" s="527"/>
      <c r="IN220" s="527"/>
      <c r="IO220" s="527"/>
      <c r="IP220" s="527"/>
      <c r="IQ220" s="527"/>
      <c r="IR220" s="527"/>
      <c r="IS220" s="527"/>
    </row>
    <row r="221" s="5" customFormat="1" ht="24.95" customHeight="1" spans="1:253">
      <c r="A221" s="563" t="s">
        <v>90</v>
      </c>
      <c r="B221" s="564">
        <v>0</v>
      </c>
      <c r="C221" s="565">
        <v>0</v>
      </c>
      <c r="D221" s="565">
        <v>0</v>
      </c>
      <c r="E221" s="566" t="str">
        <f t="shared" si="29"/>
        <v/>
      </c>
      <c r="F221" s="565">
        <v>0</v>
      </c>
      <c r="G221" s="567" t="str">
        <f t="shared" si="28"/>
        <v/>
      </c>
      <c r="H221" s="527"/>
      <c r="I221" s="527"/>
      <c r="J221" s="527"/>
      <c r="K221" s="527"/>
      <c r="L221" s="527"/>
      <c r="M221" s="527"/>
      <c r="N221" s="527"/>
      <c r="O221" s="527"/>
      <c r="P221" s="527"/>
      <c r="Q221" s="527"/>
      <c r="R221" s="527"/>
      <c r="S221" s="527"/>
      <c r="T221" s="527"/>
      <c r="U221" s="527"/>
      <c r="V221" s="527"/>
      <c r="W221" s="527"/>
      <c r="X221" s="527"/>
      <c r="Y221" s="527"/>
      <c r="Z221" s="527"/>
      <c r="AA221" s="527"/>
      <c r="AB221" s="527"/>
      <c r="AC221" s="527"/>
      <c r="HN221" s="527"/>
      <c r="HO221" s="527"/>
      <c r="HP221" s="527"/>
      <c r="HQ221" s="527"/>
      <c r="HR221" s="527"/>
      <c r="HS221" s="527"/>
      <c r="HT221" s="527"/>
      <c r="HU221" s="527"/>
      <c r="HV221" s="527"/>
      <c r="HW221" s="527"/>
      <c r="HX221" s="527"/>
      <c r="HY221" s="527"/>
      <c r="HZ221" s="527"/>
      <c r="IA221" s="527"/>
      <c r="IB221" s="527"/>
      <c r="IC221" s="527"/>
      <c r="ID221" s="527"/>
      <c r="IE221" s="527"/>
      <c r="IF221" s="527"/>
      <c r="IG221" s="527"/>
      <c r="IH221" s="527"/>
      <c r="II221" s="527"/>
      <c r="IJ221" s="527"/>
      <c r="IK221" s="527"/>
      <c r="IL221" s="527"/>
      <c r="IM221" s="527"/>
      <c r="IN221" s="527"/>
      <c r="IO221" s="527"/>
      <c r="IP221" s="527"/>
      <c r="IQ221" s="527"/>
      <c r="IR221" s="527"/>
      <c r="IS221" s="527"/>
    </row>
    <row r="222" s="5" customFormat="1" ht="24.95" customHeight="1" spans="1:253">
      <c r="A222" s="563" t="s">
        <v>166</v>
      </c>
      <c r="B222" s="564">
        <v>0</v>
      </c>
      <c r="C222" s="565">
        <v>0</v>
      </c>
      <c r="D222" s="565">
        <v>0</v>
      </c>
      <c r="E222" s="566" t="str">
        <f t="shared" si="29"/>
        <v/>
      </c>
      <c r="F222" s="565">
        <v>0</v>
      </c>
      <c r="G222" s="567" t="str">
        <f t="shared" si="28"/>
        <v/>
      </c>
      <c r="H222" s="527"/>
      <c r="I222" s="527"/>
      <c r="J222" s="527"/>
      <c r="K222" s="527"/>
      <c r="L222" s="527"/>
      <c r="M222" s="527"/>
      <c r="N222" s="527"/>
      <c r="O222" s="527"/>
      <c r="P222" s="527"/>
      <c r="Q222" s="527"/>
      <c r="R222" s="527"/>
      <c r="S222" s="527"/>
      <c r="T222" s="527"/>
      <c r="U222" s="527"/>
      <c r="V222" s="527"/>
      <c r="W222" s="527"/>
      <c r="X222" s="527"/>
      <c r="Y222" s="527"/>
      <c r="Z222" s="527"/>
      <c r="AA222" s="527"/>
      <c r="AB222" s="527"/>
      <c r="AC222" s="527"/>
      <c r="HN222" s="527"/>
      <c r="HO222" s="527"/>
      <c r="HP222" s="527"/>
      <c r="HQ222" s="527"/>
      <c r="HR222" s="527"/>
      <c r="HS222" s="527"/>
      <c r="HT222" s="527"/>
      <c r="HU222" s="527"/>
      <c r="HV222" s="527"/>
      <c r="HW222" s="527"/>
      <c r="HX222" s="527"/>
      <c r="HY222" s="527"/>
      <c r="HZ222" s="527"/>
      <c r="IA222" s="527"/>
      <c r="IB222" s="527"/>
      <c r="IC222" s="527"/>
      <c r="ID222" s="527"/>
      <c r="IE222" s="527"/>
      <c r="IF222" s="527"/>
      <c r="IG222" s="527"/>
      <c r="IH222" s="527"/>
      <c r="II222" s="527"/>
      <c r="IJ222" s="527"/>
      <c r="IK222" s="527"/>
      <c r="IL222" s="527"/>
      <c r="IM222" s="527"/>
      <c r="IN222" s="527"/>
      <c r="IO222" s="527"/>
      <c r="IP222" s="527"/>
      <c r="IQ222" s="527"/>
      <c r="IR222" s="527"/>
      <c r="IS222" s="527"/>
    </row>
    <row r="223" s="5" customFormat="1" ht="24.95" customHeight="1" spans="1:253">
      <c r="A223" s="563" t="s">
        <v>167</v>
      </c>
      <c r="B223" s="564">
        <v>0</v>
      </c>
      <c r="C223" s="565">
        <v>0</v>
      </c>
      <c r="D223" s="565">
        <v>0</v>
      </c>
      <c r="E223" s="566" t="str">
        <f t="shared" si="29"/>
        <v/>
      </c>
      <c r="F223" s="565">
        <v>2</v>
      </c>
      <c r="G223" s="567">
        <f t="shared" si="28"/>
        <v>-1</v>
      </c>
      <c r="H223" s="527"/>
      <c r="I223" s="527"/>
      <c r="J223" s="527"/>
      <c r="K223" s="527"/>
      <c r="L223" s="527"/>
      <c r="M223" s="527"/>
      <c r="N223" s="527"/>
      <c r="O223" s="527"/>
      <c r="P223" s="527"/>
      <c r="Q223" s="527"/>
      <c r="R223" s="527"/>
      <c r="S223" s="527"/>
      <c r="T223" s="527"/>
      <c r="U223" s="527"/>
      <c r="V223" s="527"/>
      <c r="W223" s="527"/>
      <c r="X223" s="527"/>
      <c r="Y223" s="527"/>
      <c r="Z223" s="527"/>
      <c r="AA223" s="527"/>
      <c r="AB223" s="527"/>
      <c r="AC223" s="527"/>
      <c r="HN223" s="527"/>
      <c r="HO223" s="527"/>
      <c r="HP223" s="527"/>
      <c r="HQ223" s="527"/>
      <c r="HR223" s="527"/>
      <c r="HS223" s="527"/>
      <c r="HT223" s="527"/>
      <c r="HU223" s="527"/>
      <c r="HV223" s="527"/>
      <c r="HW223" s="527"/>
      <c r="HX223" s="527"/>
      <c r="HY223" s="527"/>
      <c r="HZ223" s="527"/>
      <c r="IA223" s="527"/>
      <c r="IB223" s="527"/>
      <c r="IC223" s="527"/>
      <c r="ID223" s="527"/>
      <c r="IE223" s="527"/>
      <c r="IF223" s="527"/>
      <c r="IG223" s="527"/>
      <c r="IH223" s="527"/>
      <c r="II223" s="527"/>
      <c r="IJ223" s="527"/>
      <c r="IK223" s="527"/>
      <c r="IL223" s="527"/>
      <c r="IM223" s="527"/>
      <c r="IN223" s="527"/>
      <c r="IO223" s="527"/>
      <c r="IP223" s="527"/>
      <c r="IQ223" s="527"/>
      <c r="IR223" s="527"/>
      <c r="IS223" s="527"/>
    </row>
    <row r="224" s="528" customFormat="1" ht="24.95" customHeight="1" spans="1:253">
      <c r="A224" s="563" t="s">
        <v>168</v>
      </c>
      <c r="B224" s="564">
        <v>0</v>
      </c>
      <c r="C224" s="565">
        <v>0</v>
      </c>
      <c r="D224" s="565">
        <v>0</v>
      </c>
      <c r="E224" s="566" t="str">
        <f t="shared" si="29"/>
        <v/>
      </c>
      <c r="F224" s="565">
        <v>0</v>
      </c>
      <c r="G224" s="567" t="str">
        <f t="shared" si="28"/>
        <v/>
      </c>
    </row>
    <row r="225" s="528" customFormat="1" ht="24.95" customHeight="1" spans="1:253">
      <c r="A225" s="563" t="s">
        <v>169</v>
      </c>
      <c r="B225" s="564">
        <v>1</v>
      </c>
      <c r="C225" s="565">
        <v>1</v>
      </c>
      <c r="D225" s="565">
        <v>1</v>
      </c>
      <c r="E225" s="566">
        <f t="shared" si="29"/>
        <v>1</v>
      </c>
      <c r="F225" s="565">
        <v>1</v>
      </c>
      <c r="G225" s="567"/>
    </row>
    <row r="226" s="5" customFormat="1" ht="24.95" customHeight="1" spans="1:253">
      <c r="A226" s="563" t="s">
        <v>170</v>
      </c>
      <c r="B226" s="564">
        <v>0</v>
      </c>
      <c r="C226" s="565">
        <v>0</v>
      </c>
      <c r="D226" s="565">
        <v>0</v>
      </c>
      <c r="E226" s="566" t="str">
        <f t="shared" si="29"/>
        <v/>
      </c>
      <c r="F226" s="565">
        <v>0</v>
      </c>
      <c r="G226" s="567" t="str">
        <f t="shared" si="28"/>
        <v/>
      </c>
      <c r="H226" s="527"/>
      <c r="I226" s="527"/>
      <c r="J226" s="527"/>
      <c r="K226" s="527"/>
      <c r="L226" s="527"/>
      <c r="M226" s="527"/>
      <c r="N226" s="527"/>
      <c r="O226" s="527"/>
      <c r="P226" s="527"/>
      <c r="Q226" s="527"/>
      <c r="R226" s="527"/>
      <c r="S226" s="527"/>
      <c r="T226" s="527"/>
      <c r="U226" s="527"/>
      <c r="V226" s="527"/>
      <c r="W226" s="527"/>
      <c r="X226" s="527"/>
      <c r="Y226" s="527"/>
      <c r="Z226" s="527"/>
      <c r="AA226" s="527"/>
      <c r="AB226" s="527"/>
      <c r="AC226" s="527"/>
      <c r="HN226" s="527"/>
      <c r="HO226" s="527"/>
      <c r="HP226" s="527"/>
      <c r="HQ226" s="527"/>
      <c r="HR226" s="527"/>
      <c r="HS226" s="527"/>
      <c r="HT226" s="527"/>
      <c r="HU226" s="527"/>
      <c r="HV226" s="527"/>
      <c r="HW226" s="527"/>
      <c r="HX226" s="527"/>
      <c r="HY226" s="527"/>
      <c r="HZ226" s="527"/>
      <c r="IA226" s="527"/>
      <c r="IB226" s="527"/>
      <c r="IC226" s="527"/>
      <c r="ID226" s="527"/>
      <c r="IE226" s="527"/>
      <c r="IF226" s="527"/>
      <c r="IG226" s="527"/>
      <c r="IH226" s="527"/>
      <c r="II226" s="527"/>
      <c r="IJ226" s="527"/>
      <c r="IK226" s="527"/>
      <c r="IL226" s="527"/>
      <c r="IM226" s="527"/>
      <c r="IN226" s="527"/>
      <c r="IO226" s="527"/>
      <c r="IP226" s="527"/>
      <c r="IQ226" s="527"/>
      <c r="IR226" s="527"/>
      <c r="IS226" s="527"/>
    </row>
    <row r="227" s="5" customFormat="1" ht="24.95" customHeight="1" spans="1:253">
      <c r="A227" s="563" t="s">
        <v>171</v>
      </c>
      <c r="B227" s="564">
        <v>2</v>
      </c>
      <c r="C227" s="565">
        <v>4</v>
      </c>
      <c r="D227" s="565">
        <v>3</v>
      </c>
      <c r="E227" s="566">
        <f t="shared" si="29"/>
        <v>0.75</v>
      </c>
      <c r="F227" s="565">
        <v>2</v>
      </c>
      <c r="G227" s="567">
        <f t="shared" si="28"/>
        <v>0.5</v>
      </c>
      <c r="H227" s="527"/>
      <c r="I227" s="527"/>
      <c r="J227" s="527"/>
      <c r="K227" s="527"/>
      <c r="L227" s="527"/>
      <c r="M227" s="527"/>
      <c r="N227" s="527"/>
      <c r="O227" s="527"/>
      <c r="P227" s="527"/>
      <c r="Q227" s="527"/>
      <c r="R227" s="527"/>
      <c r="S227" s="527"/>
      <c r="T227" s="527"/>
      <c r="U227" s="527"/>
      <c r="V227" s="527"/>
      <c r="W227" s="527"/>
      <c r="X227" s="527"/>
      <c r="Y227" s="527"/>
      <c r="Z227" s="527"/>
      <c r="AA227" s="527"/>
      <c r="AB227" s="527"/>
      <c r="AC227" s="527"/>
      <c r="HN227" s="527"/>
      <c r="HO227" s="527"/>
      <c r="HP227" s="527"/>
      <c r="HQ227" s="527"/>
      <c r="HR227" s="527"/>
      <c r="HS227" s="527"/>
      <c r="HT227" s="527"/>
      <c r="HU227" s="527"/>
      <c r="HV227" s="527"/>
      <c r="HW227" s="527"/>
      <c r="HX227" s="527"/>
      <c r="HY227" s="527"/>
      <c r="HZ227" s="527"/>
      <c r="IA227" s="527"/>
      <c r="IB227" s="527"/>
      <c r="IC227" s="527"/>
      <c r="ID227" s="527"/>
      <c r="IE227" s="527"/>
      <c r="IF227" s="527"/>
      <c r="IG227" s="527"/>
      <c r="IH227" s="527"/>
      <c r="II227" s="527"/>
      <c r="IJ227" s="527"/>
      <c r="IK227" s="527"/>
      <c r="IL227" s="527"/>
      <c r="IM227" s="527"/>
      <c r="IN227" s="527"/>
      <c r="IO227" s="527"/>
      <c r="IP227" s="527"/>
      <c r="IQ227" s="527"/>
      <c r="IR227" s="527"/>
      <c r="IS227" s="527"/>
    </row>
    <row r="228" s="5" customFormat="1" ht="24.95" customHeight="1" spans="1:253">
      <c r="A228" s="563" t="s">
        <v>59</v>
      </c>
      <c r="B228" s="564">
        <v>130</v>
      </c>
      <c r="C228" s="565">
        <v>137</v>
      </c>
      <c r="D228" s="565">
        <v>137</v>
      </c>
      <c r="E228" s="566">
        <f t="shared" si="29"/>
        <v>1</v>
      </c>
      <c r="F228" s="565">
        <v>117</v>
      </c>
      <c r="G228" s="567">
        <f t="shared" si="28"/>
        <v>0.170940170940171</v>
      </c>
      <c r="H228" s="527"/>
      <c r="I228" s="527"/>
      <c r="J228" s="527"/>
      <c r="K228" s="527"/>
      <c r="L228" s="527"/>
      <c r="M228" s="527"/>
      <c r="N228" s="527"/>
      <c r="O228" s="527"/>
      <c r="P228" s="527"/>
      <c r="Q228" s="527"/>
      <c r="R228" s="527"/>
      <c r="S228" s="527"/>
      <c r="T228" s="527"/>
      <c r="U228" s="527"/>
      <c r="V228" s="527"/>
      <c r="W228" s="527"/>
      <c r="X228" s="527"/>
      <c r="Y228" s="527"/>
      <c r="Z228" s="527"/>
      <c r="AA228" s="527"/>
      <c r="AB228" s="527"/>
      <c r="AC228" s="527"/>
      <c r="HN228" s="527"/>
      <c r="HO228" s="527"/>
      <c r="HP228" s="527"/>
      <c r="HQ228" s="527"/>
      <c r="HR228" s="527"/>
      <c r="HS228" s="527"/>
      <c r="HT228" s="527"/>
      <c r="HU228" s="527"/>
      <c r="HV228" s="527"/>
      <c r="HW228" s="527"/>
      <c r="HX228" s="527"/>
      <c r="HY228" s="527"/>
      <c r="HZ228" s="527"/>
      <c r="IA228" s="527"/>
      <c r="IB228" s="527"/>
      <c r="IC228" s="527"/>
      <c r="ID228" s="527"/>
      <c r="IE228" s="527"/>
      <c r="IF228" s="527"/>
      <c r="IG228" s="527"/>
      <c r="IH228" s="527"/>
      <c r="II228" s="527"/>
      <c r="IJ228" s="527"/>
      <c r="IK228" s="527"/>
      <c r="IL228" s="527"/>
      <c r="IM228" s="527"/>
      <c r="IN228" s="527"/>
      <c r="IO228" s="527"/>
      <c r="IP228" s="527"/>
      <c r="IQ228" s="527"/>
      <c r="IR228" s="527"/>
      <c r="IS228" s="527"/>
    </row>
    <row r="229" s="5" customFormat="1" ht="24.95" customHeight="1" spans="1:253">
      <c r="A229" s="563" t="s">
        <v>172</v>
      </c>
      <c r="B229" s="564">
        <v>65</v>
      </c>
      <c r="C229" s="565">
        <v>87</v>
      </c>
      <c r="D229" s="565">
        <v>63</v>
      </c>
      <c r="E229" s="566">
        <f t="shared" si="29"/>
        <v>0.724137931034483</v>
      </c>
      <c r="F229" s="565">
        <v>62</v>
      </c>
      <c r="G229" s="567">
        <f t="shared" si="28"/>
        <v>0.0161290322580645</v>
      </c>
      <c r="H229" s="527"/>
      <c r="I229" s="527"/>
      <c r="J229" s="527"/>
      <c r="K229" s="527"/>
      <c r="L229" s="527"/>
      <c r="M229" s="527"/>
      <c r="N229" s="527"/>
      <c r="O229" s="527"/>
      <c r="P229" s="527"/>
      <c r="Q229" s="527"/>
      <c r="R229" s="527"/>
      <c r="S229" s="527"/>
      <c r="T229" s="527"/>
      <c r="U229" s="527"/>
      <c r="V229" s="527"/>
      <c r="W229" s="527"/>
      <c r="X229" s="527"/>
      <c r="Y229" s="527"/>
      <c r="Z229" s="527"/>
      <c r="AA229" s="527"/>
      <c r="AB229" s="527"/>
      <c r="AC229" s="527"/>
      <c r="HN229" s="527"/>
      <c r="HO229" s="527"/>
      <c r="HP229" s="527"/>
      <c r="HQ229" s="527"/>
      <c r="HR229" s="527"/>
      <c r="HS229" s="527"/>
      <c r="HT229" s="527"/>
      <c r="HU229" s="527"/>
      <c r="HV229" s="527"/>
      <c r="HW229" s="527"/>
      <c r="HX229" s="527"/>
      <c r="HY229" s="527"/>
      <c r="HZ229" s="527"/>
      <c r="IA229" s="527"/>
      <c r="IB229" s="527"/>
      <c r="IC229" s="527"/>
      <c r="ID229" s="527"/>
      <c r="IE229" s="527"/>
      <c r="IF229" s="527"/>
      <c r="IG229" s="527"/>
      <c r="IH229" s="527"/>
      <c r="II229" s="527"/>
      <c r="IJ229" s="527"/>
      <c r="IK229" s="527"/>
      <c r="IL229" s="527"/>
      <c r="IM229" s="527"/>
      <c r="IN229" s="527"/>
      <c r="IO229" s="527"/>
      <c r="IP229" s="527"/>
      <c r="IQ229" s="527"/>
      <c r="IR229" s="527"/>
      <c r="IS229" s="527"/>
    </row>
    <row r="230" s="5" customFormat="1" ht="24.95" customHeight="1" spans="1:253">
      <c r="A230" s="568" t="s">
        <v>173</v>
      </c>
      <c r="B230" s="367">
        <f t="shared" ref="B230:F230" si="33">SUM(B231:B236)</f>
        <v>361</v>
      </c>
      <c r="C230" s="367">
        <f t="shared" si="33"/>
        <v>485</v>
      </c>
      <c r="D230" s="367">
        <f t="shared" si="33"/>
        <v>373</v>
      </c>
      <c r="E230" s="561">
        <f t="shared" si="29"/>
        <v>0.769072164948454</v>
      </c>
      <c r="F230" s="367">
        <f t="shared" si="33"/>
        <v>39</v>
      </c>
      <c r="G230" s="562">
        <f t="shared" si="28"/>
        <v>8.56410256410256</v>
      </c>
      <c r="H230" s="527"/>
      <c r="I230" s="527"/>
      <c r="J230" s="527"/>
      <c r="K230" s="527"/>
      <c r="L230" s="527"/>
      <c r="M230" s="527"/>
      <c r="N230" s="527"/>
      <c r="O230" s="527"/>
      <c r="P230" s="527"/>
      <c r="Q230" s="527"/>
      <c r="R230" s="527"/>
      <c r="S230" s="527"/>
      <c r="T230" s="527"/>
      <c r="U230" s="527"/>
      <c r="V230" s="527"/>
      <c r="W230" s="527"/>
      <c r="X230" s="527"/>
      <c r="Y230" s="527"/>
      <c r="Z230" s="527"/>
      <c r="AA230" s="527"/>
      <c r="AB230" s="527"/>
      <c r="AC230" s="527"/>
      <c r="HN230" s="527"/>
      <c r="HO230" s="527"/>
      <c r="HP230" s="527"/>
      <c r="HQ230" s="527"/>
      <c r="HR230" s="527"/>
      <c r="HS230" s="527"/>
      <c r="HT230" s="527"/>
      <c r="HU230" s="527"/>
      <c r="HV230" s="527"/>
      <c r="HW230" s="527"/>
      <c r="HX230" s="527"/>
      <c r="HY230" s="527"/>
      <c r="HZ230" s="527"/>
      <c r="IA230" s="527"/>
      <c r="IB230" s="527"/>
      <c r="IC230" s="527"/>
      <c r="ID230" s="527"/>
      <c r="IE230" s="527"/>
      <c r="IF230" s="527"/>
      <c r="IG230" s="527"/>
      <c r="IH230" s="527"/>
      <c r="II230" s="527"/>
      <c r="IJ230" s="527"/>
      <c r="IK230" s="527"/>
      <c r="IL230" s="527"/>
      <c r="IM230" s="527"/>
      <c r="IN230" s="527"/>
      <c r="IO230" s="527"/>
      <c r="IP230" s="527"/>
      <c r="IQ230" s="527"/>
      <c r="IR230" s="527"/>
      <c r="IS230" s="527"/>
    </row>
    <row r="231" s="528" customFormat="1" ht="24.95" customHeight="1" spans="1:253">
      <c r="A231" s="563" t="s">
        <v>174</v>
      </c>
      <c r="B231" s="564">
        <v>52</v>
      </c>
      <c r="C231" s="565">
        <v>64</v>
      </c>
      <c r="D231" s="565">
        <v>64</v>
      </c>
      <c r="E231" s="566">
        <f t="shared" si="29"/>
        <v>1</v>
      </c>
      <c r="F231" s="565">
        <v>26</v>
      </c>
      <c r="G231" s="567">
        <f t="shared" si="28"/>
        <v>1.46153846153846</v>
      </c>
    </row>
    <row r="232" s="5" customFormat="1" ht="24.95" customHeight="1" spans="1:253">
      <c r="A232" s="563" t="s">
        <v>175</v>
      </c>
      <c r="B232" s="564">
        <v>0</v>
      </c>
      <c r="C232" s="565">
        <v>0</v>
      </c>
      <c r="D232" s="565">
        <v>0</v>
      </c>
      <c r="E232" s="566" t="str">
        <f t="shared" si="29"/>
        <v/>
      </c>
      <c r="F232" s="565">
        <v>0</v>
      </c>
      <c r="G232" s="567" t="str">
        <f t="shared" si="28"/>
        <v/>
      </c>
      <c r="H232" s="527"/>
      <c r="I232" s="527"/>
      <c r="J232" s="527"/>
      <c r="K232" s="527"/>
      <c r="L232" s="527"/>
      <c r="M232" s="527"/>
      <c r="N232" s="527"/>
      <c r="O232" s="527"/>
      <c r="P232" s="527"/>
      <c r="Q232" s="527"/>
      <c r="R232" s="527"/>
      <c r="S232" s="527"/>
      <c r="T232" s="527"/>
      <c r="U232" s="527"/>
      <c r="V232" s="527"/>
      <c r="W232" s="527"/>
      <c r="X232" s="527"/>
      <c r="Y232" s="527"/>
      <c r="Z232" s="527"/>
      <c r="AA232" s="527"/>
      <c r="AB232" s="527"/>
      <c r="AC232" s="527"/>
      <c r="HN232" s="527"/>
      <c r="HO232" s="527"/>
      <c r="HP232" s="527"/>
      <c r="HQ232" s="527"/>
      <c r="HR232" s="527"/>
      <c r="HS232" s="527"/>
      <c r="HT232" s="527"/>
      <c r="HU232" s="527"/>
      <c r="HV232" s="527"/>
      <c r="HW232" s="527"/>
      <c r="HX232" s="527"/>
      <c r="HY232" s="527"/>
      <c r="HZ232" s="527"/>
      <c r="IA232" s="527"/>
      <c r="IB232" s="527"/>
      <c r="IC232" s="527"/>
      <c r="ID232" s="527"/>
      <c r="IE232" s="527"/>
      <c r="IF232" s="527"/>
      <c r="IG232" s="527"/>
      <c r="IH232" s="527"/>
      <c r="II232" s="527"/>
      <c r="IJ232" s="527"/>
      <c r="IK232" s="527"/>
      <c r="IL232" s="527"/>
      <c r="IM232" s="527"/>
      <c r="IN232" s="527"/>
      <c r="IO232" s="527"/>
      <c r="IP232" s="527"/>
      <c r="IQ232" s="527"/>
      <c r="IR232" s="527"/>
      <c r="IS232" s="527"/>
    </row>
    <row r="233" s="5" customFormat="1" ht="24.95" customHeight="1" spans="1:253">
      <c r="A233" s="563" t="s">
        <v>176</v>
      </c>
      <c r="B233" s="564">
        <v>0</v>
      </c>
      <c r="C233" s="565">
        <v>0</v>
      </c>
      <c r="D233" s="565">
        <v>0</v>
      </c>
      <c r="E233" s="566" t="str">
        <f t="shared" si="29"/>
        <v/>
      </c>
      <c r="F233" s="565">
        <v>0</v>
      </c>
      <c r="G233" s="567" t="str">
        <f t="shared" si="28"/>
        <v/>
      </c>
      <c r="H233" s="527"/>
      <c r="I233" s="527"/>
      <c r="J233" s="527"/>
      <c r="K233" s="527"/>
      <c r="L233" s="527"/>
      <c r="M233" s="527"/>
      <c r="N233" s="527"/>
      <c r="O233" s="527"/>
      <c r="P233" s="527"/>
      <c r="Q233" s="527"/>
      <c r="R233" s="527"/>
      <c r="S233" s="527"/>
      <c r="T233" s="527"/>
      <c r="U233" s="527"/>
      <c r="V233" s="527"/>
      <c r="W233" s="527"/>
      <c r="X233" s="527"/>
      <c r="Y233" s="527"/>
      <c r="Z233" s="527"/>
      <c r="AA233" s="527"/>
      <c r="AB233" s="527"/>
      <c r="AC233" s="527"/>
      <c r="HN233" s="527"/>
      <c r="HO233" s="527"/>
      <c r="HP233" s="527"/>
      <c r="HQ233" s="527"/>
      <c r="HR233" s="527"/>
      <c r="HS233" s="527"/>
      <c r="HT233" s="527"/>
      <c r="HU233" s="527"/>
      <c r="HV233" s="527"/>
      <c r="HW233" s="527"/>
      <c r="HX233" s="527"/>
      <c r="HY233" s="527"/>
      <c r="HZ233" s="527"/>
      <c r="IA233" s="527"/>
      <c r="IB233" s="527"/>
      <c r="IC233" s="527"/>
      <c r="ID233" s="527"/>
      <c r="IE233" s="527"/>
      <c r="IF233" s="527"/>
      <c r="IG233" s="527"/>
      <c r="IH233" s="527"/>
      <c r="II233" s="527"/>
      <c r="IJ233" s="527"/>
      <c r="IK233" s="527"/>
      <c r="IL233" s="527"/>
      <c r="IM233" s="527"/>
      <c r="IN233" s="527"/>
      <c r="IO233" s="527"/>
      <c r="IP233" s="527"/>
      <c r="IQ233" s="527"/>
      <c r="IR233" s="527"/>
      <c r="IS233" s="527"/>
    </row>
    <row r="234" s="5" customFormat="1" ht="24.95" customHeight="1" spans="1:253">
      <c r="A234" s="563" t="s">
        <v>177</v>
      </c>
      <c r="B234" s="564">
        <v>0</v>
      </c>
      <c r="C234" s="565">
        <v>55</v>
      </c>
      <c r="D234" s="565">
        <v>55</v>
      </c>
      <c r="E234" s="566">
        <f t="shared" si="29"/>
        <v>1</v>
      </c>
      <c r="F234" s="565">
        <v>0</v>
      </c>
      <c r="G234" s="567" t="str">
        <f t="shared" si="28"/>
        <v/>
      </c>
      <c r="H234" s="527"/>
      <c r="I234" s="527"/>
      <c r="J234" s="527"/>
      <c r="K234" s="527"/>
      <c r="L234" s="527"/>
      <c r="M234" s="527"/>
      <c r="N234" s="527"/>
      <c r="O234" s="527"/>
      <c r="P234" s="527"/>
      <c r="Q234" s="527"/>
      <c r="R234" s="527"/>
      <c r="S234" s="527"/>
      <c r="T234" s="527"/>
      <c r="U234" s="527"/>
      <c r="V234" s="527"/>
      <c r="W234" s="527"/>
      <c r="X234" s="527"/>
      <c r="Y234" s="527"/>
      <c r="Z234" s="527"/>
      <c r="AA234" s="527"/>
      <c r="AB234" s="527"/>
      <c r="AC234" s="527"/>
      <c r="HN234" s="527"/>
      <c r="HO234" s="527"/>
      <c r="HP234" s="527"/>
      <c r="HQ234" s="527"/>
      <c r="HR234" s="527"/>
      <c r="HS234" s="527"/>
      <c r="HT234" s="527"/>
      <c r="HU234" s="527"/>
      <c r="HV234" s="527"/>
      <c r="HW234" s="527"/>
      <c r="HX234" s="527"/>
      <c r="HY234" s="527"/>
      <c r="HZ234" s="527"/>
      <c r="IA234" s="527"/>
      <c r="IB234" s="527"/>
      <c r="IC234" s="527"/>
      <c r="ID234" s="527"/>
      <c r="IE234" s="527"/>
      <c r="IF234" s="527"/>
      <c r="IG234" s="527"/>
      <c r="IH234" s="527"/>
      <c r="II234" s="527"/>
      <c r="IJ234" s="527"/>
      <c r="IK234" s="527"/>
      <c r="IL234" s="527"/>
      <c r="IM234" s="527"/>
      <c r="IN234" s="527"/>
      <c r="IO234" s="527"/>
      <c r="IP234" s="527"/>
      <c r="IQ234" s="527"/>
      <c r="IR234" s="527"/>
      <c r="IS234" s="527"/>
    </row>
    <row r="235" s="5" customFormat="1" ht="24.95" customHeight="1" spans="1:253">
      <c r="A235" s="563" t="s">
        <v>178</v>
      </c>
      <c r="B235" s="564">
        <v>79</v>
      </c>
      <c r="C235" s="565">
        <v>106</v>
      </c>
      <c r="D235" s="565">
        <v>106</v>
      </c>
      <c r="E235" s="566">
        <f t="shared" si="29"/>
        <v>1</v>
      </c>
      <c r="F235" s="565">
        <v>13</v>
      </c>
      <c r="G235" s="567">
        <f t="shared" si="28"/>
        <v>7.15384615384615</v>
      </c>
      <c r="H235" s="527"/>
      <c r="I235" s="527"/>
      <c r="J235" s="527"/>
      <c r="K235" s="527"/>
      <c r="L235" s="527"/>
      <c r="M235" s="527"/>
      <c r="N235" s="527"/>
      <c r="O235" s="527"/>
      <c r="P235" s="527"/>
      <c r="Q235" s="527"/>
      <c r="R235" s="527"/>
      <c r="S235" s="527"/>
      <c r="T235" s="527"/>
      <c r="U235" s="527"/>
      <c r="V235" s="527"/>
      <c r="W235" s="527"/>
      <c r="X235" s="527"/>
      <c r="Y235" s="527"/>
      <c r="Z235" s="527"/>
      <c r="AA235" s="527"/>
      <c r="AB235" s="527"/>
      <c r="AC235" s="527"/>
      <c r="HN235" s="527"/>
      <c r="HO235" s="527"/>
      <c r="HP235" s="527"/>
      <c r="HQ235" s="527"/>
      <c r="HR235" s="527"/>
      <c r="HS235" s="527"/>
      <c r="HT235" s="527"/>
      <c r="HU235" s="527"/>
      <c r="HV235" s="527"/>
      <c r="HW235" s="527"/>
      <c r="HX235" s="527"/>
      <c r="HY235" s="527"/>
      <c r="HZ235" s="527"/>
      <c r="IA235" s="527"/>
      <c r="IB235" s="527"/>
      <c r="IC235" s="527"/>
      <c r="ID235" s="527"/>
      <c r="IE235" s="527"/>
      <c r="IF235" s="527"/>
      <c r="IG235" s="527"/>
      <c r="IH235" s="527"/>
      <c r="II235" s="527"/>
      <c r="IJ235" s="527"/>
      <c r="IK235" s="527"/>
      <c r="IL235" s="527"/>
      <c r="IM235" s="527"/>
      <c r="IN235" s="527"/>
      <c r="IO235" s="527"/>
      <c r="IP235" s="527"/>
      <c r="IQ235" s="527"/>
      <c r="IR235" s="527"/>
      <c r="IS235" s="527"/>
    </row>
    <row r="236" s="5" customFormat="1" ht="24.95" customHeight="1" spans="1:253">
      <c r="A236" s="563" t="s">
        <v>179</v>
      </c>
      <c r="B236" s="564">
        <v>230</v>
      </c>
      <c r="C236" s="565">
        <v>260</v>
      </c>
      <c r="D236" s="565">
        <v>148</v>
      </c>
      <c r="E236" s="566">
        <f t="shared" si="29"/>
        <v>0.569230769230769</v>
      </c>
      <c r="F236" s="565">
        <v>0</v>
      </c>
      <c r="G236" s="567" t="str">
        <f t="shared" si="28"/>
        <v/>
      </c>
      <c r="H236" s="527"/>
      <c r="I236" s="527"/>
      <c r="J236" s="527"/>
      <c r="K236" s="527"/>
      <c r="L236" s="527"/>
      <c r="M236" s="527"/>
      <c r="N236" s="527"/>
      <c r="O236" s="527"/>
      <c r="P236" s="527"/>
      <c r="Q236" s="527"/>
      <c r="R236" s="527"/>
      <c r="S236" s="527"/>
      <c r="T236" s="527"/>
      <c r="U236" s="527"/>
      <c r="V236" s="527"/>
      <c r="W236" s="527"/>
      <c r="X236" s="527"/>
      <c r="Y236" s="527"/>
      <c r="Z236" s="527"/>
      <c r="AA236" s="527"/>
      <c r="AB236" s="527"/>
      <c r="AC236" s="527"/>
      <c r="HN236" s="527"/>
      <c r="HO236" s="527"/>
      <c r="HP236" s="527"/>
      <c r="HQ236" s="527"/>
      <c r="HR236" s="527"/>
      <c r="HS236" s="527"/>
      <c r="HT236" s="527"/>
      <c r="HU236" s="527"/>
      <c r="HV236" s="527"/>
      <c r="HW236" s="527"/>
      <c r="HX236" s="527"/>
      <c r="HY236" s="527"/>
      <c r="HZ236" s="527"/>
      <c r="IA236" s="527"/>
      <c r="IB236" s="527"/>
      <c r="IC236" s="527"/>
      <c r="ID236" s="527"/>
      <c r="IE236" s="527"/>
      <c r="IF236" s="527"/>
      <c r="IG236" s="527"/>
      <c r="IH236" s="527"/>
      <c r="II236" s="527"/>
      <c r="IJ236" s="527"/>
      <c r="IK236" s="527"/>
      <c r="IL236" s="527"/>
      <c r="IM236" s="527"/>
      <c r="IN236" s="527"/>
      <c r="IO236" s="527"/>
      <c r="IP236" s="527"/>
      <c r="IQ236" s="527"/>
      <c r="IR236" s="527"/>
      <c r="IS236" s="527"/>
    </row>
    <row r="237" s="5" customFormat="1" ht="24.95" customHeight="1" spans="1:253">
      <c r="A237" s="568" t="s">
        <v>180</v>
      </c>
      <c r="B237" s="367">
        <f t="shared" ref="B237:F237" si="34">SUM(B238:B243)</f>
        <v>189</v>
      </c>
      <c r="C237" s="367">
        <f t="shared" si="34"/>
        <v>198</v>
      </c>
      <c r="D237" s="367">
        <f t="shared" si="34"/>
        <v>198</v>
      </c>
      <c r="E237" s="561">
        <f t="shared" si="29"/>
        <v>1</v>
      </c>
      <c r="F237" s="367">
        <f t="shared" si="34"/>
        <v>184</v>
      </c>
      <c r="G237" s="562">
        <f t="shared" si="28"/>
        <v>0.0760869565217391</v>
      </c>
      <c r="H237" s="527"/>
      <c r="I237" s="527"/>
      <c r="J237" s="527"/>
      <c r="K237" s="527"/>
      <c r="L237" s="527"/>
      <c r="M237" s="527"/>
      <c r="N237" s="527"/>
      <c r="O237" s="527"/>
      <c r="P237" s="527"/>
      <c r="Q237" s="527"/>
      <c r="R237" s="527"/>
      <c r="S237" s="527"/>
      <c r="T237" s="527"/>
      <c r="U237" s="527"/>
      <c r="V237" s="527"/>
      <c r="W237" s="527"/>
      <c r="X237" s="527"/>
      <c r="Y237" s="527"/>
      <c r="Z237" s="527"/>
      <c r="AA237" s="527"/>
      <c r="AB237" s="527"/>
      <c r="AC237" s="527"/>
      <c r="HN237" s="527"/>
      <c r="HO237" s="527"/>
      <c r="HP237" s="527"/>
      <c r="HQ237" s="527"/>
      <c r="HR237" s="527"/>
      <c r="HS237" s="527"/>
      <c r="HT237" s="527"/>
      <c r="HU237" s="527"/>
      <c r="HV237" s="527"/>
      <c r="HW237" s="527"/>
      <c r="HX237" s="527"/>
      <c r="HY237" s="527"/>
      <c r="HZ237" s="527"/>
      <c r="IA237" s="527"/>
      <c r="IB237" s="527"/>
      <c r="IC237" s="527"/>
      <c r="ID237" s="527"/>
      <c r="IE237" s="527"/>
      <c r="IF237" s="527"/>
      <c r="IG237" s="527"/>
      <c r="IH237" s="527"/>
      <c r="II237" s="527"/>
      <c r="IJ237" s="527"/>
      <c r="IK237" s="527"/>
      <c r="IL237" s="527"/>
      <c r="IM237" s="527"/>
      <c r="IN237" s="527"/>
      <c r="IO237" s="527"/>
      <c r="IP237" s="527"/>
      <c r="IQ237" s="527"/>
      <c r="IR237" s="527"/>
      <c r="IS237" s="527"/>
    </row>
    <row r="238" s="5" customFormat="1" ht="24.95" customHeight="1" spans="1:253">
      <c r="A238" s="563" t="s">
        <v>174</v>
      </c>
      <c r="B238" s="564">
        <v>70</v>
      </c>
      <c r="C238" s="565">
        <v>79</v>
      </c>
      <c r="D238" s="565">
        <v>79</v>
      </c>
      <c r="E238" s="566">
        <f t="shared" si="29"/>
        <v>1</v>
      </c>
      <c r="F238" s="565">
        <v>78</v>
      </c>
      <c r="G238" s="567">
        <f t="shared" si="28"/>
        <v>0.0128205128205128</v>
      </c>
      <c r="H238" s="527"/>
      <c r="I238" s="527"/>
      <c r="J238" s="527"/>
      <c r="K238" s="527"/>
      <c r="L238" s="527"/>
      <c r="M238" s="527"/>
      <c r="N238" s="527"/>
      <c r="O238" s="527"/>
      <c r="P238" s="527"/>
      <c r="Q238" s="527"/>
      <c r="R238" s="527"/>
      <c r="S238" s="527"/>
      <c r="T238" s="527"/>
      <c r="U238" s="527"/>
      <c r="V238" s="527"/>
      <c r="W238" s="527"/>
      <c r="X238" s="527"/>
      <c r="Y238" s="527"/>
      <c r="Z238" s="527"/>
      <c r="AA238" s="527"/>
      <c r="AB238" s="527"/>
      <c r="AC238" s="527"/>
      <c r="HN238" s="527"/>
      <c r="HO238" s="527"/>
      <c r="HP238" s="527"/>
      <c r="HQ238" s="527"/>
      <c r="HR238" s="527"/>
      <c r="HS238" s="527"/>
      <c r="HT238" s="527"/>
      <c r="HU238" s="527"/>
      <c r="HV238" s="527"/>
      <c r="HW238" s="527"/>
      <c r="HX238" s="527"/>
      <c r="HY238" s="527"/>
      <c r="HZ238" s="527"/>
      <c r="IA238" s="527"/>
      <c r="IB238" s="527"/>
      <c r="IC238" s="527"/>
      <c r="ID238" s="527"/>
      <c r="IE238" s="527"/>
      <c r="IF238" s="527"/>
      <c r="IG238" s="527"/>
      <c r="IH238" s="527"/>
      <c r="II238" s="527"/>
      <c r="IJ238" s="527"/>
      <c r="IK238" s="527"/>
      <c r="IL238" s="527"/>
      <c r="IM238" s="527"/>
      <c r="IN238" s="527"/>
      <c r="IO238" s="527"/>
      <c r="IP238" s="527"/>
      <c r="IQ238" s="527"/>
      <c r="IR238" s="527"/>
      <c r="IS238" s="527"/>
    </row>
    <row r="239" s="528" customFormat="1" ht="24.95" customHeight="1" spans="1:253">
      <c r="A239" s="563" t="s">
        <v>175</v>
      </c>
      <c r="B239" s="564">
        <v>36</v>
      </c>
      <c r="C239" s="565">
        <v>29</v>
      </c>
      <c r="D239" s="565">
        <v>29</v>
      </c>
      <c r="E239" s="566">
        <f t="shared" si="29"/>
        <v>1</v>
      </c>
      <c r="F239" s="565">
        <v>27</v>
      </c>
      <c r="G239" s="567">
        <f t="shared" si="28"/>
        <v>0.0740740740740741</v>
      </c>
    </row>
    <row r="240" s="5" customFormat="1" ht="24.95" customHeight="1" spans="1:253">
      <c r="A240" s="563" t="s">
        <v>176</v>
      </c>
      <c r="B240" s="564">
        <v>0</v>
      </c>
      <c r="C240" s="565">
        <v>0</v>
      </c>
      <c r="D240" s="565">
        <v>0</v>
      </c>
      <c r="E240" s="566" t="str">
        <f t="shared" si="29"/>
        <v/>
      </c>
      <c r="F240" s="565">
        <v>0</v>
      </c>
      <c r="G240" s="567" t="str">
        <f t="shared" si="28"/>
        <v/>
      </c>
      <c r="H240" s="527"/>
      <c r="I240" s="527"/>
      <c r="J240" s="527"/>
      <c r="K240" s="527"/>
      <c r="L240" s="527"/>
      <c r="M240" s="527"/>
      <c r="N240" s="527"/>
      <c r="O240" s="527"/>
      <c r="P240" s="527"/>
      <c r="Q240" s="527"/>
      <c r="R240" s="527"/>
      <c r="S240" s="527"/>
      <c r="T240" s="527"/>
      <c r="U240" s="527"/>
      <c r="V240" s="527"/>
      <c r="W240" s="527"/>
      <c r="X240" s="527"/>
      <c r="Y240" s="527"/>
      <c r="Z240" s="527"/>
      <c r="AA240" s="527"/>
      <c r="AB240" s="527"/>
      <c r="AC240" s="527"/>
      <c r="HN240" s="527"/>
      <c r="HO240" s="527"/>
      <c r="HP240" s="527"/>
      <c r="HQ240" s="527"/>
      <c r="HR240" s="527"/>
      <c r="HS240" s="527"/>
      <c r="HT240" s="527"/>
      <c r="HU240" s="527"/>
      <c r="HV240" s="527"/>
      <c r="HW240" s="527"/>
      <c r="HX240" s="527"/>
      <c r="HY240" s="527"/>
      <c r="HZ240" s="527"/>
      <c r="IA240" s="527"/>
      <c r="IB240" s="527"/>
      <c r="IC240" s="527"/>
      <c r="ID240" s="527"/>
      <c r="IE240" s="527"/>
      <c r="IF240" s="527"/>
      <c r="IG240" s="527"/>
      <c r="IH240" s="527"/>
      <c r="II240" s="527"/>
      <c r="IJ240" s="527"/>
      <c r="IK240" s="527"/>
      <c r="IL240" s="527"/>
      <c r="IM240" s="527"/>
      <c r="IN240" s="527"/>
      <c r="IO240" s="527"/>
      <c r="IP240" s="527"/>
      <c r="IQ240" s="527"/>
      <c r="IR240" s="527"/>
      <c r="IS240" s="527"/>
    </row>
    <row r="241" s="5" customFormat="1" ht="24.95" customHeight="1" spans="1:253">
      <c r="A241" s="563" t="s">
        <v>181</v>
      </c>
      <c r="B241" s="564">
        <v>2</v>
      </c>
      <c r="C241" s="565">
        <v>2</v>
      </c>
      <c r="D241" s="565">
        <v>2</v>
      </c>
      <c r="E241" s="566">
        <f t="shared" si="29"/>
        <v>1</v>
      </c>
      <c r="F241" s="565">
        <v>5</v>
      </c>
      <c r="G241" s="567">
        <f t="shared" si="28"/>
        <v>-0.6</v>
      </c>
      <c r="H241" s="527"/>
      <c r="I241" s="527"/>
      <c r="J241" s="527"/>
      <c r="K241" s="527"/>
      <c r="L241" s="527"/>
      <c r="M241" s="527"/>
      <c r="N241" s="527"/>
      <c r="O241" s="527"/>
      <c r="P241" s="527"/>
      <c r="Q241" s="527"/>
      <c r="R241" s="527"/>
      <c r="S241" s="527"/>
      <c r="T241" s="527"/>
      <c r="U241" s="527"/>
      <c r="V241" s="527"/>
      <c r="W241" s="527"/>
      <c r="X241" s="527"/>
      <c r="Y241" s="527"/>
      <c r="Z241" s="527"/>
      <c r="AA241" s="527"/>
      <c r="AB241" s="527"/>
      <c r="AC241" s="527"/>
      <c r="HN241" s="527"/>
      <c r="HO241" s="527"/>
      <c r="HP241" s="527"/>
      <c r="HQ241" s="527"/>
      <c r="HR241" s="527"/>
      <c r="HS241" s="527"/>
      <c r="HT241" s="527"/>
      <c r="HU241" s="527"/>
      <c r="HV241" s="527"/>
      <c r="HW241" s="527"/>
      <c r="HX241" s="527"/>
      <c r="HY241" s="527"/>
      <c r="HZ241" s="527"/>
      <c r="IA241" s="527"/>
      <c r="IB241" s="527"/>
      <c r="IC241" s="527"/>
      <c r="ID241" s="527"/>
      <c r="IE241" s="527"/>
      <c r="IF241" s="527"/>
      <c r="IG241" s="527"/>
      <c r="IH241" s="527"/>
      <c r="II241" s="527"/>
      <c r="IJ241" s="527"/>
      <c r="IK241" s="527"/>
      <c r="IL241" s="527"/>
      <c r="IM241" s="527"/>
      <c r="IN241" s="527"/>
      <c r="IO241" s="527"/>
      <c r="IP241" s="527"/>
      <c r="IQ241" s="527"/>
      <c r="IR241" s="527"/>
      <c r="IS241" s="527"/>
    </row>
    <row r="242" s="5" customFormat="1" ht="24.95" customHeight="1" spans="1:253">
      <c r="A242" s="563" t="s">
        <v>178</v>
      </c>
      <c r="B242" s="564" t="s">
        <v>182</v>
      </c>
      <c r="C242" s="565">
        <v>70</v>
      </c>
      <c r="D242" s="565">
        <v>70</v>
      </c>
      <c r="E242" s="566">
        <f t="shared" si="29"/>
        <v>1</v>
      </c>
      <c r="F242" s="565" t="s">
        <v>182</v>
      </c>
      <c r="G242" s="567" t="str">
        <f t="shared" si="28"/>
        <v/>
      </c>
      <c r="H242" s="527"/>
      <c r="I242" s="527"/>
      <c r="J242" s="527"/>
      <c r="K242" s="527"/>
      <c r="L242" s="527"/>
      <c r="M242" s="527"/>
      <c r="N242" s="527"/>
      <c r="O242" s="527"/>
      <c r="P242" s="527"/>
      <c r="Q242" s="527"/>
      <c r="R242" s="527"/>
      <c r="S242" s="527"/>
      <c r="T242" s="527"/>
      <c r="U242" s="527"/>
      <c r="V242" s="527"/>
      <c r="W242" s="527"/>
      <c r="X242" s="527"/>
      <c r="Y242" s="527"/>
      <c r="Z242" s="527"/>
      <c r="AA242" s="527"/>
      <c r="AB242" s="527"/>
      <c r="AC242" s="527"/>
      <c r="HN242" s="527"/>
      <c r="HO242" s="527"/>
      <c r="HP242" s="527"/>
      <c r="HQ242" s="527"/>
      <c r="HR242" s="527"/>
      <c r="HS242" s="527"/>
      <c r="HT242" s="527"/>
      <c r="HU242" s="527"/>
      <c r="HV242" s="527"/>
      <c r="HW242" s="527"/>
      <c r="HX242" s="527"/>
      <c r="HY242" s="527"/>
      <c r="HZ242" s="527"/>
      <c r="IA242" s="527"/>
      <c r="IB242" s="527"/>
      <c r="IC242" s="527"/>
      <c r="ID242" s="527"/>
      <c r="IE242" s="527"/>
      <c r="IF242" s="527"/>
      <c r="IG242" s="527"/>
      <c r="IH242" s="527"/>
      <c r="II242" s="527"/>
      <c r="IJ242" s="527"/>
      <c r="IK242" s="527"/>
      <c r="IL242" s="527"/>
      <c r="IM242" s="527"/>
      <c r="IN242" s="527"/>
      <c r="IO242" s="527"/>
      <c r="IP242" s="527"/>
      <c r="IQ242" s="527"/>
      <c r="IR242" s="527"/>
      <c r="IS242" s="527"/>
    </row>
    <row r="243" s="5" customFormat="1" ht="24.95" customHeight="1" spans="1:253">
      <c r="A243" s="563" t="s">
        <v>183</v>
      </c>
      <c r="B243" s="564">
        <v>81</v>
      </c>
      <c r="C243" s="565">
        <v>18</v>
      </c>
      <c r="D243" s="565">
        <v>18</v>
      </c>
      <c r="E243" s="566">
        <f t="shared" si="29"/>
        <v>1</v>
      </c>
      <c r="F243" s="565">
        <v>74</v>
      </c>
      <c r="G243" s="567">
        <f t="shared" si="28"/>
        <v>-0.756756756756757</v>
      </c>
      <c r="H243" s="527"/>
      <c r="I243" s="527"/>
      <c r="J243" s="527"/>
      <c r="K243" s="527"/>
      <c r="L243" s="527"/>
      <c r="M243" s="527"/>
      <c r="N243" s="527"/>
      <c r="O243" s="527"/>
      <c r="P243" s="527"/>
      <c r="Q243" s="527"/>
      <c r="R243" s="527"/>
      <c r="S243" s="527"/>
      <c r="T243" s="527"/>
      <c r="U243" s="527"/>
      <c r="V243" s="527"/>
      <c r="W243" s="527"/>
      <c r="X243" s="527"/>
      <c r="Y243" s="527"/>
      <c r="Z243" s="527"/>
      <c r="AA243" s="527"/>
      <c r="AB243" s="527"/>
      <c r="AC243" s="527"/>
      <c r="HN243" s="527"/>
      <c r="HO243" s="527"/>
      <c r="HP243" s="527"/>
      <c r="HQ243" s="527"/>
      <c r="HR243" s="527"/>
      <c r="HS243" s="527"/>
      <c r="HT243" s="527"/>
      <c r="HU243" s="527"/>
      <c r="HV243" s="527"/>
      <c r="HW243" s="527"/>
      <c r="HX243" s="527"/>
      <c r="HY243" s="527"/>
      <c r="HZ243" s="527"/>
      <c r="IA243" s="527"/>
      <c r="IB243" s="527"/>
      <c r="IC243" s="527"/>
      <c r="ID243" s="527"/>
      <c r="IE243" s="527"/>
      <c r="IF243" s="527"/>
      <c r="IG243" s="527"/>
      <c r="IH243" s="527"/>
      <c r="II243" s="527"/>
      <c r="IJ243" s="527"/>
      <c r="IK243" s="527"/>
      <c r="IL243" s="527"/>
      <c r="IM243" s="527"/>
      <c r="IN243" s="527"/>
      <c r="IO243" s="527"/>
      <c r="IP243" s="527"/>
      <c r="IQ243" s="527"/>
      <c r="IR243" s="527"/>
      <c r="IS243" s="527"/>
    </row>
    <row r="244" s="5" customFormat="1" ht="24.95" customHeight="1" spans="1:253">
      <c r="A244" s="568" t="s">
        <v>184</v>
      </c>
      <c r="B244" s="367">
        <f t="shared" ref="B244:F244" si="35">SUM(B245:B249)</f>
        <v>0</v>
      </c>
      <c r="C244" s="367">
        <f t="shared" si="35"/>
        <v>545</v>
      </c>
      <c r="D244" s="367">
        <f t="shared" si="35"/>
        <v>0</v>
      </c>
      <c r="E244" s="561">
        <f t="shared" si="29"/>
        <v>0</v>
      </c>
      <c r="F244" s="367">
        <f t="shared" si="35"/>
        <v>0</v>
      </c>
      <c r="G244" s="562" t="str">
        <f t="shared" si="28"/>
        <v/>
      </c>
      <c r="H244" s="527"/>
      <c r="I244" s="527"/>
      <c r="J244" s="527"/>
      <c r="K244" s="527"/>
      <c r="L244" s="527"/>
      <c r="M244" s="527"/>
      <c r="N244" s="527"/>
      <c r="O244" s="527"/>
      <c r="P244" s="527"/>
      <c r="Q244" s="527"/>
      <c r="R244" s="527"/>
      <c r="S244" s="527"/>
      <c r="T244" s="527"/>
      <c r="U244" s="527"/>
      <c r="V244" s="527"/>
      <c r="W244" s="527"/>
      <c r="X244" s="527"/>
      <c r="Y244" s="527"/>
      <c r="Z244" s="527"/>
      <c r="AA244" s="527"/>
      <c r="AB244" s="527"/>
      <c r="AC244" s="527"/>
      <c r="HN244" s="527"/>
      <c r="HO244" s="527"/>
      <c r="HP244" s="527"/>
      <c r="HQ244" s="527"/>
      <c r="HR244" s="527"/>
      <c r="HS244" s="527"/>
      <c r="HT244" s="527"/>
      <c r="HU244" s="527"/>
      <c r="HV244" s="527"/>
      <c r="HW244" s="527"/>
      <c r="HX244" s="527"/>
      <c r="HY244" s="527"/>
      <c r="HZ244" s="527"/>
      <c r="IA244" s="527"/>
      <c r="IB244" s="527"/>
      <c r="IC244" s="527"/>
      <c r="ID244" s="527"/>
      <c r="IE244" s="527"/>
      <c r="IF244" s="527"/>
      <c r="IG244" s="527"/>
      <c r="IH244" s="527"/>
      <c r="II244" s="527"/>
      <c r="IJ244" s="527"/>
      <c r="IK244" s="527"/>
      <c r="IL244" s="527"/>
      <c r="IM244" s="527"/>
      <c r="IN244" s="527"/>
      <c r="IO244" s="527"/>
      <c r="IP244" s="527"/>
      <c r="IQ244" s="527"/>
      <c r="IR244" s="527"/>
      <c r="IS244" s="527"/>
    </row>
    <row r="245" s="5" customFormat="1" ht="24.95" customHeight="1" spans="1:253">
      <c r="A245" s="563" t="s">
        <v>174</v>
      </c>
      <c r="B245" s="564" t="s">
        <v>182</v>
      </c>
      <c r="C245" s="565">
        <v>0</v>
      </c>
      <c r="D245" s="565">
        <v>0</v>
      </c>
      <c r="E245" s="566" t="str">
        <f t="shared" si="29"/>
        <v/>
      </c>
      <c r="F245" s="565" t="s">
        <v>182</v>
      </c>
      <c r="G245" s="567" t="str">
        <f t="shared" si="28"/>
        <v/>
      </c>
      <c r="H245" s="527"/>
      <c r="I245" s="527"/>
      <c r="J245" s="527"/>
      <c r="K245" s="527"/>
      <c r="L245" s="527"/>
      <c r="M245" s="527"/>
      <c r="N245" s="527"/>
      <c r="O245" s="527"/>
      <c r="P245" s="527"/>
      <c r="Q245" s="527"/>
      <c r="R245" s="527"/>
      <c r="S245" s="527"/>
      <c r="T245" s="527"/>
      <c r="U245" s="527"/>
      <c r="V245" s="527"/>
      <c r="W245" s="527"/>
      <c r="X245" s="527"/>
      <c r="Y245" s="527"/>
      <c r="Z245" s="527"/>
      <c r="AA245" s="527"/>
      <c r="AB245" s="527"/>
      <c r="AC245" s="527"/>
      <c r="HN245" s="527"/>
      <c r="HO245" s="527"/>
      <c r="HP245" s="527"/>
      <c r="HQ245" s="527"/>
      <c r="HR245" s="527"/>
      <c r="HS245" s="527"/>
      <c r="HT245" s="527"/>
      <c r="HU245" s="527"/>
      <c r="HV245" s="527"/>
      <c r="HW245" s="527"/>
      <c r="HX245" s="527"/>
      <c r="HY245" s="527"/>
      <c r="HZ245" s="527"/>
      <c r="IA245" s="527"/>
      <c r="IB245" s="527"/>
      <c r="IC245" s="527"/>
      <c r="ID245" s="527"/>
      <c r="IE245" s="527"/>
      <c r="IF245" s="527"/>
      <c r="IG245" s="527"/>
      <c r="IH245" s="527"/>
      <c r="II245" s="527"/>
      <c r="IJ245" s="527"/>
      <c r="IK245" s="527"/>
      <c r="IL245" s="527"/>
      <c r="IM245" s="527"/>
      <c r="IN245" s="527"/>
      <c r="IO245" s="527"/>
      <c r="IP245" s="527"/>
      <c r="IQ245" s="527"/>
      <c r="IR245" s="527"/>
      <c r="IS245" s="527"/>
    </row>
    <row r="246" s="528" customFormat="1" ht="24.95" customHeight="1" spans="1:253">
      <c r="A246" s="563" t="s">
        <v>175</v>
      </c>
      <c r="B246" s="564" t="s">
        <v>182</v>
      </c>
      <c r="C246" s="565">
        <v>0</v>
      </c>
      <c r="D246" s="565">
        <v>0</v>
      </c>
      <c r="E246" s="566" t="str">
        <f t="shared" si="29"/>
        <v/>
      </c>
      <c r="F246" s="565" t="s">
        <v>182</v>
      </c>
      <c r="G246" s="567" t="str">
        <f t="shared" si="28"/>
        <v/>
      </c>
    </row>
    <row r="247" s="528" customFormat="1" ht="24.95" customHeight="1" spans="1:253">
      <c r="A247" s="563" t="s">
        <v>176</v>
      </c>
      <c r="B247" s="564" t="s">
        <v>182</v>
      </c>
      <c r="C247" s="565">
        <v>0</v>
      </c>
      <c r="D247" s="565">
        <v>0</v>
      </c>
      <c r="E247" s="566" t="str">
        <f t="shared" si="29"/>
        <v/>
      </c>
      <c r="F247" s="565" t="s">
        <v>182</v>
      </c>
      <c r="G247" s="567" t="str">
        <f t="shared" si="28"/>
        <v/>
      </c>
    </row>
    <row r="248" s="5" customFormat="1" ht="24.95" customHeight="1" spans="1:253">
      <c r="A248" s="563" t="s">
        <v>178</v>
      </c>
      <c r="B248" s="564" t="s">
        <v>182</v>
      </c>
      <c r="C248" s="565">
        <v>0</v>
      </c>
      <c r="D248" s="565">
        <v>0</v>
      </c>
      <c r="E248" s="566" t="str">
        <f t="shared" si="29"/>
        <v/>
      </c>
      <c r="F248" s="565" t="s">
        <v>182</v>
      </c>
      <c r="G248" s="567" t="str">
        <f t="shared" si="28"/>
        <v/>
      </c>
      <c r="H248" s="527"/>
      <c r="I248" s="527"/>
      <c r="J248" s="527"/>
      <c r="K248" s="527"/>
      <c r="L248" s="527"/>
      <c r="M248" s="527"/>
      <c r="N248" s="527"/>
      <c r="O248" s="527"/>
      <c r="P248" s="527"/>
      <c r="Q248" s="527"/>
      <c r="R248" s="527"/>
      <c r="S248" s="527"/>
      <c r="T248" s="527"/>
      <c r="U248" s="527"/>
      <c r="V248" s="527"/>
      <c r="W248" s="527"/>
      <c r="X248" s="527"/>
      <c r="Y248" s="527"/>
      <c r="Z248" s="527"/>
      <c r="AA248" s="527"/>
      <c r="AB248" s="527"/>
      <c r="AC248" s="527"/>
      <c r="HN248" s="527"/>
      <c r="HO248" s="527"/>
      <c r="HP248" s="527"/>
      <c r="HQ248" s="527"/>
      <c r="HR248" s="527"/>
      <c r="HS248" s="527"/>
      <c r="HT248" s="527"/>
      <c r="HU248" s="527"/>
      <c r="HV248" s="527"/>
      <c r="HW248" s="527"/>
      <c r="HX248" s="527"/>
      <c r="HY248" s="527"/>
      <c r="HZ248" s="527"/>
      <c r="IA248" s="527"/>
      <c r="IB248" s="527"/>
      <c r="IC248" s="527"/>
      <c r="ID248" s="527"/>
      <c r="IE248" s="527"/>
      <c r="IF248" s="527"/>
      <c r="IG248" s="527"/>
      <c r="IH248" s="527"/>
      <c r="II248" s="527"/>
      <c r="IJ248" s="527"/>
      <c r="IK248" s="527"/>
      <c r="IL248" s="527"/>
      <c r="IM248" s="527"/>
      <c r="IN248" s="527"/>
      <c r="IO248" s="527"/>
      <c r="IP248" s="527"/>
      <c r="IQ248" s="527"/>
      <c r="IR248" s="527"/>
      <c r="IS248" s="527"/>
    </row>
    <row r="249" s="528" customFormat="1" ht="24.95" customHeight="1" spans="1:253">
      <c r="A249" s="563" t="s">
        <v>185</v>
      </c>
      <c r="B249" s="564" t="s">
        <v>182</v>
      </c>
      <c r="C249" s="565">
        <v>545</v>
      </c>
      <c r="D249" s="565">
        <v>0</v>
      </c>
      <c r="E249" s="566">
        <f t="shared" si="29"/>
        <v>0</v>
      </c>
      <c r="F249" s="565" t="s">
        <v>182</v>
      </c>
      <c r="G249" s="567" t="str">
        <f t="shared" si="28"/>
        <v/>
      </c>
    </row>
    <row r="250" s="528" customFormat="1" ht="24.95" customHeight="1" spans="1:253">
      <c r="A250" s="568" t="s">
        <v>186</v>
      </c>
      <c r="B250" s="367">
        <f t="shared" ref="B250:F250" si="36">SUM(B251:B252)</f>
        <v>12134</v>
      </c>
      <c r="C250" s="367">
        <f t="shared" si="36"/>
        <v>3051</v>
      </c>
      <c r="D250" s="367">
        <f t="shared" si="36"/>
        <v>0</v>
      </c>
      <c r="E250" s="561">
        <f t="shared" si="29"/>
        <v>0</v>
      </c>
      <c r="F250" s="367">
        <f t="shared" si="36"/>
        <v>0</v>
      </c>
      <c r="G250" s="562" t="str">
        <f t="shared" si="28"/>
        <v/>
      </c>
    </row>
    <row r="251" s="5" customFormat="1" ht="24.95" customHeight="1" spans="1:253">
      <c r="A251" s="563" t="s">
        <v>187</v>
      </c>
      <c r="B251" s="564">
        <v>0</v>
      </c>
      <c r="C251" s="565">
        <v>0</v>
      </c>
      <c r="D251" s="565">
        <v>0</v>
      </c>
      <c r="E251" s="566" t="str">
        <f t="shared" si="29"/>
        <v/>
      </c>
      <c r="F251" s="565">
        <v>0</v>
      </c>
      <c r="G251" s="567" t="str">
        <f t="shared" si="28"/>
        <v/>
      </c>
      <c r="H251" s="527"/>
      <c r="I251" s="527"/>
      <c r="J251" s="527"/>
      <c r="K251" s="527"/>
      <c r="L251" s="527"/>
      <c r="M251" s="527"/>
      <c r="N251" s="527"/>
      <c r="O251" s="527"/>
      <c r="P251" s="527"/>
      <c r="Q251" s="527"/>
      <c r="R251" s="527"/>
      <c r="S251" s="527"/>
      <c r="T251" s="527"/>
      <c r="U251" s="527"/>
      <c r="V251" s="527"/>
      <c r="W251" s="527"/>
      <c r="X251" s="527"/>
      <c r="Y251" s="527"/>
      <c r="Z251" s="527"/>
      <c r="AA251" s="527"/>
      <c r="AB251" s="527"/>
      <c r="AC251" s="527"/>
      <c r="HN251" s="527"/>
      <c r="HO251" s="527"/>
      <c r="HP251" s="527"/>
      <c r="HQ251" s="527"/>
      <c r="HR251" s="527"/>
      <c r="HS251" s="527"/>
      <c r="HT251" s="527"/>
      <c r="HU251" s="527"/>
      <c r="HV251" s="527"/>
      <c r="HW251" s="527"/>
      <c r="HX251" s="527"/>
      <c r="HY251" s="527"/>
      <c r="HZ251" s="527"/>
      <c r="IA251" s="527"/>
      <c r="IB251" s="527"/>
      <c r="IC251" s="527"/>
      <c r="ID251" s="527"/>
      <c r="IE251" s="527"/>
      <c r="IF251" s="527"/>
      <c r="IG251" s="527"/>
      <c r="IH251" s="527"/>
      <c r="II251" s="527"/>
      <c r="IJ251" s="527"/>
      <c r="IK251" s="527"/>
      <c r="IL251" s="527"/>
      <c r="IM251" s="527"/>
      <c r="IN251" s="527"/>
      <c r="IO251" s="527"/>
      <c r="IP251" s="527"/>
      <c r="IQ251" s="527"/>
      <c r="IR251" s="527"/>
      <c r="IS251" s="527"/>
    </row>
    <row r="252" s="5" customFormat="1" ht="24.95" customHeight="1" spans="1:253">
      <c r="A252" s="563" t="s">
        <v>188</v>
      </c>
      <c r="B252" s="564">
        <v>12134</v>
      </c>
      <c r="C252" s="565">
        <v>3051</v>
      </c>
      <c r="D252" s="565">
        <v>0</v>
      </c>
      <c r="E252" s="566">
        <f t="shared" si="29"/>
        <v>0</v>
      </c>
      <c r="F252" s="565">
        <v>0</v>
      </c>
      <c r="G252" s="567" t="str">
        <f t="shared" si="28"/>
        <v/>
      </c>
      <c r="H252" s="527"/>
      <c r="I252" s="527"/>
      <c r="J252" s="527"/>
      <c r="K252" s="527"/>
      <c r="L252" s="527"/>
      <c r="M252" s="527"/>
      <c r="N252" s="527"/>
      <c r="O252" s="527"/>
      <c r="P252" s="527"/>
      <c r="Q252" s="527"/>
      <c r="R252" s="527"/>
      <c r="S252" s="527"/>
      <c r="T252" s="527"/>
      <c r="U252" s="527"/>
      <c r="V252" s="527"/>
      <c r="W252" s="527"/>
      <c r="X252" s="527"/>
      <c r="Y252" s="527"/>
      <c r="Z252" s="527"/>
      <c r="AA252" s="527"/>
      <c r="AB252" s="527"/>
      <c r="AC252" s="527"/>
      <c r="HN252" s="527"/>
      <c r="HO252" s="527"/>
      <c r="HP252" s="527"/>
      <c r="HQ252" s="527"/>
      <c r="HR252" s="527"/>
      <c r="HS252" s="527"/>
      <c r="HT252" s="527"/>
      <c r="HU252" s="527"/>
      <c r="HV252" s="527"/>
      <c r="HW252" s="527"/>
      <c r="HX252" s="527"/>
      <c r="HY252" s="527"/>
      <c r="HZ252" s="527"/>
      <c r="IA252" s="527"/>
      <c r="IB252" s="527"/>
      <c r="IC252" s="527"/>
      <c r="ID252" s="527"/>
      <c r="IE252" s="527"/>
      <c r="IF252" s="527"/>
      <c r="IG252" s="527"/>
      <c r="IH252" s="527"/>
      <c r="II252" s="527"/>
      <c r="IJ252" s="527"/>
      <c r="IK252" s="527"/>
      <c r="IL252" s="527"/>
      <c r="IM252" s="527"/>
      <c r="IN252" s="527"/>
      <c r="IO252" s="527"/>
      <c r="IP252" s="527"/>
      <c r="IQ252" s="527"/>
      <c r="IR252" s="527"/>
      <c r="IS252" s="527"/>
    </row>
    <row r="253" s="528" customFormat="1" ht="24.95" customHeight="1" spans="1:253">
      <c r="A253" s="563" t="s">
        <v>189</v>
      </c>
      <c r="B253" s="367">
        <f t="shared" ref="B253:F253" si="37">SUM(B254,B261,B264,B267,B273,B278,B280,B285,B291)</f>
        <v>0</v>
      </c>
      <c r="C253" s="367">
        <f t="shared" si="37"/>
        <v>0</v>
      </c>
      <c r="D253" s="367">
        <f t="shared" si="37"/>
        <v>0</v>
      </c>
      <c r="E253" s="561" t="str">
        <f t="shared" si="29"/>
        <v/>
      </c>
      <c r="F253" s="367">
        <f t="shared" si="37"/>
        <v>0</v>
      </c>
      <c r="G253" s="562" t="str">
        <f t="shared" si="28"/>
        <v/>
      </c>
    </row>
    <row r="254" s="5" customFormat="1" ht="24.95" customHeight="1" spans="1:253">
      <c r="A254" s="563" t="s">
        <v>190</v>
      </c>
      <c r="B254" s="367">
        <f t="shared" ref="B254:F254" si="38">SUM(B255:B260)</f>
        <v>0</v>
      </c>
      <c r="C254" s="367">
        <f t="shared" si="38"/>
        <v>0</v>
      </c>
      <c r="D254" s="367">
        <f t="shared" si="38"/>
        <v>0</v>
      </c>
      <c r="E254" s="566" t="str">
        <f t="shared" si="29"/>
        <v/>
      </c>
      <c r="F254" s="367">
        <f t="shared" si="38"/>
        <v>0</v>
      </c>
      <c r="G254" s="562" t="str">
        <f t="shared" si="28"/>
        <v/>
      </c>
      <c r="H254" s="527"/>
      <c r="I254" s="527"/>
      <c r="J254" s="527"/>
      <c r="K254" s="527"/>
      <c r="L254" s="527"/>
      <c r="M254" s="527"/>
      <c r="N254" s="527"/>
      <c r="O254" s="527"/>
      <c r="P254" s="527"/>
      <c r="Q254" s="527"/>
      <c r="R254" s="527"/>
      <c r="S254" s="527"/>
      <c r="T254" s="527"/>
      <c r="U254" s="527"/>
      <c r="V254" s="527"/>
      <c r="W254" s="527"/>
      <c r="X254" s="527"/>
      <c r="Y254" s="527"/>
      <c r="Z254" s="527"/>
      <c r="AA254" s="527"/>
      <c r="AB254" s="527"/>
      <c r="AC254" s="527"/>
      <c r="HN254" s="527"/>
      <c r="HO254" s="527"/>
      <c r="HP254" s="527"/>
      <c r="HQ254" s="527"/>
      <c r="HR254" s="527"/>
      <c r="HS254" s="527"/>
      <c r="HT254" s="527"/>
      <c r="HU254" s="527"/>
      <c r="HV254" s="527"/>
      <c r="HW254" s="527"/>
      <c r="HX254" s="527"/>
      <c r="HY254" s="527"/>
      <c r="HZ254" s="527"/>
      <c r="IA254" s="527"/>
      <c r="IB254" s="527"/>
      <c r="IC254" s="527"/>
      <c r="ID254" s="527"/>
      <c r="IE254" s="527"/>
      <c r="IF254" s="527"/>
      <c r="IG254" s="527"/>
      <c r="IH254" s="527"/>
      <c r="II254" s="527"/>
      <c r="IJ254" s="527"/>
      <c r="IK254" s="527"/>
      <c r="IL254" s="527"/>
      <c r="IM254" s="527"/>
      <c r="IN254" s="527"/>
      <c r="IO254" s="527"/>
      <c r="IP254" s="527"/>
      <c r="IQ254" s="527"/>
      <c r="IR254" s="527"/>
      <c r="IS254" s="527"/>
    </row>
    <row r="255" s="5" customFormat="1" ht="24.95" customHeight="1" spans="1:253">
      <c r="A255" s="563" t="s">
        <v>50</v>
      </c>
      <c r="B255" s="564">
        <v>0</v>
      </c>
      <c r="C255" s="565">
        <v>0</v>
      </c>
      <c r="D255" s="565">
        <v>0</v>
      </c>
      <c r="E255" s="566" t="str">
        <f t="shared" si="29"/>
        <v/>
      </c>
      <c r="F255" s="565">
        <v>0</v>
      </c>
      <c r="G255" s="567" t="str">
        <f t="shared" si="28"/>
        <v/>
      </c>
      <c r="H255" s="527"/>
      <c r="I255" s="527"/>
      <c r="J255" s="527"/>
      <c r="K255" s="527"/>
      <c r="L255" s="527"/>
      <c r="M255" s="527"/>
      <c r="N255" s="527"/>
      <c r="O255" s="527"/>
      <c r="P255" s="527"/>
      <c r="Q255" s="527"/>
      <c r="R255" s="527"/>
      <c r="S255" s="527"/>
      <c r="T255" s="527"/>
      <c r="U255" s="527"/>
      <c r="V255" s="527"/>
      <c r="W255" s="527"/>
      <c r="X255" s="527"/>
      <c r="Y255" s="527"/>
      <c r="Z255" s="527"/>
      <c r="AA255" s="527"/>
      <c r="AB255" s="527"/>
      <c r="AC255" s="527"/>
      <c r="HN255" s="527"/>
      <c r="HO255" s="527"/>
      <c r="HP255" s="527"/>
      <c r="HQ255" s="527"/>
      <c r="HR255" s="527"/>
      <c r="HS255" s="527"/>
      <c r="HT255" s="527"/>
      <c r="HU255" s="527"/>
      <c r="HV255" s="527"/>
      <c r="HW255" s="527"/>
      <c r="HX255" s="527"/>
      <c r="HY255" s="527"/>
      <c r="HZ255" s="527"/>
      <c r="IA255" s="527"/>
      <c r="IB255" s="527"/>
      <c r="IC255" s="527"/>
      <c r="ID255" s="527"/>
      <c r="IE255" s="527"/>
      <c r="IF255" s="527"/>
      <c r="IG255" s="527"/>
      <c r="IH255" s="527"/>
      <c r="II255" s="527"/>
      <c r="IJ255" s="527"/>
      <c r="IK255" s="527"/>
      <c r="IL255" s="527"/>
      <c r="IM255" s="527"/>
      <c r="IN255" s="527"/>
      <c r="IO255" s="527"/>
      <c r="IP255" s="527"/>
      <c r="IQ255" s="527"/>
      <c r="IR255" s="527"/>
      <c r="IS255" s="527"/>
    </row>
    <row r="256" s="528" customFormat="1" ht="24.95" customHeight="1" spans="1:253">
      <c r="A256" s="563" t="s">
        <v>51</v>
      </c>
      <c r="B256" s="564">
        <v>0</v>
      </c>
      <c r="C256" s="565">
        <v>0</v>
      </c>
      <c r="D256" s="565">
        <v>0</v>
      </c>
      <c r="E256" s="566" t="str">
        <f t="shared" si="29"/>
        <v/>
      </c>
      <c r="F256" s="565">
        <v>0</v>
      </c>
      <c r="G256" s="567" t="str">
        <f t="shared" si="28"/>
        <v/>
      </c>
    </row>
    <row r="257" s="528" customFormat="1" ht="24.95" customHeight="1" spans="1:253">
      <c r="A257" s="563" t="s">
        <v>52</v>
      </c>
      <c r="B257" s="564">
        <v>0</v>
      </c>
      <c r="C257" s="565">
        <v>0</v>
      </c>
      <c r="D257" s="565">
        <v>0</v>
      </c>
      <c r="E257" s="566" t="str">
        <f t="shared" si="29"/>
        <v/>
      </c>
      <c r="F257" s="565">
        <v>0</v>
      </c>
      <c r="G257" s="567" t="str">
        <f t="shared" si="28"/>
        <v/>
      </c>
    </row>
    <row r="258" s="5" customFormat="1" ht="24.95" customHeight="1" spans="1:253">
      <c r="A258" s="563" t="s">
        <v>144</v>
      </c>
      <c r="B258" s="564">
        <v>0</v>
      </c>
      <c r="C258" s="565">
        <v>0</v>
      </c>
      <c r="D258" s="565">
        <v>0</v>
      </c>
      <c r="E258" s="566" t="str">
        <f t="shared" si="29"/>
        <v/>
      </c>
      <c r="F258" s="565">
        <v>0</v>
      </c>
      <c r="G258" s="567" t="str">
        <f t="shared" si="28"/>
        <v/>
      </c>
      <c r="H258" s="527"/>
      <c r="I258" s="527"/>
      <c r="J258" s="527"/>
      <c r="K258" s="527"/>
      <c r="L258" s="527"/>
      <c r="M258" s="527"/>
      <c r="N258" s="527"/>
      <c r="O258" s="527"/>
      <c r="P258" s="527"/>
      <c r="Q258" s="527"/>
      <c r="R258" s="527"/>
      <c r="S258" s="527"/>
      <c r="T258" s="527"/>
      <c r="U258" s="527"/>
      <c r="V258" s="527"/>
      <c r="W258" s="527"/>
      <c r="X258" s="527"/>
      <c r="Y258" s="527"/>
      <c r="Z258" s="527"/>
      <c r="AA258" s="527"/>
      <c r="AB258" s="527"/>
      <c r="AC258" s="527"/>
      <c r="HN258" s="527"/>
      <c r="HO258" s="527"/>
      <c r="HP258" s="527"/>
      <c r="HQ258" s="527"/>
      <c r="HR258" s="527"/>
      <c r="HS258" s="527"/>
      <c r="HT258" s="527"/>
      <c r="HU258" s="527"/>
      <c r="HV258" s="527"/>
      <c r="HW258" s="527"/>
      <c r="HX258" s="527"/>
      <c r="HY258" s="527"/>
      <c r="HZ258" s="527"/>
      <c r="IA258" s="527"/>
      <c r="IB258" s="527"/>
      <c r="IC258" s="527"/>
      <c r="ID258" s="527"/>
      <c r="IE258" s="527"/>
      <c r="IF258" s="527"/>
      <c r="IG258" s="527"/>
      <c r="IH258" s="527"/>
      <c r="II258" s="527"/>
      <c r="IJ258" s="527"/>
      <c r="IK258" s="527"/>
      <c r="IL258" s="527"/>
      <c r="IM258" s="527"/>
      <c r="IN258" s="527"/>
      <c r="IO258" s="527"/>
      <c r="IP258" s="527"/>
      <c r="IQ258" s="527"/>
      <c r="IR258" s="527"/>
      <c r="IS258" s="527"/>
    </row>
    <row r="259" s="5" customFormat="1" ht="24.95" customHeight="1" spans="1:253">
      <c r="A259" s="563" t="s">
        <v>59</v>
      </c>
      <c r="B259" s="564">
        <v>0</v>
      </c>
      <c r="C259" s="565">
        <v>0</v>
      </c>
      <c r="D259" s="565">
        <v>0</v>
      </c>
      <c r="E259" s="566" t="str">
        <f t="shared" si="29"/>
        <v/>
      </c>
      <c r="F259" s="565">
        <v>0</v>
      </c>
      <c r="G259" s="567" t="str">
        <f t="shared" si="28"/>
        <v/>
      </c>
      <c r="H259" s="527"/>
      <c r="I259" s="527"/>
      <c r="J259" s="527"/>
      <c r="K259" s="527"/>
      <c r="L259" s="527"/>
      <c r="M259" s="527"/>
      <c r="N259" s="527"/>
      <c r="O259" s="527"/>
      <c r="P259" s="527"/>
      <c r="Q259" s="527"/>
      <c r="R259" s="527"/>
      <c r="S259" s="527"/>
      <c r="T259" s="527"/>
      <c r="U259" s="527"/>
      <c r="V259" s="527"/>
      <c r="W259" s="527"/>
      <c r="X259" s="527"/>
      <c r="Y259" s="527"/>
      <c r="Z259" s="527"/>
      <c r="AA259" s="527"/>
      <c r="AB259" s="527"/>
      <c r="AC259" s="527"/>
      <c r="HN259" s="527"/>
      <c r="HO259" s="527"/>
      <c r="HP259" s="527"/>
      <c r="HQ259" s="527"/>
      <c r="HR259" s="527"/>
      <c r="HS259" s="527"/>
      <c r="HT259" s="527"/>
      <c r="HU259" s="527"/>
      <c r="HV259" s="527"/>
      <c r="HW259" s="527"/>
      <c r="HX259" s="527"/>
      <c r="HY259" s="527"/>
      <c r="HZ259" s="527"/>
      <c r="IA259" s="527"/>
      <c r="IB259" s="527"/>
      <c r="IC259" s="527"/>
      <c r="ID259" s="527"/>
      <c r="IE259" s="527"/>
      <c r="IF259" s="527"/>
      <c r="IG259" s="527"/>
      <c r="IH259" s="527"/>
      <c r="II259" s="527"/>
      <c r="IJ259" s="527"/>
      <c r="IK259" s="527"/>
      <c r="IL259" s="527"/>
      <c r="IM259" s="527"/>
      <c r="IN259" s="527"/>
      <c r="IO259" s="527"/>
      <c r="IP259" s="527"/>
      <c r="IQ259" s="527"/>
      <c r="IR259" s="527"/>
      <c r="IS259" s="527"/>
    </row>
    <row r="260" s="528" customFormat="1" ht="24.95" customHeight="1" spans="1:253">
      <c r="A260" s="563" t="s">
        <v>191</v>
      </c>
      <c r="B260" s="564">
        <v>0</v>
      </c>
      <c r="C260" s="565">
        <v>0</v>
      </c>
      <c r="D260" s="565">
        <v>0</v>
      </c>
      <c r="E260" s="566" t="str">
        <f t="shared" si="29"/>
        <v/>
      </c>
      <c r="F260" s="565">
        <v>0</v>
      </c>
      <c r="G260" s="567" t="str">
        <f t="shared" ref="G260:G323" si="39">IFERROR((D260-F260)/F260,"")</f>
        <v/>
      </c>
    </row>
    <row r="261" s="5" customFormat="1" ht="24.95" customHeight="1" spans="1:253">
      <c r="A261" s="563" t="s">
        <v>192</v>
      </c>
      <c r="B261" s="367">
        <f t="shared" ref="B261:F261" si="40">SUM(B262:B263)</f>
        <v>0</v>
      </c>
      <c r="C261" s="367">
        <f t="shared" si="40"/>
        <v>0</v>
      </c>
      <c r="D261" s="367">
        <f t="shared" si="40"/>
        <v>0</v>
      </c>
      <c r="E261" s="561" t="str">
        <f t="shared" si="29"/>
        <v/>
      </c>
      <c r="F261" s="367">
        <f t="shared" si="40"/>
        <v>0</v>
      </c>
      <c r="G261" s="562" t="str">
        <f t="shared" si="39"/>
        <v/>
      </c>
      <c r="H261" s="527"/>
      <c r="I261" s="527"/>
      <c r="J261" s="527"/>
      <c r="K261" s="527"/>
      <c r="L261" s="527"/>
      <c r="M261" s="527"/>
      <c r="N261" s="527"/>
      <c r="O261" s="527"/>
      <c r="P261" s="527"/>
      <c r="Q261" s="527"/>
      <c r="R261" s="527"/>
      <c r="S261" s="527"/>
      <c r="T261" s="527"/>
      <c r="U261" s="527"/>
      <c r="V261" s="527"/>
      <c r="W261" s="527"/>
      <c r="X261" s="527"/>
      <c r="Y261" s="527"/>
      <c r="Z261" s="527"/>
      <c r="AA261" s="527"/>
      <c r="AB261" s="527"/>
      <c r="AC261" s="527"/>
      <c r="HN261" s="527"/>
      <c r="HO261" s="527"/>
      <c r="HP261" s="527"/>
      <c r="HQ261" s="527"/>
      <c r="HR261" s="527"/>
      <c r="HS261" s="527"/>
      <c r="HT261" s="527"/>
      <c r="HU261" s="527"/>
      <c r="HV261" s="527"/>
      <c r="HW261" s="527"/>
      <c r="HX261" s="527"/>
      <c r="HY261" s="527"/>
      <c r="HZ261" s="527"/>
      <c r="IA261" s="527"/>
      <c r="IB261" s="527"/>
      <c r="IC261" s="527"/>
      <c r="ID261" s="527"/>
      <c r="IE261" s="527"/>
      <c r="IF261" s="527"/>
      <c r="IG261" s="527"/>
      <c r="IH261" s="527"/>
      <c r="II261" s="527"/>
      <c r="IJ261" s="527"/>
      <c r="IK261" s="527"/>
      <c r="IL261" s="527"/>
      <c r="IM261" s="527"/>
      <c r="IN261" s="527"/>
      <c r="IO261" s="527"/>
      <c r="IP261" s="527"/>
      <c r="IQ261" s="527"/>
      <c r="IR261" s="527"/>
      <c r="IS261" s="527"/>
    </row>
    <row r="262" s="5" customFormat="1" ht="24.95" customHeight="1" spans="1:253">
      <c r="A262" s="563" t="s">
        <v>193</v>
      </c>
      <c r="B262" s="564">
        <v>0</v>
      </c>
      <c r="C262" s="565">
        <v>0</v>
      </c>
      <c r="D262" s="565">
        <v>0</v>
      </c>
      <c r="E262" s="566" t="str">
        <f t="shared" ref="E262:E325" si="41">IFERROR(D262/C262,"")</f>
        <v/>
      </c>
      <c r="F262" s="565">
        <v>0</v>
      </c>
      <c r="G262" s="567" t="str">
        <f t="shared" si="39"/>
        <v/>
      </c>
      <c r="H262" s="527"/>
      <c r="I262" s="527"/>
      <c r="J262" s="527"/>
      <c r="K262" s="527"/>
      <c r="L262" s="527"/>
      <c r="M262" s="527"/>
      <c r="N262" s="527"/>
      <c r="O262" s="527"/>
      <c r="P262" s="527"/>
      <c r="Q262" s="527"/>
      <c r="R262" s="527"/>
      <c r="S262" s="527"/>
      <c r="T262" s="527"/>
      <c r="U262" s="527"/>
      <c r="V262" s="527"/>
      <c r="W262" s="527"/>
      <c r="X262" s="527"/>
      <c r="Y262" s="527"/>
      <c r="Z262" s="527"/>
      <c r="AA262" s="527"/>
      <c r="AB262" s="527"/>
      <c r="AC262" s="527"/>
      <c r="HN262" s="527"/>
      <c r="HO262" s="527"/>
      <c r="HP262" s="527"/>
      <c r="HQ262" s="527"/>
      <c r="HR262" s="527"/>
      <c r="HS262" s="527"/>
      <c r="HT262" s="527"/>
      <c r="HU262" s="527"/>
      <c r="HV262" s="527"/>
      <c r="HW262" s="527"/>
      <c r="HX262" s="527"/>
      <c r="HY262" s="527"/>
      <c r="HZ262" s="527"/>
      <c r="IA262" s="527"/>
      <c r="IB262" s="527"/>
      <c r="IC262" s="527"/>
      <c r="ID262" s="527"/>
      <c r="IE262" s="527"/>
      <c r="IF262" s="527"/>
      <c r="IG262" s="527"/>
      <c r="IH262" s="527"/>
      <c r="II262" s="527"/>
      <c r="IJ262" s="527"/>
      <c r="IK262" s="527"/>
      <c r="IL262" s="527"/>
      <c r="IM262" s="527"/>
      <c r="IN262" s="527"/>
      <c r="IO262" s="527"/>
      <c r="IP262" s="527"/>
      <c r="IQ262" s="527"/>
      <c r="IR262" s="527"/>
      <c r="IS262" s="527"/>
    </row>
    <row r="263" s="528" customFormat="1" ht="24.95" customHeight="1" spans="1:253">
      <c r="A263" s="563" t="s">
        <v>194</v>
      </c>
      <c r="B263" s="564">
        <v>0</v>
      </c>
      <c r="C263" s="565">
        <v>0</v>
      </c>
      <c r="D263" s="565">
        <v>0</v>
      </c>
      <c r="E263" s="566" t="str">
        <f t="shared" si="41"/>
        <v/>
      </c>
      <c r="F263" s="565">
        <v>0</v>
      </c>
      <c r="G263" s="567" t="str">
        <f t="shared" si="39"/>
        <v/>
      </c>
    </row>
    <row r="264" s="528" customFormat="1" ht="24.95" customHeight="1" spans="1:253">
      <c r="A264" s="563" t="s">
        <v>195</v>
      </c>
      <c r="B264" s="367">
        <f t="shared" ref="B264:F264" si="42">SUM(B265:B266)</f>
        <v>0</v>
      </c>
      <c r="C264" s="367">
        <f t="shared" si="42"/>
        <v>0</v>
      </c>
      <c r="D264" s="367">
        <f t="shared" si="42"/>
        <v>0</v>
      </c>
      <c r="E264" s="561" t="str">
        <f t="shared" si="41"/>
        <v/>
      </c>
      <c r="F264" s="367">
        <f t="shared" si="42"/>
        <v>0</v>
      </c>
      <c r="G264" s="562" t="str">
        <f t="shared" si="39"/>
        <v/>
      </c>
    </row>
    <row r="265" s="5" customFormat="1" ht="24.95" customHeight="1" spans="1:253">
      <c r="A265" s="563" t="s">
        <v>196</v>
      </c>
      <c r="B265" s="564">
        <v>0</v>
      </c>
      <c r="C265" s="565">
        <v>0</v>
      </c>
      <c r="D265" s="565">
        <v>0</v>
      </c>
      <c r="E265" s="566" t="str">
        <f t="shared" si="41"/>
        <v/>
      </c>
      <c r="F265" s="565">
        <v>0</v>
      </c>
      <c r="G265" s="567" t="str">
        <f t="shared" si="39"/>
        <v/>
      </c>
      <c r="H265" s="527"/>
      <c r="I265" s="527"/>
      <c r="J265" s="527"/>
      <c r="K265" s="527"/>
      <c r="L265" s="527"/>
      <c r="M265" s="527"/>
      <c r="N265" s="527"/>
      <c r="O265" s="527"/>
      <c r="P265" s="527"/>
      <c r="Q265" s="527"/>
      <c r="R265" s="527"/>
      <c r="S265" s="527"/>
      <c r="T265" s="527"/>
      <c r="U265" s="527"/>
      <c r="V265" s="527"/>
      <c r="W265" s="527"/>
      <c r="X265" s="527"/>
      <c r="Y265" s="527"/>
      <c r="Z265" s="527"/>
      <c r="AA265" s="527"/>
      <c r="AB265" s="527"/>
      <c r="AC265" s="527"/>
      <c r="HN265" s="527"/>
      <c r="HO265" s="527"/>
      <c r="HP265" s="527"/>
      <c r="HQ265" s="527"/>
      <c r="HR265" s="527"/>
      <c r="HS265" s="527"/>
      <c r="HT265" s="527"/>
      <c r="HU265" s="527"/>
      <c r="HV265" s="527"/>
      <c r="HW265" s="527"/>
      <c r="HX265" s="527"/>
      <c r="HY265" s="527"/>
      <c r="HZ265" s="527"/>
      <c r="IA265" s="527"/>
      <c r="IB265" s="527"/>
      <c r="IC265" s="527"/>
      <c r="ID265" s="527"/>
      <c r="IE265" s="527"/>
      <c r="IF265" s="527"/>
      <c r="IG265" s="527"/>
      <c r="IH265" s="527"/>
      <c r="II265" s="527"/>
      <c r="IJ265" s="527"/>
      <c r="IK265" s="527"/>
      <c r="IL265" s="527"/>
      <c r="IM265" s="527"/>
      <c r="IN265" s="527"/>
      <c r="IO265" s="527"/>
      <c r="IP265" s="527"/>
      <c r="IQ265" s="527"/>
      <c r="IR265" s="527"/>
      <c r="IS265" s="527"/>
    </row>
    <row r="266" s="528" customFormat="1" ht="24.95" customHeight="1" spans="1:253">
      <c r="A266" s="563" t="s">
        <v>197</v>
      </c>
      <c r="B266" s="564">
        <v>0</v>
      </c>
      <c r="C266" s="565">
        <v>0</v>
      </c>
      <c r="D266" s="565">
        <v>0</v>
      </c>
      <c r="E266" s="566" t="str">
        <f t="shared" si="41"/>
        <v/>
      </c>
      <c r="F266" s="565">
        <v>0</v>
      </c>
      <c r="G266" s="567" t="str">
        <f t="shared" si="39"/>
        <v/>
      </c>
    </row>
    <row r="267" s="5" customFormat="1" ht="24.95" customHeight="1" spans="1:253">
      <c r="A267" s="563" t="s">
        <v>198</v>
      </c>
      <c r="B267" s="367">
        <f t="shared" ref="B267:F267" si="43">SUM(B268:B272)</f>
        <v>0</v>
      </c>
      <c r="C267" s="367">
        <f t="shared" si="43"/>
        <v>0</v>
      </c>
      <c r="D267" s="367">
        <f t="shared" si="43"/>
        <v>0</v>
      </c>
      <c r="E267" s="561" t="str">
        <f t="shared" si="41"/>
        <v/>
      </c>
      <c r="F267" s="367">
        <f t="shared" si="43"/>
        <v>0</v>
      </c>
      <c r="G267" s="562" t="str">
        <f t="shared" si="39"/>
        <v/>
      </c>
      <c r="H267" s="527"/>
      <c r="I267" s="527"/>
      <c r="J267" s="527"/>
      <c r="K267" s="527"/>
      <c r="L267" s="527"/>
      <c r="M267" s="527"/>
      <c r="N267" s="527"/>
      <c r="O267" s="527"/>
      <c r="P267" s="527"/>
      <c r="Q267" s="527"/>
      <c r="R267" s="527"/>
      <c r="S267" s="527"/>
      <c r="T267" s="527"/>
      <c r="U267" s="527"/>
      <c r="V267" s="527"/>
      <c r="W267" s="527"/>
      <c r="X267" s="527"/>
      <c r="Y267" s="527"/>
      <c r="Z267" s="527"/>
      <c r="AA267" s="527"/>
      <c r="AB267" s="527"/>
      <c r="AC267" s="527"/>
      <c r="HN267" s="527"/>
      <c r="HO267" s="527"/>
      <c r="HP267" s="527"/>
      <c r="HQ267" s="527"/>
      <c r="HR267" s="527"/>
      <c r="HS267" s="527"/>
      <c r="HT267" s="527"/>
      <c r="HU267" s="527"/>
      <c r="HV267" s="527"/>
      <c r="HW267" s="527"/>
      <c r="HX267" s="527"/>
      <c r="HY267" s="527"/>
      <c r="HZ267" s="527"/>
      <c r="IA267" s="527"/>
      <c r="IB267" s="527"/>
      <c r="IC267" s="527"/>
      <c r="ID267" s="527"/>
      <c r="IE267" s="527"/>
      <c r="IF267" s="527"/>
      <c r="IG267" s="527"/>
      <c r="IH267" s="527"/>
      <c r="II267" s="527"/>
      <c r="IJ267" s="527"/>
      <c r="IK267" s="527"/>
      <c r="IL267" s="527"/>
      <c r="IM267" s="527"/>
      <c r="IN267" s="527"/>
      <c r="IO267" s="527"/>
      <c r="IP267" s="527"/>
      <c r="IQ267" s="527"/>
      <c r="IR267" s="527"/>
      <c r="IS267" s="527"/>
    </row>
    <row r="268" s="5" customFormat="1" ht="24.95" customHeight="1" spans="1:253">
      <c r="A268" s="563" t="s">
        <v>199</v>
      </c>
      <c r="B268" s="564">
        <v>0</v>
      </c>
      <c r="C268" s="565">
        <v>0</v>
      </c>
      <c r="D268" s="565">
        <v>0</v>
      </c>
      <c r="E268" s="566" t="str">
        <f t="shared" si="41"/>
        <v/>
      </c>
      <c r="F268" s="565">
        <v>0</v>
      </c>
      <c r="G268" s="567" t="str">
        <f t="shared" si="39"/>
        <v/>
      </c>
      <c r="H268" s="527"/>
      <c r="I268" s="527"/>
      <c r="J268" s="527"/>
      <c r="K268" s="527"/>
      <c r="L268" s="527"/>
      <c r="M268" s="527"/>
      <c r="N268" s="527"/>
      <c r="O268" s="527"/>
      <c r="P268" s="527"/>
      <c r="Q268" s="527"/>
      <c r="R268" s="527"/>
      <c r="S268" s="527"/>
      <c r="T268" s="527"/>
      <c r="U268" s="527"/>
      <c r="V268" s="527"/>
      <c r="W268" s="527"/>
      <c r="X268" s="527"/>
      <c r="Y268" s="527"/>
      <c r="Z268" s="527"/>
      <c r="AA268" s="527"/>
      <c r="AB268" s="527"/>
      <c r="AC268" s="527"/>
      <c r="HN268" s="527"/>
      <c r="HO268" s="527"/>
      <c r="HP268" s="527"/>
      <c r="HQ268" s="527"/>
      <c r="HR268" s="527"/>
      <c r="HS268" s="527"/>
      <c r="HT268" s="527"/>
      <c r="HU268" s="527"/>
      <c r="HV268" s="527"/>
      <c r="HW268" s="527"/>
      <c r="HX268" s="527"/>
      <c r="HY268" s="527"/>
      <c r="HZ268" s="527"/>
      <c r="IA268" s="527"/>
      <c r="IB268" s="527"/>
      <c r="IC268" s="527"/>
      <c r="ID268" s="527"/>
      <c r="IE268" s="527"/>
      <c r="IF268" s="527"/>
      <c r="IG268" s="527"/>
      <c r="IH268" s="527"/>
      <c r="II268" s="527"/>
      <c r="IJ268" s="527"/>
      <c r="IK268" s="527"/>
      <c r="IL268" s="527"/>
      <c r="IM268" s="527"/>
      <c r="IN268" s="527"/>
      <c r="IO268" s="527"/>
      <c r="IP268" s="527"/>
      <c r="IQ268" s="527"/>
      <c r="IR268" s="527"/>
      <c r="IS268" s="527"/>
    </row>
    <row r="269" s="528" customFormat="1" ht="24.95" customHeight="1" spans="1:253">
      <c r="A269" s="563" t="s">
        <v>200</v>
      </c>
      <c r="B269" s="564">
        <v>0</v>
      </c>
      <c r="C269" s="565">
        <v>0</v>
      </c>
      <c r="D269" s="565">
        <v>0</v>
      </c>
      <c r="E269" s="566" t="str">
        <f t="shared" si="41"/>
        <v/>
      </c>
      <c r="F269" s="565">
        <v>0</v>
      </c>
      <c r="G269" s="567" t="str">
        <f t="shared" si="39"/>
        <v/>
      </c>
    </row>
    <row r="270" s="5" customFormat="1" ht="24.95" customHeight="1" spans="1:253">
      <c r="A270" s="563" t="s">
        <v>201</v>
      </c>
      <c r="B270" s="564">
        <v>0</v>
      </c>
      <c r="C270" s="565">
        <v>0</v>
      </c>
      <c r="D270" s="565">
        <v>0</v>
      </c>
      <c r="E270" s="566" t="str">
        <f t="shared" si="41"/>
        <v/>
      </c>
      <c r="F270" s="565">
        <v>0</v>
      </c>
      <c r="G270" s="567" t="str">
        <f t="shared" si="39"/>
        <v/>
      </c>
      <c r="H270" s="527"/>
      <c r="I270" s="527"/>
      <c r="J270" s="527"/>
      <c r="K270" s="527"/>
      <c r="L270" s="527"/>
      <c r="M270" s="527"/>
      <c r="N270" s="527"/>
      <c r="O270" s="527"/>
      <c r="P270" s="527"/>
      <c r="Q270" s="527"/>
      <c r="R270" s="527"/>
      <c r="S270" s="527"/>
      <c r="T270" s="527"/>
      <c r="U270" s="527"/>
      <c r="V270" s="527"/>
      <c r="W270" s="527"/>
      <c r="X270" s="527"/>
      <c r="Y270" s="527"/>
      <c r="Z270" s="527"/>
      <c r="AA270" s="527"/>
      <c r="AB270" s="527"/>
      <c r="AC270" s="527"/>
      <c r="HN270" s="527"/>
      <c r="HO270" s="527"/>
      <c r="HP270" s="527"/>
      <c r="HQ270" s="527"/>
      <c r="HR270" s="527"/>
      <c r="HS270" s="527"/>
      <c r="HT270" s="527"/>
      <c r="HU270" s="527"/>
      <c r="HV270" s="527"/>
      <c r="HW270" s="527"/>
      <c r="HX270" s="527"/>
      <c r="HY270" s="527"/>
      <c r="HZ270" s="527"/>
      <c r="IA270" s="527"/>
      <c r="IB270" s="527"/>
      <c r="IC270" s="527"/>
      <c r="ID270" s="527"/>
      <c r="IE270" s="527"/>
      <c r="IF270" s="527"/>
      <c r="IG270" s="527"/>
      <c r="IH270" s="527"/>
      <c r="II270" s="527"/>
      <c r="IJ270" s="527"/>
      <c r="IK270" s="527"/>
      <c r="IL270" s="527"/>
      <c r="IM270" s="527"/>
      <c r="IN270" s="527"/>
      <c r="IO270" s="527"/>
      <c r="IP270" s="527"/>
      <c r="IQ270" s="527"/>
      <c r="IR270" s="527"/>
      <c r="IS270" s="527"/>
    </row>
    <row r="271" s="5" customFormat="1" ht="24.95" customHeight="1" spans="1:253">
      <c r="A271" s="563" t="s">
        <v>202</v>
      </c>
      <c r="B271" s="564">
        <v>0</v>
      </c>
      <c r="C271" s="565">
        <v>0</v>
      </c>
      <c r="D271" s="565">
        <v>0</v>
      </c>
      <c r="E271" s="566" t="str">
        <f t="shared" si="41"/>
        <v/>
      </c>
      <c r="F271" s="565">
        <v>0</v>
      </c>
      <c r="G271" s="567" t="str">
        <f t="shared" si="39"/>
        <v/>
      </c>
      <c r="H271" s="527"/>
      <c r="I271" s="527"/>
      <c r="J271" s="527"/>
      <c r="K271" s="527"/>
      <c r="L271" s="527"/>
      <c r="M271" s="527"/>
      <c r="N271" s="527"/>
      <c r="O271" s="527"/>
      <c r="P271" s="527"/>
      <c r="Q271" s="527"/>
      <c r="R271" s="527"/>
      <c r="S271" s="527"/>
      <c r="T271" s="527"/>
      <c r="U271" s="527"/>
      <c r="V271" s="527"/>
      <c r="W271" s="527"/>
      <c r="X271" s="527"/>
      <c r="Y271" s="527"/>
      <c r="Z271" s="527"/>
      <c r="AA271" s="527"/>
      <c r="AB271" s="527"/>
      <c r="AC271" s="527"/>
      <c r="HN271" s="527"/>
      <c r="HO271" s="527"/>
      <c r="HP271" s="527"/>
      <c r="HQ271" s="527"/>
      <c r="HR271" s="527"/>
      <c r="HS271" s="527"/>
      <c r="HT271" s="527"/>
      <c r="HU271" s="527"/>
      <c r="HV271" s="527"/>
      <c r="HW271" s="527"/>
      <c r="HX271" s="527"/>
      <c r="HY271" s="527"/>
      <c r="HZ271" s="527"/>
      <c r="IA271" s="527"/>
      <c r="IB271" s="527"/>
      <c r="IC271" s="527"/>
      <c r="ID271" s="527"/>
      <c r="IE271" s="527"/>
      <c r="IF271" s="527"/>
      <c r="IG271" s="527"/>
      <c r="IH271" s="527"/>
      <c r="II271" s="527"/>
      <c r="IJ271" s="527"/>
      <c r="IK271" s="527"/>
      <c r="IL271" s="527"/>
      <c r="IM271" s="527"/>
      <c r="IN271" s="527"/>
      <c r="IO271" s="527"/>
      <c r="IP271" s="527"/>
      <c r="IQ271" s="527"/>
      <c r="IR271" s="527"/>
      <c r="IS271" s="527"/>
    </row>
    <row r="272" s="5" customFormat="1" ht="24.95" customHeight="1" spans="1:253">
      <c r="A272" s="563" t="s">
        <v>203</v>
      </c>
      <c r="B272" s="564">
        <v>0</v>
      </c>
      <c r="C272" s="565">
        <v>0</v>
      </c>
      <c r="D272" s="565">
        <v>0</v>
      </c>
      <c r="E272" s="566" t="str">
        <f t="shared" si="41"/>
        <v/>
      </c>
      <c r="F272" s="565">
        <v>0</v>
      </c>
      <c r="G272" s="567" t="str">
        <f t="shared" si="39"/>
        <v/>
      </c>
      <c r="H272" s="527"/>
      <c r="I272" s="527"/>
      <c r="J272" s="527"/>
      <c r="K272" s="527"/>
      <c r="L272" s="527"/>
      <c r="M272" s="527"/>
      <c r="N272" s="527"/>
      <c r="O272" s="527"/>
      <c r="P272" s="527"/>
      <c r="Q272" s="527"/>
      <c r="R272" s="527"/>
      <c r="S272" s="527"/>
      <c r="T272" s="527"/>
      <c r="U272" s="527"/>
      <c r="V272" s="527"/>
      <c r="W272" s="527"/>
      <c r="X272" s="527"/>
      <c r="Y272" s="527"/>
      <c r="Z272" s="527"/>
      <c r="AA272" s="527"/>
      <c r="AB272" s="527"/>
      <c r="AC272" s="527"/>
      <c r="HN272" s="527"/>
      <c r="HO272" s="527"/>
      <c r="HP272" s="527"/>
      <c r="HQ272" s="527"/>
      <c r="HR272" s="527"/>
      <c r="HS272" s="527"/>
      <c r="HT272" s="527"/>
      <c r="HU272" s="527"/>
      <c r="HV272" s="527"/>
      <c r="HW272" s="527"/>
      <c r="HX272" s="527"/>
      <c r="HY272" s="527"/>
      <c r="HZ272" s="527"/>
      <c r="IA272" s="527"/>
      <c r="IB272" s="527"/>
      <c r="IC272" s="527"/>
      <c r="ID272" s="527"/>
      <c r="IE272" s="527"/>
      <c r="IF272" s="527"/>
      <c r="IG272" s="527"/>
      <c r="IH272" s="527"/>
      <c r="II272" s="527"/>
      <c r="IJ272" s="527"/>
      <c r="IK272" s="527"/>
      <c r="IL272" s="527"/>
      <c r="IM272" s="527"/>
      <c r="IN272" s="527"/>
      <c r="IO272" s="527"/>
      <c r="IP272" s="527"/>
      <c r="IQ272" s="527"/>
      <c r="IR272" s="527"/>
      <c r="IS272" s="527"/>
    </row>
    <row r="273" s="528" customFormat="1" ht="24.95" customHeight="1" spans="1:253">
      <c r="A273" s="563" t="s">
        <v>204</v>
      </c>
      <c r="B273" s="367">
        <f t="shared" ref="B273:F273" si="44">SUM(B274:B277)</f>
        <v>0</v>
      </c>
      <c r="C273" s="367">
        <f t="shared" si="44"/>
        <v>0</v>
      </c>
      <c r="D273" s="367">
        <f t="shared" si="44"/>
        <v>0</v>
      </c>
      <c r="E273" s="561" t="str">
        <f t="shared" si="41"/>
        <v/>
      </c>
      <c r="F273" s="367">
        <f t="shared" si="44"/>
        <v>0</v>
      </c>
      <c r="G273" s="562" t="str">
        <f t="shared" si="39"/>
        <v/>
      </c>
    </row>
    <row r="274" s="528" customFormat="1" ht="24.95" customHeight="1" spans="1:253">
      <c r="A274" s="563" t="s">
        <v>205</v>
      </c>
      <c r="B274" s="564">
        <v>0</v>
      </c>
      <c r="C274" s="565">
        <v>0</v>
      </c>
      <c r="D274" s="565">
        <v>0</v>
      </c>
      <c r="E274" s="566" t="str">
        <f t="shared" si="41"/>
        <v/>
      </c>
      <c r="F274" s="565">
        <v>0</v>
      </c>
      <c r="G274" s="567" t="str">
        <f t="shared" si="39"/>
        <v/>
      </c>
    </row>
    <row r="275" s="529" customFormat="1" ht="24.95" customHeight="1" spans="1:253">
      <c r="A275" s="563" t="s">
        <v>206</v>
      </c>
      <c r="B275" s="564">
        <v>0</v>
      </c>
      <c r="C275" s="565">
        <v>0</v>
      </c>
      <c r="D275" s="565">
        <v>0</v>
      </c>
      <c r="E275" s="566" t="str">
        <f t="shared" si="41"/>
        <v/>
      </c>
      <c r="F275" s="565">
        <v>0</v>
      </c>
      <c r="G275" s="567" t="str">
        <f t="shared" si="39"/>
        <v/>
      </c>
      <c r="H275" s="527"/>
      <c r="I275" s="527"/>
      <c r="J275" s="527"/>
      <c r="K275" s="527"/>
      <c r="L275" s="527"/>
      <c r="M275" s="527"/>
      <c r="N275" s="527"/>
      <c r="O275" s="527"/>
      <c r="P275" s="527"/>
      <c r="Q275" s="527"/>
      <c r="R275" s="527"/>
      <c r="S275" s="527"/>
      <c r="T275" s="527"/>
      <c r="U275" s="527"/>
      <c r="V275" s="527"/>
      <c r="W275" s="527"/>
      <c r="X275" s="527"/>
      <c r="Y275" s="527"/>
      <c r="Z275" s="527"/>
      <c r="AA275" s="527"/>
      <c r="AB275" s="527"/>
      <c r="AC275" s="527"/>
      <c r="HN275" s="527"/>
      <c r="HO275" s="527"/>
      <c r="HP275" s="527"/>
      <c r="HQ275" s="527"/>
      <c r="HR275" s="527"/>
      <c r="HS275" s="527"/>
      <c r="HT275" s="527"/>
      <c r="HU275" s="527"/>
      <c r="HV275" s="527"/>
      <c r="HW275" s="527"/>
      <c r="HX275" s="527"/>
      <c r="HY275" s="527"/>
      <c r="HZ275" s="527"/>
      <c r="IA275" s="527"/>
      <c r="IB275" s="527"/>
      <c r="IC275" s="527"/>
      <c r="ID275" s="527"/>
      <c r="IE275" s="527"/>
      <c r="IF275" s="527"/>
      <c r="IG275" s="527"/>
      <c r="IH275" s="527"/>
      <c r="II275" s="527"/>
      <c r="IJ275" s="527"/>
      <c r="IK275" s="527"/>
      <c r="IL275" s="527"/>
      <c r="IM275" s="527"/>
      <c r="IN275" s="527"/>
      <c r="IO275" s="527"/>
      <c r="IP275" s="527"/>
      <c r="IQ275" s="527"/>
      <c r="IR275" s="527"/>
      <c r="IS275" s="527"/>
    </row>
    <row r="276" s="528" customFormat="1" ht="24.95" customHeight="1" spans="1:253">
      <c r="A276" s="563" t="s">
        <v>207</v>
      </c>
      <c r="B276" s="564">
        <v>0</v>
      </c>
      <c r="C276" s="565">
        <v>0</v>
      </c>
      <c r="D276" s="565">
        <v>0</v>
      </c>
      <c r="E276" s="566" t="str">
        <f t="shared" si="41"/>
        <v/>
      </c>
      <c r="F276" s="565">
        <v>0</v>
      </c>
      <c r="G276" s="567" t="str">
        <f t="shared" si="39"/>
        <v/>
      </c>
    </row>
    <row r="277" s="5" customFormat="1" ht="24.95" customHeight="1" spans="1:253">
      <c r="A277" s="563" t="s">
        <v>208</v>
      </c>
      <c r="B277" s="564">
        <v>0</v>
      </c>
      <c r="C277" s="565">
        <v>0</v>
      </c>
      <c r="D277" s="565">
        <v>0</v>
      </c>
      <c r="E277" s="566" t="str">
        <f t="shared" si="41"/>
        <v/>
      </c>
      <c r="F277" s="565">
        <v>0</v>
      </c>
      <c r="G277" s="567" t="str">
        <f t="shared" si="39"/>
        <v/>
      </c>
      <c r="H277" s="527"/>
      <c r="I277" s="527"/>
      <c r="J277" s="527"/>
      <c r="K277" s="527"/>
      <c r="L277" s="527"/>
      <c r="M277" s="527"/>
      <c r="N277" s="527"/>
      <c r="O277" s="527"/>
      <c r="P277" s="527"/>
      <c r="Q277" s="527"/>
      <c r="R277" s="527"/>
      <c r="S277" s="527"/>
      <c r="T277" s="527"/>
      <c r="U277" s="527"/>
      <c r="V277" s="527"/>
      <c r="W277" s="527"/>
      <c r="X277" s="527"/>
      <c r="Y277" s="527"/>
      <c r="Z277" s="527"/>
      <c r="AA277" s="527"/>
      <c r="AB277" s="527"/>
      <c r="AC277" s="527"/>
      <c r="HN277" s="527"/>
      <c r="HO277" s="527"/>
      <c r="HP277" s="527"/>
      <c r="HQ277" s="527"/>
      <c r="HR277" s="527"/>
      <c r="HS277" s="527"/>
      <c r="HT277" s="527"/>
      <c r="HU277" s="527"/>
      <c r="HV277" s="527"/>
      <c r="HW277" s="527"/>
      <c r="HX277" s="527"/>
      <c r="HY277" s="527"/>
      <c r="HZ277" s="527"/>
      <c r="IA277" s="527"/>
      <c r="IB277" s="527"/>
      <c r="IC277" s="527"/>
      <c r="ID277" s="527"/>
      <c r="IE277" s="527"/>
      <c r="IF277" s="527"/>
      <c r="IG277" s="527"/>
      <c r="IH277" s="527"/>
      <c r="II277" s="527"/>
      <c r="IJ277" s="527"/>
      <c r="IK277" s="527"/>
      <c r="IL277" s="527"/>
      <c r="IM277" s="527"/>
      <c r="IN277" s="527"/>
      <c r="IO277" s="527"/>
      <c r="IP277" s="527"/>
      <c r="IQ277" s="527"/>
      <c r="IR277" s="527"/>
      <c r="IS277" s="527"/>
    </row>
    <row r="278" s="5" customFormat="1" ht="24.95" customHeight="1" spans="1:253">
      <c r="A278" s="563" t="s">
        <v>209</v>
      </c>
      <c r="B278" s="367">
        <f t="shared" ref="B278:F278" si="45">SUM(B279)</f>
        <v>0</v>
      </c>
      <c r="C278" s="367">
        <f t="shared" si="45"/>
        <v>0</v>
      </c>
      <c r="D278" s="367">
        <f t="shared" si="45"/>
        <v>0</v>
      </c>
      <c r="E278" s="561" t="str">
        <f t="shared" si="41"/>
        <v/>
      </c>
      <c r="F278" s="367">
        <f t="shared" si="45"/>
        <v>0</v>
      </c>
      <c r="G278" s="562" t="str">
        <f t="shared" si="39"/>
        <v/>
      </c>
      <c r="H278" s="527"/>
      <c r="I278" s="527"/>
      <c r="J278" s="527"/>
      <c r="K278" s="527"/>
      <c r="L278" s="527"/>
      <c r="M278" s="527"/>
      <c r="N278" s="527"/>
      <c r="O278" s="527"/>
      <c r="P278" s="527"/>
      <c r="Q278" s="527"/>
      <c r="R278" s="527"/>
      <c r="S278" s="527"/>
      <c r="T278" s="527"/>
      <c r="U278" s="527"/>
      <c r="V278" s="527"/>
      <c r="W278" s="527"/>
      <c r="X278" s="527"/>
      <c r="Y278" s="527"/>
      <c r="Z278" s="527"/>
      <c r="AA278" s="527"/>
      <c r="AB278" s="527"/>
      <c r="AC278" s="527"/>
      <c r="HN278" s="527"/>
      <c r="HO278" s="527"/>
      <c r="HP278" s="527"/>
      <c r="HQ278" s="527"/>
      <c r="HR278" s="527"/>
      <c r="HS278" s="527"/>
      <c r="HT278" s="527"/>
      <c r="HU278" s="527"/>
      <c r="HV278" s="527"/>
      <c r="HW278" s="527"/>
      <c r="HX278" s="527"/>
      <c r="HY278" s="527"/>
      <c r="HZ278" s="527"/>
      <c r="IA278" s="527"/>
      <c r="IB278" s="527"/>
      <c r="IC278" s="527"/>
      <c r="ID278" s="527"/>
      <c r="IE278" s="527"/>
      <c r="IF278" s="527"/>
      <c r="IG278" s="527"/>
      <c r="IH278" s="527"/>
      <c r="II278" s="527"/>
      <c r="IJ278" s="527"/>
      <c r="IK278" s="527"/>
      <c r="IL278" s="527"/>
      <c r="IM278" s="527"/>
      <c r="IN278" s="527"/>
      <c r="IO278" s="527"/>
      <c r="IP278" s="527"/>
      <c r="IQ278" s="527"/>
      <c r="IR278" s="527"/>
      <c r="IS278" s="527"/>
    </row>
    <row r="279" s="528" customFormat="1" ht="24.95" customHeight="1" spans="1:253">
      <c r="A279" s="563" t="s">
        <v>210</v>
      </c>
      <c r="B279" s="564">
        <v>0</v>
      </c>
      <c r="C279" s="565">
        <v>0</v>
      </c>
      <c r="D279" s="565">
        <v>0</v>
      </c>
      <c r="E279" s="566" t="str">
        <f t="shared" si="41"/>
        <v/>
      </c>
      <c r="F279" s="565">
        <v>0</v>
      </c>
      <c r="G279" s="567" t="str">
        <f t="shared" si="39"/>
        <v/>
      </c>
    </row>
    <row r="280" s="529" customFormat="1" ht="24.95" customHeight="1" spans="1:253">
      <c r="A280" s="563" t="s">
        <v>211</v>
      </c>
      <c r="B280" s="367">
        <f t="shared" ref="B280:F280" si="46">SUM(B281:B284)</f>
        <v>0</v>
      </c>
      <c r="C280" s="367">
        <f t="shared" si="46"/>
        <v>0</v>
      </c>
      <c r="D280" s="367">
        <f t="shared" si="46"/>
        <v>0</v>
      </c>
      <c r="E280" s="561" t="str">
        <f t="shared" si="41"/>
        <v/>
      </c>
      <c r="F280" s="367">
        <f t="shared" si="46"/>
        <v>0</v>
      </c>
      <c r="G280" s="562" t="str">
        <f t="shared" si="39"/>
        <v/>
      </c>
      <c r="H280" s="527"/>
      <c r="I280" s="527"/>
      <c r="J280" s="527"/>
      <c r="K280" s="527"/>
      <c r="L280" s="527"/>
      <c r="M280" s="527"/>
      <c r="N280" s="527"/>
      <c r="O280" s="527"/>
      <c r="P280" s="527"/>
      <c r="Q280" s="527"/>
      <c r="R280" s="527"/>
      <c r="S280" s="527"/>
      <c r="T280" s="527"/>
      <c r="U280" s="527"/>
      <c r="V280" s="527"/>
      <c r="W280" s="527"/>
      <c r="X280" s="527"/>
      <c r="Y280" s="527"/>
      <c r="Z280" s="527"/>
      <c r="AA280" s="527"/>
      <c r="AB280" s="527"/>
      <c r="AC280" s="527"/>
      <c r="HN280" s="527"/>
      <c r="HO280" s="527"/>
      <c r="HP280" s="527"/>
      <c r="HQ280" s="527"/>
      <c r="HR280" s="527"/>
      <c r="HS280" s="527"/>
      <c r="HT280" s="527"/>
      <c r="HU280" s="527"/>
      <c r="HV280" s="527"/>
      <c r="HW280" s="527"/>
      <c r="HX280" s="527"/>
      <c r="HY280" s="527"/>
      <c r="HZ280" s="527"/>
      <c r="IA280" s="527"/>
      <c r="IB280" s="527"/>
      <c r="IC280" s="527"/>
      <c r="ID280" s="527"/>
      <c r="IE280" s="527"/>
      <c r="IF280" s="527"/>
      <c r="IG280" s="527"/>
      <c r="IH280" s="527"/>
      <c r="II280" s="527"/>
      <c r="IJ280" s="527"/>
      <c r="IK280" s="527"/>
      <c r="IL280" s="527"/>
      <c r="IM280" s="527"/>
      <c r="IN280" s="527"/>
      <c r="IO280" s="527"/>
      <c r="IP280" s="527"/>
      <c r="IQ280" s="527"/>
      <c r="IR280" s="527"/>
      <c r="IS280" s="527"/>
    </row>
    <row r="281" s="528" customFormat="1" ht="24.95" customHeight="1" spans="1:253">
      <c r="A281" s="563" t="s">
        <v>212</v>
      </c>
      <c r="B281" s="564">
        <v>0</v>
      </c>
      <c r="C281" s="565">
        <v>0</v>
      </c>
      <c r="D281" s="565">
        <v>0</v>
      </c>
      <c r="E281" s="566" t="str">
        <f t="shared" si="41"/>
        <v/>
      </c>
      <c r="F281" s="565">
        <v>0</v>
      </c>
      <c r="G281" s="567" t="str">
        <f t="shared" si="39"/>
        <v/>
      </c>
    </row>
    <row r="282" s="5" customFormat="1" ht="24.95" customHeight="1" spans="1:253">
      <c r="A282" s="563" t="s">
        <v>213</v>
      </c>
      <c r="B282" s="564">
        <v>0</v>
      </c>
      <c r="C282" s="565">
        <v>0</v>
      </c>
      <c r="D282" s="565">
        <v>0</v>
      </c>
      <c r="E282" s="566" t="str">
        <f t="shared" si="41"/>
        <v/>
      </c>
      <c r="F282" s="565">
        <v>0</v>
      </c>
      <c r="G282" s="567" t="str">
        <f t="shared" si="39"/>
        <v/>
      </c>
      <c r="H282" s="527"/>
      <c r="I282" s="527"/>
      <c r="J282" s="527"/>
      <c r="K282" s="527"/>
      <c r="L282" s="527"/>
      <c r="M282" s="527"/>
      <c r="N282" s="527"/>
      <c r="O282" s="527"/>
      <c r="P282" s="527"/>
      <c r="Q282" s="527"/>
      <c r="R282" s="527"/>
      <c r="S282" s="527"/>
      <c r="T282" s="527"/>
      <c r="U282" s="527"/>
      <c r="V282" s="527"/>
      <c r="W282" s="527"/>
      <c r="X282" s="527"/>
      <c r="Y282" s="527"/>
      <c r="Z282" s="527"/>
      <c r="AA282" s="527"/>
      <c r="AB282" s="527"/>
      <c r="AC282" s="527"/>
      <c r="HN282" s="527"/>
      <c r="HO282" s="527"/>
      <c r="HP282" s="527"/>
      <c r="HQ282" s="527"/>
      <c r="HR282" s="527"/>
      <c r="HS282" s="527"/>
      <c r="HT282" s="527"/>
      <c r="HU282" s="527"/>
      <c r="HV282" s="527"/>
      <c r="HW282" s="527"/>
      <c r="HX282" s="527"/>
      <c r="HY282" s="527"/>
      <c r="HZ282" s="527"/>
      <c r="IA282" s="527"/>
      <c r="IB282" s="527"/>
      <c r="IC282" s="527"/>
      <c r="ID282" s="527"/>
      <c r="IE282" s="527"/>
      <c r="IF282" s="527"/>
      <c r="IG282" s="527"/>
      <c r="IH282" s="527"/>
      <c r="II282" s="527"/>
      <c r="IJ282" s="527"/>
      <c r="IK282" s="527"/>
      <c r="IL282" s="527"/>
      <c r="IM282" s="527"/>
      <c r="IN282" s="527"/>
      <c r="IO282" s="527"/>
      <c r="IP282" s="527"/>
      <c r="IQ282" s="527"/>
      <c r="IR282" s="527"/>
      <c r="IS282" s="527"/>
    </row>
    <row r="283" s="528" customFormat="1" ht="24.95" customHeight="1" spans="1:253">
      <c r="A283" s="563" t="s">
        <v>214</v>
      </c>
      <c r="B283" s="564">
        <v>0</v>
      </c>
      <c r="C283" s="565">
        <v>0</v>
      </c>
      <c r="D283" s="565">
        <v>0</v>
      </c>
      <c r="E283" s="566" t="str">
        <f t="shared" si="41"/>
        <v/>
      </c>
      <c r="F283" s="565">
        <v>0</v>
      </c>
      <c r="G283" s="567" t="str">
        <f t="shared" si="39"/>
        <v/>
      </c>
    </row>
    <row r="284" s="5" customFormat="1" ht="24.95" customHeight="1" spans="1:253">
      <c r="A284" s="563" t="s">
        <v>215</v>
      </c>
      <c r="B284" s="564">
        <v>0</v>
      </c>
      <c r="C284" s="565">
        <v>0</v>
      </c>
      <c r="D284" s="565">
        <v>0</v>
      </c>
      <c r="E284" s="566" t="str">
        <f t="shared" si="41"/>
        <v/>
      </c>
      <c r="F284" s="565">
        <v>0</v>
      </c>
      <c r="G284" s="567" t="str">
        <f t="shared" si="39"/>
        <v/>
      </c>
      <c r="H284" s="527"/>
      <c r="I284" s="527"/>
      <c r="J284" s="527"/>
      <c r="K284" s="527"/>
      <c r="L284" s="527"/>
      <c r="M284" s="527"/>
      <c r="N284" s="527"/>
      <c r="O284" s="527"/>
      <c r="P284" s="527"/>
      <c r="Q284" s="527"/>
      <c r="R284" s="527"/>
      <c r="S284" s="527"/>
      <c r="T284" s="527"/>
      <c r="U284" s="527"/>
      <c r="V284" s="527"/>
      <c r="W284" s="527"/>
      <c r="X284" s="527"/>
      <c r="Y284" s="527"/>
      <c r="Z284" s="527"/>
      <c r="AA284" s="527"/>
      <c r="AB284" s="527"/>
      <c r="AC284" s="527"/>
      <c r="HN284" s="527"/>
      <c r="HO284" s="527"/>
      <c r="HP284" s="527"/>
      <c r="HQ284" s="527"/>
      <c r="HR284" s="527"/>
      <c r="HS284" s="527"/>
      <c r="HT284" s="527"/>
      <c r="HU284" s="527"/>
      <c r="HV284" s="527"/>
      <c r="HW284" s="527"/>
      <c r="HX284" s="527"/>
      <c r="HY284" s="527"/>
      <c r="HZ284" s="527"/>
      <c r="IA284" s="527"/>
      <c r="IB284" s="527"/>
      <c r="IC284" s="527"/>
      <c r="ID284" s="527"/>
      <c r="IE284" s="527"/>
      <c r="IF284" s="527"/>
      <c r="IG284" s="527"/>
      <c r="IH284" s="527"/>
      <c r="II284" s="527"/>
      <c r="IJ284" s="527"/>
      <c r="IK284" s="527"/>
      <c r="IL284" s="527"/>
      <c r="IM284" s="527"/>
      <c r="IN284" s="527"/>
      <c r="IO284" s="527"/>
      <c r="IP284" s="527"/>
      <c r="IQ284" s="527"/>
      <c r="IR284" s="527"/>
      <c r="IS284" s="527"/>
    </row>
    <row r="285" s="528" customFormat="1" ht="24.95" customHeight="1" spans="1:253">
      <c r="A285" s="563" t="s">
        <v>216</v>
      </c>
      <c r="B285" s="367">
        <f t="shared" ref="B285:F285" si="47">SUM(B286:B290)</f>
        <v>0</v>
      </c>
      <c r="C285" s="367">
        <f t="shared" si="47"/>
        <v>0</v>
      </c>
      <c r="D285" s="367">
        <f t="shared" si="47"/>
        <v>0</v>
      </c>
      <c r="E285" s="561" t="str">
        <f t="shared" si="41"/>
        <v/>
      </c>
      <c r="F285" s="367">
        <f t="shared" si="47"/>
        <v>0</v>
      </c>
      <c r="G285" s="562" t="str">
        <f t="shared" si="39"/>
        <v/>
      </c>
    </row>
    <row r="286" s="529" customFormat="1" ht="24.95" customHeight="1" spans="1:253">
      <c r="A286" s="563" t="s">
        <v>50</v>
      </c>
      <c r="B286" s="564">
        <v>0</v>
      </c>
      <c r="C286" s="565">
        <v>0</v>
      </c>
      <c r="D286" s="565">
        <v>0</v>
      </c>
      <c r="E286" s="566" t="str">
        <f t="shared" si="41"/>
        <v/>
      </c>
      <c r="F286" s="565">
        <v>0</v>
      </c>
      <c r="G286" s="567" t="str">
        <f t="shared" si="39"/>
        <v/>
      </c>
      <c r="H286" s="527"/>
      <c r="I286" s="527"/>
      <c r="J286" s="527"/>
      <c r="K286" s="527"/>
      <c r="L286" s="527"/>
      <c r="M286" s="527"/>
      <c r="N286" s="527"/>
      <c r="O286" s="527"/>
      <c r="P286" s="527"/>
      <c r="Q286" s="527"/>
      <c r="R286" s="527"/>
      <c r="S286" s="527"/>
      <c r="T286" s="527"/>
      <c r="U286" s="527"/>
      <c r="V286" s="527"/>
      <c r="W286" s="527"/>
      <c r="X286" s="527"/>
      <c r="Y286" s="527"/>
      <c r="Z286" s="527"/>
      <c r="AA286" s="527"/>
      <c r="AB286" s="527"/>
      <c r="AC286" s="527"/>
      <c r="HN286" s="527"/>
      <c r="HO286" s="527"/>
      <c r="HP286" s="527"/>
      <c r="HQ286" s="527"/>
      <c r="HR286" s="527"/>
      <c r="HS286" s="527"/>
      <c r="HT286" s="527"/>
      <c r="HU286" s="527"/>
      <c r="HV286" s="527"/>
      <c r="HW286" s="527"/>
      <c r="HX286" s="527"/>
      <c r="HY286" s="527"/>
      <c r="HZ286" s="527"/>
      <c r="IA286" s="527"/>
      <c r="IB286" s="527"/>
      <c r="IC286" s="527"/>
      <c r="ID286" s="527"/>
      <c r="IE286" s="527"/>
      <c r="IF286" s="527"/>
      <c r="IG286" s="527"/>
      <c r="IH286" s="527"/>
      <c r="II286" s="527"/>
      <c r="IJ286" s="527"/>
      <c r="IK286" s="527"/>
      <c r="IL286" s="527"/>
      <c r="IM286" s="527"/>
      <c r="IN286" s="527"/>
      <c r="IO286" s="527"/>
      <c r="IP286" s="527"/>
      <c r="IQ286" s="527"/>
      <c r="IR286" s="527"/>
      <c r="IS286" s="527"/>
    </row>
    <row r="287" s="528" customFormat="1" ht="24.95" customHeight="1" spans="1:253">
      <c r="A287" s="563" t="s">
        <v>51</v>
      </c>
      <c r="B287" s="564">
        <v>0</v>
      </c>
      <c r="C287" s="565">
        <v>0</v>
      </c>
      <c r="D287" s="565">
        <v>0</v>
      </c>
      <c r="E287" s="566" t="str">
        <f t="shared" si="41"/>
        <v/>
      </c>
      <c r="F287" s="565">
        <v>0</v>
      </c>
      <c r="G287" s="567" t="str">
        <f t="shared" si="39"/>
        <v/>
      </c>
    </row>
    <row r="288" s="529" customFormat="1" ht="24.95" customHeight="1" spans="1:253">
      <c r="A288" s="563" t="s">
        <v>52</v>
      </c>
      <c r="B288" s="564">
        <v>0</v>
      </c>
      <c r="C288" s="565">
        <v>0</v>
      </c>
      <c r="D288" s="565">
        <v>0</v>
      </c>
      <c r="E288" s="566" t="str">
        <f t="shared" si="41"/>
        <v/>
      </c>
      <c r="F288" s="565">
        <v>0</v>
      </c>
      <c r="G288" s="567" t="str">
        <f t="shared" si="39"/>
        <v/>
      </c>
      <c r="H288" s="527"/>
      <c r="I288" s="527"/>
      <c r="J288" s="527"/>
      <c r="K288" s="527"/>
      <c r="L288" s="527"/>
      <c r="M288" s="527"/>
      <c r="N288" s="527"/>
      <c r="O288" s="527"/>
      <c r="P288" s="527"/>
      <c r="Q288" s="527"/>
      <c r="R288" s="527"/>
      <c r="S288" s="527"/>
      <c r="T288" s="527"/>
      <c r="U288" s="527"/>
      <c r="V288" s="527"/>
      <c r="W288" s="527"/>
      <c r="X288" s="527"/>
      <c r="Y288" s="527"/>
      <c r="Z288" s="527"/>
      <c r="AA288" s="527"/>
      <c r="AB288" s="527"/>
      <c r="AC288" s="527"/>
      <c r="HN288" s="527"/>
      <c r="HO288" s="527"/>
      <c r="HP288" s="527"/>
      <c r="HQ288" s="527"/>
      <c r="HR288" s="527"/>
      <c r="HS288" s="527"/>
      <c r="HT288" s="527"/>
      <c r="HU288" s="527"/>
      <c r="HV288" s="527"/>
      <c r="HW288" s="527"/>
      <c r="HX288" s="527"/>
      <c r="HY288" s="527"/>
      <c r="HZ288" s="527"/>
      <c r="IA288" s="527"/>
      <c r="IB288" s="527"/>
      <c r="IC288" s="527"/>
      <c r="ID288" s="527"/>
      <c r="IE288" s="527"/>
      <c r="IF288" s="527"/>
      <c r="IG288" s="527"/>
      <c r="IH288" s="527"/>
      <c r="II288" s="527"/>
      <c r="IJ288" s="527"/>
      <c r="IK288" s="527"/>
      <c r="IL288" s="527"/>
      <c r="IM288" s="527"/>
      <c r="IN288" s="527"/>
      <c r="IO288" s="527"/>
      <c r="IP288" s="527"/>
      <c r="IQ288" s="527"/>
      <c r="IR288" s="527"/>
      <c r="IS288" s="527"/>
    </row>
    <row r="289" s="528" customFormat="1" ht="24.95" customHeight="1" spans="1:253">
      <c r="A289" s="563" t="s">
        <v>59</v>
      </c>
      <c r="B289" s="564">
        <v>0</v>
      </c>
      <c r="C289" s="565">
        <v>0</v>
      </c>
      <c r="D289" s="565">
        <v>0</v>
      </c>
      <c r="E289" s="566" t="str">
        <f t="shared" si="41"/>
        <v/>
      </c>
      <c r="F289" s="565">
        <v>0</v>
      </c>
      <c r="G289" s="567" t="str">
        <f t="shared" si="39"/>
        <v/>
      </c>
    </row>
    <row r="290" s="528" customFormat="1" ht="24.95" customHeight="1" spans="1:253">
      <c r="A290" s="563" t="s">
        <v>217</v>
      </c>
      <c r="B290" s="564">
        <v>0</v>
      </c>
      <c r="C290" s="565">
        <v>0</v>
      </c>
      <c r="D290" s="565">
        <v>0</v>
      </c>
      <c r="E290" s="566" t="str">
        <f t="shared" si="41"/>
        <v/>
      </c>
      <c r="F290" s="565">
        <v>0</v>
      </c>
      <c r="G290" s="567" t="str">
        <f t="shared" si="39"/>
        <v/>
      </c>
    </row>
    <row r="291" s="529" customFormat="1" ht="24.95" customHeight="1" spans="1:253">
      <c r="A291" s="563" t="s">
        <v>218</v>
      </c>
      <c r="B291" s="367">
        <f t="shared" ref="B291:F291" si="48">SUM(B292)</f>
        <v>0</v>
      </c>
      <c r="C291" s="367">
        <f t="shared" si="48"/>
        <v>0</v>
      </c>
      <c r="D291" s="367">
        <f t="shared" si="48"/>
        <v>0</v>
      </c>
      <c r="E291" s="561" t="str">
        <f t="shared" si="41"/>
        <v/>
      </c>
      <c r="F291" s="367">
        <f t="shared" si="48"/>
        <v>0</v>
      </c>
      <c r="G291" s="562" t="str">
        <f t="shared" si="39"/>
        <v/>
      </c>
      <c r="H291" s="527"/>
      <c r="I291" s="527"/>
      <c r="J291" s="527"/>
      <c r="K291" s="527"/>
      <c r="L291" s="527"/>
      <c r="M291" s="527"/>
      <c r="N291" s="527"/>
      <c r="O291" s="527"/>
      <c r="P291" s="527"/>
      <c r="Q291" s="527"/>
      <c r="R291" s="527"/>
      <c r="S291" s="527"/>
      <c r="T291" s="527"/>
      <c r="U291" s="527"/>
      <c r="V291" s="527"/>
      <c r="W291" s="527"/>
      <c r="X291" s="527"/>
      <c r="Y291" s="527"/>
      <c r="Z291" s="527"/>
      <c r="AA291" s="527"/>
      <c r="AB291" s="527"/>
      <c r="AC291" s="527"/>
      <c r="HN291" s="527"/>
      <c r="HO291" s="527"/>
      <c r="HP291" s="527"/>
      <c r="HQ291" s="527"/>
      <c r="HR291" s="527"/>
      <c r="HS291" s="527"/>
      <c r="HT291" s="527"/>
      <c r="HU291" s="527"/>
      <c r="HV291" s="527"/>
      <c r="HW291" s="527"/>
      <c r="HX291" s="527"/>
      <c r="HY291" s="527"/>
      <c r="HZ291" s="527"/>
      <c r="IA291" s="527"/>
      <c r="IB291" s="527"/>
      <c r="IC291" s="527"/>
      <c r="ID291" s="527"/>
      <c r="IE291" s="527"/>
      <c r="IF291" s="527"/>
      <c r="IG291" s="527"/>
      <c r="IH291" s="527"/>
      <c r="II291" s="527"/>
      <c r="IJ291" s="527"/>
      <c r="IK291" s="527"/>
      <c r="IL291" s="527"/>
      <c r="IM291" s="527"/>
      <c r="IN291" s="527"/>
      <c r="IO291" s="527"/>
      <c r="IP291" s="527"/>
      <c r="IQ291" s="527"/>
      <c r="IR291" s="527"/>
      <c r="IS291" s="527"/>
    </row>
    <row r="292" s="528" customFormat="1" ht="24.95" customHeight="1" spans="1:253">
      <c r="A292" s="563" t="s">
        <v>219</v>
      </c>
      <c r="B292" s="564">
        <v>0</v>
      </c>
      <c r="C292" s="565">
        <v>0</v>
      </c>
      <c r="D292" s="565">
        <v>0</v>
      </c>
      <c r="E292" s="566" t="str">
        <f t="shared" si="41"/>
        <v/>
      </c>
      <c r="F292" s="565">
        <v>0</v>
      </c>
      <c r="G292" s="567" t="str">
        <f t="shared" si="39"/>
        <v/>
      </c>
    </row>
    <row r="293" s="528" customFormat="1" ht="24.95" customHeight="1" spans="1:253">
      <c r="A293" s="563" t="s">
        <v>220</v>
      </c>
      <c r="B293" s="367">
        <f t="shared" ref="B293:F293" si="49">SUM(B294,B298,B300,B302,B310)</f>
        <v>45</v>
      </c>
      <c r="C293" s="367">
        <f t="shared" si="49"/>
        <v>45</v>
      </c>
      <c r="D293" s="367">
        <f t="shared" si="49"/>
        <v>32</v>
      </c>
      <c r="E293" s="561">
        <f t="shared" si="41"/>
        <v>0.711111111111111</v>
      </c>
      <c r="F293" s="367">
        <f t="shared" si="49"/>
        <v>0</v>
      </c>
      <c r="G293" s="562" t="str">
        <f t="shared" si="39"/>
        <v/>
      </c>
    </row>
    <row r="294" s="528" customFormat="1" ht="24.95" customHeight="1" spans="1:253">
      <c r="A294" s="568" t="s">
        <v>221</v>
      </c>
      <c r="B294" s="367">
        <f t="shared" ref="B294:F294" si="50">SUM(B295:B297)</f>
        <v>0</v>
      </c>
      <c r="C294" s="367">
        <f t="shared" si="50"/>
        <v>0</v>
      </c>
      <c r="D294" s="367">
        <f t="shared" si="50"/>
        <v>0</v>
      </c>
      <c r="E294" s="561" t="str">
        <f t="shared" si="41"/>
        <v/>
      </c>
      <c r="F294" s="367">
        <f t="shared" si="50"/>
        <v>0</v>
      </c>
      <c r="G294" s="562" t="str">
        <f t="shared" si="39"/>
        <v/>
      </c>
    </row>
    <row r="295" s="528" customFormat="1" ht="24.95" customHeight="1" spans="1:253">
      <c r="A295" s="563" t="s">
        <v>222</v>
      </c>
      <c r="B295" s="564">
        <v>0</v>
      </c>
      <c r="C295" s="565">
        <v>0</v>
      </c>
      <c r="D295" s="565">
        <v>0</v>
      </c>
      <c r="E295" s="566" t="str">
        <f t="shared" si="41"/>
        <v/>
      </c>
      <c r="F295" s="565">
        <v>0</v>
      </c>
      <c r="G295" s="567" t="str">
        <f t="shared" si="39"/>
        <v/>
      </c>
    </row>
    <row r="296" s="528" customFormat="1" ht="24.95" customHeight="1" spans="1:253">
      <c r="A296" s="563" t="s">
        <v>223</v>
      </c>
      <c r="B296" s="564">
        <v>0</v>
      </c>
      <c r="C296" s="565">
        <v>0</v>
      </c>
      <c r="D296" s="565">
        <v>0</v>
      </c>
      <c r="E296" s="566" t="str">
        <f t="shared" si="41"/>
        <v/>
      </c>
      <c r="F296" s="565">
        <v>0</v>
      </c>
      <c r="G296" s="567" t="str">
        <f t="shared" si="39"/>
        <v/>
      </c>
    </row>
    <row r="297" s="528" customFormat="1" ht="24.95" customHeight="1" spans="1:253">
      <c r="A297" s="563" t="s">
        <v>224</v>
      </c>
      <c r="B297" s="564">
        <v>0</v>
      </c>
      <c r="C297" s="565">
        <v>0</v>
      </c>
      <c r="D297" s="565">
        <v>0</v>
      </c>
      <c r="E297" s="566" t="str">
        <f t="shared" si="41"/>
        <v/>
      </c>
      <c r="F297" s="565">
        <v>0</v>
      </c>
      <c r="G297" s="567" t="str">
        <f t="shared" si="39"/>
        <v/>
      </c>
    </row>
    <row r="298" s="5" customFormat="1" ht="24.95" customHeight="1" spans="1:253">
      <c r="A298" s="563" t="s">
        <v>225</v>
      </c>
      <c r="B298" s="367">
        <f t="shared" ref="B298:F298" si="51">SUM(B299)</f>
        <v>0</v>
      </c>
      <c r="C298" s="367">
        <f t="shared" si="51"/>
        <v>0</v>
      </c>
      <c r="D298" s="367">
        <f t="shared" si="51"/>
        <v>0</v>
      </c>
      <c r="E298" s="561" t="str">
        <f t="shared" si="41"/>
        <v/>
      </c>
      <c r="F298" s="367">
        <f t="shared" si="51"/>
        <v>0</v>
      </c>
      <c r="G298" s="562" t="str">
        <f t="shared" si="39"/>
        <v/>
      </c>
      <c r="H298" s="527"/>
      <c r="I298" s="527"/>
      <c r="J298" s="527"/>
      <c r="K298" s="527"/>
      <c r="L298" s="527"/>
      <c r="M298" s="527"/>
      <c r="N298" s="527"/>
      <c r="O298" s="527"/>
      <c r="P298" s="527"/>
      <c r="Q298" s="527"/>
      <c r="R298" s="527"/>
      <c r="S298" s="527"/>
      <c r="T298" s="527"/>
      <c r="U298" s="527"/>
      <c r="V298" s="527"/>
      <c r="W298" s="527"/>
      <c r="X298" s="527"/>
      <c r="Y298" s="527"/>
      <c r="Z298" s="527"/>
      <c r="AA298" s="527"/>
      <c r="AB298" s="527"/>
      <c r="AC298" s="527"/>
      <c r="HN298" s="527"/>
      <c r="HO298" s="527"/>
      <c r="HP298" s="527"/>
      <c r="HQ298" s="527"/>
      <c r="HR298" s="527"/>
      <c r="HS298" s="527"/>
      <c r="HT298" s="527"/>
      <c r="HU298" s="527"/>
      <c r="HV298" s="527"/>
      <c r="HW298" s="527"/>
      <c r="HX298" s="527"/>
      <c r="HY298" s="527"/>
      <c r="HZ298" s="527"/>
      <c r="IA298" s="527"/>
      <c r="IB298" s="527"/>
      <c r="IC298" s="527"/>
      <c r="ID298" s="527"/>
      <c r="IE298" s="527"/>
      <c r="IF298" s="527"/>
      <c r="IG298" s="527"/>
      <c r="IH298" s="527"/>
      <c r="II298" s="527"/>
      <c r="IJ298" s="527"/>
      <c r="IK298" s="527"/>
      <c r="IL298" s="527"/>
      <c r="IM298" s="527"/>
      <c r="IN298" s="527"/>
      <c r="IO298" s="527"/>
      <c r="IP298" s="527"/>
      <c r="IQ298" s="527"/>
      <c r="IR298" s="527"/>
      <c r="IS298" s="527"/>
    </row>
    <row r="299" s="528" customFormat="1" ht="24.95" customHeight="1" spans="1:253">
      <c r="A299" s="563" t="s">
        <v>226</v>
      </c>
      <c r="B299" s="564">
        <v>0</v>
      </c>
      <c r="C299" s="565">
        <v>0</v>
      </c>
      <c r="D299" s="565">
        <v>0</v>
      </c>
      <c r="E299" s="566" t="str">
        <f t="shared" si="41"/>
        <v/>
      </c>
      <c r="F299" s="565">
        <v>0</v>
      </c>
      <c r="G299" s="567" t="str">
        <f t="shared" si="39"/>
        <v/>
      </c>
    </row>
    <row r="300" s="5" customFormat="1" ht="24.95" customHeight="1" spans="1:253">
      <c r="A300" s="563" t="s">
        <v>227</v>
      </c>
      <c r="B300" s="367">
        <f t="shared" ref="B300:F300" si="52">SUM(B301)</f>
        <v>0</v>
      </c>
      <c r="C300" s="367">
        <f t="shared" si="52"/>
        <v>0</v>
      </c>
      <c r="D300" s="367">
        <f t="shared" si="52"/>
        <v>0</v>
      </c>
      <c r="E300" s="561" t="str">
        <f t="shared" si="41"/>
        <v/>
      </c>
      <c r="F300" s="367">
        <f t="shared" si="52"/>
        <v>0</v>
      </c>
      <c r="G300" s="562" t="str">
        <f t="shared" si="39"/>
        <v/>
      </c>
      <c r="H300" s="527"/>
      <c r="I300" s="527"/>
      <c r="J300" s="527"/>
      <c r="K300" s="527"/>
      <c r="L300" s="527"/>
      <c r="M300" s="527"/>
      <c r="N300" s="527"/>
      <c r="O300" s="527"/>
      <c r="P300" s="527"/>
      <c r="Q300" s="527"/>
      <c r="R300" s="527"/>
      <c r="S300" s="527"/>
      <c r="T300" s="527"/>
      <c r="U300" s="527"/>
      <c r="V300" s="527"/>
      <c r="W300" s="527"/>
      <c r="X300" s="527"/>
      <c r="Y300" s="527"/>
      <c r="Z300" s="527"/>
      <c r="AA300" s="527"/>
      <c r="AB300" s="527"/>
      <c r="AC300" s="527"/>
      <c r="HN300" s="527"/>
      <c r="HO300" s="527"/>
      <c r="HP300" s="527"/>
      <c r="HQ300" s="527"/>
      <c r="HR300" s="527"/>
      <c r="HS300" s="527"/>
      <c r="HT300" s="527"/>
      <c r="HU300" s="527"/>
      <c r="HV300" s="527"/>
      <c r="HW300" s="527"/>
      <c r="HX300" s="527"/>
      <c r="HY300" s="527"/>
      <c r="HZ300" s="527"/>
      <c r="IA300" s="527"/>
      <c r="IB300" s="527"/>
      <c r="IC300" s="527"/>
      <c r="ID300" s="527"/>
      <c r="IE300" s="527"/>
      <c r="IF300" s="527"/>
      <c r="IG300" s="527"/>
      <c r="IH300" s="527"/>
      <c r="II300" s="527"/>
      <c r="IJ300" s="527"/>
      <c r="IK300" s="527"/>
      <c r="IL300" s="527"/>
      <c r="IM300" s="527"/>
      <c r="IN300" s="527"/>
      <c r="IO300" s="527"/>
      <c r="IP300" s="527"/>
      <c r="IQ300" s="527"/>
      <c r="IR300" s="527"/>
      <c r="IS300" s="527"/>
    </row>
    <row r="301" s="5" customFormat="1" ht="24.95" customHeight="1" spans="1:253">
      <c r="A301" s="563" t="s">
        <v>228</v>
      </c>
      <c r="B301" s="564">
        <v>0</v>
      </c>
      <c r="C301" s="565">
        <v>0</v>
      </c>
      <c r="D301" s="565">
        <v>0</v>
      </c>
      <c r="E301" s="566" t="str">
        <f t="shared" si="41"/>
        <v/>
      </c>
      <c r="F301" s="565">
        <v>0</v>
      </c>
      <c r="G301" s="567" t="str">
        <f t="shared" si="39"/>
        <v/>
      </c>
      <c r="H301" s="527"/>
      <c r="I301" s="527"/>
      <c r="J301" s="527"/>
      <c r="K301" s="527"/>
      <c r="L301" s="527"/>
      <c r="M301" s="527"/>
      <c r="N301" s="527"/>
      <c r="O301" s="527"/>
      <c r="P301" s="527"/>
      <c r="Q301" s="527"/>
      <c r="R301" s="527"/>
      <c r="S301" s="527"/>
      <c r="T301" s="527"/>
      <c r="U301" s="527"/>
      <c r="V301" s="527"/>
      <c r="W301" s="527"/>
      <c r="X301" s="527"/>
      <c r="Y301" s="527"/>
      <c r="Z301" s="527"/>
      <c r="AA301" s="527"/>
      <c r="AB301" s="527"/>
      <c r="AC301" s="527"/>
      <c r="HN301" s="527"/>
      <c r="HO301" s="527"/>
      <c r="HP301" s="527"/>
      <c r="HQ301" s="527"/>
      <c r="HR301" s="527"/>
      <c r="HS301" s="527"/>
      <c r="HT301" s="527"/>
      <c r="HU301" s="527"/>
      <c r="HV301" s="527"/>
      <c r="HW301" s="527"/>
      <c r="HX301" s="527"/>
      <c r="HY301" s="527"/>
      <c r="HZ301" s="527"/>
      <c r="IA301" s="527"/>
      <c r="IB301" s="527"/>
      <c r="IC301" s="527"/>
      <c r="ID301" s="527"/>
      <c r="IE301" s="527"/>
      <c r="IF301" s="527"/>
      <c r="IG301" s="527"/>
      <c r="IH301" s="527"/>
      <c r="II301" s="527"/>
      <c r="IJ301" s="527"/>
      <c r="IK301" s="527"/>
      <c r="IL301" s="527"/>
      <c r="IM301" s="527"/>
      <c r="IN301" s="527"/>
      <c r="IO301" s="527"/>
      <c r="IP301" s="527"/>
      <c r="IQ301" s="527"/>
      <c r="IR301" s="527"/>
      <c r="IS301" s="527"/>
    </row>
    <row r="302" s="5" customFormat="1" ht="24.95" customHeight="1" spans="1:253">
      <c r="A302" s="563" t="s">
        <v>229</v>
      </c>
      <c r="B302" s="367">
        <f t="shared" ref="B302:F302" si="53">SUM(B303:B309)</f>
        <v>45</v>
      </c>
      <c r="C302" s="367">
        <f t="shared" si="53"/>
        <v>45</v>
      </c>
      <c r="D302" s="367">
        <f t="shared" si="53"/>
        <v>32</v>
      </c>
      <c r="E302" s="561">
        <f t="shared" si="41"/>
        <v>0.711111111111111</v>
      </c>
      <c r="F302" s="367">
        <f t="shared" si="53"/>
        <v>0</v>
      </c>
      <c r="G302" s="562" t="str">
        <f t="shared" si="39"/>
        <v/>
      </c>
      <c r="H302" s="527"/>
      <c r="I302" s="527"/>
      <c r="J302" s="527"/>
      <c r="K302" s="527"/>
      <c r="L302" s="527"/>
      <c r="M302" s="527"/>
      <c r="N302" s="527"/>
      <c r="O302" s="527"/>
      <c r="P302" s="527"/>
      <c r="Q302" s="527"/>
      <c r="R302" s="527"/>
      <c r="S302" s="527"/>
      <c r="T302" s="527"/>
      <c r="U302" s="527"/>
      <c r="V302" s="527"/>
      <c r="W302" s="527"/>
      <c r="X302" s="527"/>
      <c r="Y302" s="527"/>
      <c r="Z302" s="527"/>
      <c r="AA302" s="527"/>
      <c r="AB302" s="527"/>
      <c r="AC302" s="527"/>
      <c r="HN302" s="527"/>
      <c r="HO302" s="527"/>
      <c r="HP302" s="527"/>
      <c r="HQ302" s="527"/>
      <c r="HR302" s="527"/>
      <c r="HS302" s="527"/>
      <c r="HT302" s="527"/>
      <c r="HU302" s="527"/>
      <c r="HV302" s="527"/>
      <c r="HW302" s="527"/>
      <c r="HX302" s="527"/>
      <c r="HY302" s="527"/>
      <c r="HZ302" s="527"/>
      <c r="IA302" s="527"/>
      <c r="IB302" s="527"/>
      <c r="IC302" s="527"/>
      <c r="ID302" s="527"/>
      <c r="IE302" s="527"/>
      <c r="IF302" s="527"/>
      <c r="IG302" s="527"/>
      <c r="IH302" s="527"/>
      <c r="II302" s="527"/>
      <c r="IJ302" s="527"/>
      <c r="IK302" s="527"/>
      <c r="IL302" s="527"/>
      <c r="IM302" s="527"/>
      <c r="IN302" s="527"/>
      <c r="IO302" s="527"/>
      <c r="IP302" s="527"/>
      <c r="IQ302" s="527"/>
      <c r="IR302" s="527"/>
      <c r="IS302" s="527"/>
    </row>
    <row r="303" s="5" customFormat="1" ht="24.95" customHeight="1" spans="1:253">
      <c r="A303" s="563" t="s">
        <v>230</v>
      </c>
      <c r="B303" s="564">
        <v>0</v>
      </c>
      <c r="C303" s="565">
        <v>0</v>
      </c>
      <c r="D303" s="565">
        <v>0</v>
      </c>
      <c r="E303" s="566" t="str">
        <f t="shared" si="41"/>
        <v/>
      </c>
      <c r="F303" s="565">
        <v>0</v>
      </c>
      <c r="G303" s="567" t="str">
        <f t="shared" si="39"/>
        <v/>
      </c>
      <c r="H303" s="527"/>
      <c r="I303" s="527"/>
      <c r="J303" s="527"/>
      <c r="K303" s="527"/>
      <c r="L303" s="527"/>
      <c r="M303" s="527"/>
      <c r="N303" s="527"/>
      <c r="O303" s="527"/>
      <c r="P303" s="527"/>
      <c r="Q303" s="527"/>
      <c r="R303" s="527"/>
      <c r="S303" s="527"/>
      <c r="T303" s="527"/>
      <c r="U303" s="527"/>
      <c r="V303" s="527"/>
      <c r="W303" s="527"/>
      <c r="X303" s="527"/>
      <c r="Y303" s="527"/>
      <c r="Z303" s="527"/>
      <c r="AA303" s="527"/>
      <c r="AB303" s="527"/>
      <c r="AC303" s="527"/>
      <c r="HN303" s="527"/>
      <c r="HO303" s="527"/>
      <c r="HP303" s="527"/>
      <c r="HQ303" s="527"/>
      <c r="HR303" s="527"/>
      <c r="HS303" s="527"/>
      <c r="HT303" s="527"/>
      <c r="HU303" s="527"/>
      <c r="HV303" s="527"/>
      <c r="HW303" s="527"/>
      <c r="HX303" s="527"/>
      <c r="HY303" s="527"/>
      <c r="HZ303" s="527"/>
      <c r="IA303" s="527"/>
      <c r="IB303" s="527"/>
      <c r="IC303" s="527"/>
      <c r="ID303" s="527"/>
      <c r="IE303" s="527"/>
      <c r="IF303" s="527"/>
      <c r="IG303" s="527"/>
      <c r="IH303" s="527"/>
      <c r="II303" s="527"/>
      <c r="IJ303" s="527"/>
      <c r="IK303" s="527"/>
      <c r="IL303" s="527"/>
      <c r="IM303" s="527"/>
      <c r="IN303" s="527"/>
      <c r="IO303" s="527"/>
      <c r="IP303" s="527"/>
      <c r="IQ303" s="527"/>
      <c r="IR303" s="527"/>
      <c r="IS303" s="527"/>
    </row>
    <row r="304" s="5" customFormat="1" ht="24.95" customHeight="1" spans="1:253">
      <c r="A304" s="563" t="s">
        <v>231</v>
      </c>
      <c r="B304" s="564">
        <v>0</v>
      </c>
      <c r="C304" s="565">
        <v>0</v>
      </c>
      <c r="D304" s="565">
        <v>0</v>
      </c>
      <c r="E304" s="566" t="str">
        <f t="shared" si="41"/>
        <v/>
      </c>
      <c r="F304" s="565">
        <v>0</v>
      </c>
      <c r="G304" s="567" t="str">
        <f t="shared" si="39"/>
        <v/>
      </c>
      <c r="H304" s="527"/>
      <c r="I304" s="527"/>
      <c r="J304" s="527"/>
      <c r="K304" s="527"/>
      <c r="L304" s="527"/>
      <c r="M304" s="527"/>
      <c r="N304" s="527"/>
      <c r="O304" s="527"/>
      <c r="P304" s="527"/>
      <c r="Q304" s="527"/>
      <c r="R304" s="527"/>
      <c r="S304" s="527"/>
      <c r="T304" s="527"/>
      <c r="U304" s="527"/>
      <c r="V304" s="527"/>
      <c r="W304" s="527"/>
      <c r="X304" s="527"/>
      <c r="Y304" s="527"/>
      <c r="Z304" s="527"/>
      <c r="AA304" s="527"/>
      <c r="AB304" s="527"/>
      <c r="AC304" s="527"/>
      <c r="HN304" s="527"/>
      <c r="HO304" s="527"/>
      <c r="HP304" s="527"/>
      <c r="HQ304" s="527"/>
      <c r="HR304" s="527"/>
      <c r="HS304" s="527"/>
      <c r="HT304" s="527"/>
      <c r="HU304" s="527"/>
      <c r="HV304" s="527"/>
      <c r="HW304" s="527"/>
      <c r="HX304" s="527"/>
      <c r="HY304" s="527"/>
      <c r="HZ304" s="527"/>
      <c r="IA304" s="527"/>
      <c r="IB304" s="527"/>
      <c r="IC304" s="527"/>
      <c r="ID304" s="527"/>
      <c r="IE304" s="527"/>
      <c r="IF304" s="527"/>
      <c r="IG304" s="527"/>
      <c r="IH304" s="527"/>
      <c r="II304" s="527"/>
      <c r="IJ304" s="527"/>
      <c r="IK304" s="527"/>
      <c r="IL304" s="527"/>
      <c r="IM304" s="527"/>
      <c r="IN304" s="527"/>
      <c r="IO304" s="527"/>
      <c r="IP304" s="527"/>
      <c r="IQ304" s="527"/>
      <c r="IR304" s="527"/>
      <c r="IS304" s="527"/>
    </row>
    <row r="305" s="530" customFormat="1" ht="24.95" customHeight="1" spans="1:253">
      <c r="A305" s="563" t="s">
        <v>232</v>
      </c>
      <c r="B305" s="564">
        <v>45</v>
      </c>
      <c r="C305" s="565">
        <v>45</v>
      </c>
      <c r="D305" s="565">
        <v>32</v>
      </c>
      <c r="E305" s="566">
        <f t="shared" si="41"/>
        <v>0.711111111111111</v>
      </c>
      <c r="F305" s="565">
        <v>0</v>
      </c>
      <c r="G305" s="567" t="str">
        <f t="shared" si="39"/>
        <v/>
      </c>
      <c r="H305" s="569"/>
      <c r="I305" s="569"/>
      <c r="J305" s="569"/>
      <c r="K305" s="569"/>
      <c r="L305" s="569"/>
      <c r="M305" s="569"/>
      <c r="N305" s="569"/>
      <c r="O305" s="569"/>
      <c r="P305" s="569"/>
      <c r="Q305" s="569"/>
      <c r="R305" s="569"/>
      <c r="S305" s="569"/>
      <c r="T305" s="569"/>
      <c r="U305" s="569"/>
      <c r="V305" s="569"/>
      <c r="W305" s="569"/>
      <c r="X305" s="569"/>
      <c r="Y305" s="569"/>
      <c r="Z305" s="569"/>
      <c r="AA305" s="569"/>
      <c r="AB305" s="569"/>
      <c r="AC305" s="569"/>
      <c r="HN305" s="569"/>
      <c r="HO305" s="569"/>
      <c r="HP305" s="569"/>
      <c r="HQ305" s="569"/>
      <c r="HR305" s="569"/>
      <c r="HS305" s="569"/>
      <c r="HT305" s="569"/>
      <c r="HU305" s="569"/>
      <c r="HV305" s="569"/>
      <c r="HW305" s="569"/>
      <c r="HX305" s="569"/>
      <c r="HY305" s="569"/>
      <c r="HZ305" s="569"/>
      <c r="IA305" s="569"/>
      <c r="IB305" s="569"/>
      <c r="IC305" s="569"/>
      <c r="ID305" s="569"/>
      <c r="IE305" s="569"/>
      <c r="IF305" s="569"/>
      <c r="IG305" s="569"/>
      <c r="IH305" s="569"/>
      <c r="II305" s="569"/>
      <c r="IJ305" s="569"/>
      <c r="IK305" s="569"/>
      <c r="IL305" s="569"/>
      <c r="IM305" s="569"/>
      <c r="IN305" s="569"/>
      <c r="IO305" s="569"/>
      <c r="IP305" s="569"/>
      <c r="IQ305" s="569"/>
      <c r="IR305" s="569"/>
      <c r="IS305" s="569"/>
    </row>
    <row r="306" s="528" customFormat="1" ht="24.95" customHeight="1" spans="1:253">
      <c r="A306" s="563" t="s">
        <v>233</v>
      </c>
      <c r="B306" s="564">
        <v>0</v>
      </c>
      <c r="C306" s="565">
        <v>0</v>
      </c>
      <c r="D306" s="565">
        <v>0</v>
      </c>
      <c r="E306" s="566" t="str">
        <f t="shared" si="41"/>
        <v/>
      </c>
      <c r="F306" s="565">
        <v>0</v>
      </c>
      <c r="G306" s="567" t="str">
        <f t="shared" si="39"/>
        <v/>
      </c>
    </row>
    <row r="307" s="528" customFormat="1" ht="24.95" customHeight="1" spans="1:253">
      <c r="A307" s="563" t="s">
        <v>234</v>
      </c>
      <c r="B307" s="564">
        <v>0</v>
      </c>
      <c r="C307" s="565">
        <v>0</v>
      </c>
      <c r="D307" s="565">
        <v>0</v>
      </c>
      <c r="E307" s="566" t="str">
        <f t="shared" si="41"/>
        <v/>
      </c>
      <c r="F307" s="565">
        <v>0</v>
      </c>
      <c r="G307" s="567" t="str">
        <f t="shared" si="39"/>
        <v/>
      </c>
    </row>
    <row r="308" s="528" customFormat="1" ht="24.95" customHeight="1" spans="1:253">
      <c r="A308" s="563" t="s">
        <v>235</v>
      </c>
      <c r="B308" s="564">
        <v>0</v>
      </c>
      <c r="C308" s="565">
        <v>0</v>
      </c>
      <c r="D308" s="565">
        <v>0</v>
      </c>
      <c r="E308" s="566" t="str">
        <f t="shared" si="41"/>
        <v/>
      </c>
      <c r="F308" s="565">
        <v>0</v>
      </c>
      <c r="G308" s="567" t="str">
        <f t="shared" si="39"/>
        <v/>
      </c>
    </row>
    <row r="309" s="528" customFormat="1" ht="24.95" customHeight="1" spans="1:253">
      <c r="A309" s="563" t="s">
        <v>236</v>
      </c>
      <c r="B309" s="564">
        <v>0</v>
      </c>
      <c r="C309" s="565">
        <v>0</v>
      </c>
      <c r="D309" s="565">
        <v>0</v>
      </c>
      <c r="E309" s="566" t="str">
        <f t="shared" si="41"/>
        <v/>
      </c>
      <c r="F309" s="565">
        <v>0</v>
      </c>
      <c r="G309" s="567" t="str">
        <f t="shared" si="39"/>
        <v/>
      </c>
    </row>
    <row r="310" s="528" customFormat="1" ht="24.95" customHeight="1" spans="1:253">
      <c r="A310" s="563" t="s">
        <v>237</v>
      </c>
      <c r="B310" s="367">
        <f t="shared" ref="B310:F310" si="54">SUM(B311)</f>
        <v>0</v>
      </c>
      <c r="C310" s="367">
        <f t="shared" si="54"/>
        <v>0</v>
      </c>
      <c r="D310" s="367">
        <f t="shared" si="54"/>
        <v>0</v>
      </c>
      <c r="E310" s="561" t="str">
        <f t="shared" si="41"/>
        <v/>
      </c>
      <c r="F310" s="367">
        <f t="shared" si="54"/>
        <v>0</v>
      </c>
      <c r="G310" s="562" t="str">
        <f t="shared" si="39"/>
        <v/>
      </c>
    </row>
    <row r="311" s="528" customFormat="1" ht="24.95" customHeight="1" spans="1:253">
      <c r="A311" s="563" t="s">
        <v>238</v>
      </c>
      <c r="B311" s="564">
        <v>0</v>
      </c>
      <c r="C311" s="565">
        <v>0</v>
      </c>
      <c r="D311" s="565">
        <v>0</v>
      </c>
      <c r="E311" s="566" t="str">
        <f t="shared" si="41"/>
        <v/>
      </c>
      <c r="F311" s="565">
        <v>0</v>
      </c>
      <c r="G311" s="567" t="str">
        <f t="shared" si="39"/>
        <v/>
      </c>
    </row>
    <row r="312" s="528" customFormat="1" ht="24.95" customHeight="1" spans="1:253">
      <c r="A312" s="570" t="s">
        <v>239</v>
      </c>
      <c r="B312" s="367">
        <f t="shared" ref="B312:F312" si="55">SUM(B313,B316,B327,B334,B342,B351,B365,B375,B385,B393,B399)</f>
        <v>2477</v>
      </c>
      <c r="C312" s="367">
        <f t="shared" si="55"/>
        <v>2674</v>
      </c>
      <c r="D312" s="367">
        <f t="shared" si="55"/>
        <v>2509</v>
      </c>
      <c r="E312" s="561">
        <f t="shared" si="41"/>
        <v>0.93829468960359</v>
      </c>
      <c r="F312" s="367">
        <f t="shared" si="55"/>
        <v>962</v>
      </c>
      <c r="G312" s="562">
        <f t="shared" si="39"/>
        <v>1.60810810810811</v>
      </c>
    </row>
    <row r="313" s="5" customFormat="1" ht="24.95" customHeight="1" spans="1:253">
      <c r="A313" s="563" t="s">
        <v>240</v>
      </c>
      <c r="B313" s="367">
        <f t="shared" ref="B313:F313" si="56">SUM(B314:B315)</f>
        <v>0</v>
      </c>
      <c r="C313" s="367">
        <f t="shared" si="56"/>
        <v>0</v>
      </c>
      <c r="D313" s="367">
        <f t="shared" si="56"/>
        <v>0</v>
      </c>
      <c r="E313" s="561" t="str">
        <f t="shared" si="41"/>
        <v/>
      </c>
      <c r="F313" s="367">
        <f t="shared" si="56"/>
        <v>0</v>
      </c>
      <c r="G313" s="562" t="str">
        <f t="shared" si="39"/>
        <v/>
      </c>
      <c r="H313" s="527"/>
      <c r="I313" s="527"/>
      <c r="J313" s="527"/>
      <c r="K313" s="527"/>
      <c r="L313" s="527"/>
      <c r="M313" s="527"/>
      <c r="N313" s="527"/>
      <c r="O313" s="527"/>
      <c r="P313" s="527"/>
      <c r="Q313" s="527"/>
      <c r="R313" s="527"/>
      <c r="S313" s="527"/>
      <c r="T313" s="527"/>
      <c r="U313" s="527"/>
      <c r="V313" s="527"/>
      <c r="W313" s="527"/>
      <c r="X313" s="527"/>
      <c r="Y313" s="527"/>
      <c r="Z313" s="527"/>
      <c r="AA313" s="527"/>
      <c r="AB313" s="527"/>
      <c r="AC313" s="527"/>
      <c r="HN313" s="527"/>
      <c r="HO313" s="527"/>
      <c r="HP313" s="527"/>
      <c r="HQ313" s="527"/>
      <c r="HR313" s="527"/>
      <c r="HS313" s="527"/>
      <c r="HT313" s="527"/>
      <c r="HU313" s="527"/>
      <c r="HV313" s="527"/>
      <c r="HW313" s="527"/>
      <c r="HX313" s="527"/>
      <c r="HY313" s="527"/>
      <c r="HZ313" s="527"/>
      <c r="IA313" s="527"/>
      <c r="IB313" s="527"/>
      <c r="IC313" s="527"/>
      <c r="ID313" s="527"/>
      <c r="IE313" s="527"/>
      <c r="IF313" s="527"/>
      <c r="IG313" s="527"/>
      <c r="IH313" s="527"/>
      <c r="II313" s="527"/>
      <c r="IJ313" s="527"/>
      <c r="IK313" s="527"/>
      <c r="IL313" s="527"/>
      <c r="IM313" s="527"/>
      <c r="IN313" s="527"/>
      <c r="IO313" s="527"/>
      <c r="IP313" s="527"/>
      <c r="IQ313" s="527"/>
      <c r="IR313" s="527"/>
      <c r="IS313" s="527"/>
    </row>
    <row r="314" s="5" customFormat="1" ht="24.95" customHeight="1" spans="1:253">
      <c r="A314" s="563" t="s">
        <v>241</v>
      </c>
      <c r="B314" s="564">
        <v>0</v>
      </c>
      <c r="C314" s="565">
        <v>0</v>
      </c>
      <c r="D314" s="565">
        <v>0</v>
      </c>
      <c r="E314" s="566" t="str">
        <f t="shared" si="41"/>
        <v/>
      </c>
      <c r="F314" s="565">
        <v>0</v>
      </c>
      <c r="G314" s="567" t="str">
        <f t="shared" si="39"/>
        <v/>
      </c>
      <c r="H314" s="527"/>
      <c r="I314" s="527"/>
      <c r="J314" s="527"/>
      <c r="K314" s="527"/>
      <c r="L314" s="527"/>
      <c r="M314" s="527"/>
      <c r="N314" s="527"/>
      <c r="O314" s="527"/>
      <c r="P314" s="527"/>
      <c r="Q314" s="527"/>
      <c r="R314" s="527"/>
      <c r="S314" s="527"/>
      <c r="T314" s="527"/>
      <c r="U314" s="527"/>
      <c r="V314" s="527"/>
      <c r="W314" s="527"/>
      <c r="X314" s="527"/>
      <c r="Y314" s="527"/>
      <c r="Z314" s="527"/>
      <c r="AA314" s="527"/>
      <c r="AB314" s="527"/>
      <c r="AC314" s="527"/>
      <c r="HN314" s="527"/>
      <c r="HO314" s="527"/>
      <c r="HP314" s="527"/>
      <c r="HQ314" s="527"/>
      <c r="HR314" s="527"/>
      <c r="HS314" s="527"/>
      <c r="HT314" s="527"/>
      <c r="HU314" s="527"/>
      <c r="HV314" s="527"/>
      <c r="HW314" s="527"/>
      <c r="HX314" s="527"/>
      <c r="HY314" s="527"/>
      <c r="HZ314" s="527"/>
      <c r="IA314" s="527"/>
      <c r="IB314" s="527"/>
      <c r="IC314" s="527"/>
      <c r="ID314" s="527"/>
      <c r="IE314" s="527"/>
      <c r="IF314" s="527"/>
      <c r="IG314" s="527"/>
      <c r="IH314" s="527"/>
      <c r="II314" s="527"/>
      <c r="IJ314" s="527"/>
      <c r="IK314" s="527"/>
      <c r="IL314" s="527"/>
      <c r="IM314" s="527"/>
      <c r="IN314" s="527"/>
      <c r="IO314" s="527"/>
      <c r="IP314" s="527"/>
      <c r="IQ314" s="527"/>
      <c r="IR314" s="527"/>
      <c r="IS314" s="527"/>
    </row>
    <row r="315" s="5" customFormat="1" ht="24.95" customHeight="1" spans="1:253">
      <c r="A315" s="563" t="s">
        <v>242</v>
      </c>
      <c r="B315" s="564">
        <v>0</v>
      </c>
      <c r="C315" s="565">
        <v>0</v>
      </c>
      <c r="D315" s="565">
        <v>0</v>
      </c>
      <c r="E315" s="566" t="str">
        <f t="shared" si="41"/>
        <v/>
      </c>
      <c r="F315" s="565">
        <v>0</v>
      </c>
      <c r="G315" s="567" t="str">
        <f t="shared" si="39"/>
        <v/>
      </c>
      <c r="H315" s="527"/>
      <c r="I315" s="527"/>
      <c r="J315" s="527"/>
      <c r="K315" s="527"/>
      <c r="L315" s="527"/>
      <c r="M315" s="527"/>
      <c r="N315" s="527"/>
      <c r="O315" s="527"/>
      <c r="P315" s="527"/>
      <c r="Q315" s="527"/>
      <c r="R315" s="527"/>
      <c r="S315" s="527"/>
      <c r="T315" s="527"/>
      <c r="U315" s="527"/>
      <c r="V315" s="527"/>
      <c r="W315" s="527"/>
      <c r="X315" s="527"/>
      <c r="Y315" s="527"/>
      <c r="Z315" s="527"/>
      <c r="AA315" s="527"/>
      <c r="AB315" s="527"/>
      <c r="AC315" s="527"/>
      <c r="HN315" s="527"/>
      <c r="HO315" s="527"/>
      <c r="HP315" s="527"/>
      <c r="HQ315" s="527"/>
      <c r="HR315" s="527"/>
      <c r="HS315" s="527"/>
      <c r="HT315" s="527"/>
      <c r="HU315" s="527"/>
      <c r="HV315" s="527"/>
      <c r="HW315" s="527"/>
      <c r="HX315" s="527"/>
      <c r="HY315" s="527"/>
      <c r="HZ315" s="527"/>
      <c r="IA315" s="527"/>
      <c r="IB315" s="527"/>
      <c r="IC315" s="527"/>
      <c r="ID315" s="527"/>
      <c r="IE315" s="527"/>
      <c r="IF315" s="527"/>
      <c r="IG315" s="527"/>
      <c r="IH315" s="527"/>
      <c r="II315" s="527"/>
      <c r="IJ315" s="527"/>
      <c r="IK315" s="527"/>
      <c r="IL315" s="527"/>
      <c r="IM315" s="527"/>
      <c r="IN315" s="527"/>
      <c r="IO315" s="527"/>
      <c r="IP315" s="527"/>
      <c r="IQ315" s="527"/>
      <c r="IR315" s="527"/>
      <c r="IS315" s="527"/>
    </row>
    <row r="316" s="5" customFormat="1" ht="24.95" customHeight="1" spans="1:253">
      <c r="A316" s="563" t="s">
        <v>243</v>
      </c>
      <c r="B316" s="367">
        <f t="shared" ref="B316:F316" si="57">SUM(B317:B326)</f>
        <v>1290</v>
      </c>
      <c r="C316" s="367">
        <f t="shared" si="57"/>
        <v>1290</v>
      </c>
      <c r="D316" s="367">
        <f t="shared" si="57"/>
        <v>1287</v>
      </c>
      <c r="E316" s="561">
        <f t="shared" si="41"/>
        <v>0.997674418604651</v>
      </c>
      <c r="F316" s="367">
        <f t="shared" si="57"/>
        <v>37</v>
      </c>
      <c r="G316" s="562">
        <f t="shared" si="39"/>
        <v>33.7837837837838</v>
      </c>
      <c r="H316" s="527"/>
      <c r="I316" s="527"/>
      <c r="J316" s="527"/>
      <c r="K316" s="527"/>
      <c r="L316" s="527"/>
      <c r="M316" s="527"/>
      <c r="N316" s="527"/>
      <c r="O316" s="527"/>
      <c r="P316" s="527"/>
      <c r="Q316" s="527"/>
      <c r="R316" s="527"/>
      <c r="S316" s="527"/>
      <c r="T316" s="527"/>
      <c r="U316" s="527"/>
      <c r="V316" s="527"/>
      <c r="W316" s="527"/>
      <c r="X316" s="527"/>
      <c r="Y316" s="527"/>
      <c r="Z316" s="527"/>
      <c r="AA316" s="527"/>
      <c r="AB316" s="527"/>
      <c r="AC316" s="527"/>
      <c r="HN316" s="527"/>
      <c r="HO316" s="527"/>
      <c r="HP316" s="527"/>
      <c r="HQ316" s="527"/>
      <c r="HR316" s="527"/>
      <c r="HS316" s="527"/>
      <c r="HT316" s="527"/>
      <c r="HU316" s="527"/>
      <c r="HV316" s="527"/>
      <c r="HW316" s="527"/>
      <c r="HX316" s="527"/>
      <c r="HY316" s="527"/>
      <c r="HZ316" s="527"/>
      <c r="IA316" s="527"/>
      <c r="IB316" s="527"/>
      <c r="IC316" s="527"/>
      <c r="ID316" s="527"/>
      <c r="IE316" s="527"/>
      <c r="IF316" s="527"/>
      <c r="IG316" s="527"/>
      <c r="IH316" s="527"/>
      <c r="II316" s="527"/>
      <c r="IJ316" s="527"/>
      <c r="IK316" s="527"/>
      <c r="IL316" s="527"/>
      <c r="IM316" s="527"/>
      <c r="IN316" s="527"/>
      <c r="IO316" s="527"/>
      <c r="IP316" s="527"/>
      <c r="IQ316" s="527"/>
      <c r="IR316" s="527"/>
      <c r="IS316" s="527"/>
    </row>
    <row r="317" s="5" customFormat="1" ht="24.95" customHeight="1" spans="1:253">
      <c r="A317" s="563" t="s">
        <v>50</v>
      </c>
      <c r="B317" s="564">
        <v>1086</v>
      </c>
      <c r="C317" s="565">
        <v>1197</v>
      </c>
      <c r="D317" s="565">
        <v>1197</v>
      </c>
      <c r="E317" s="566">
        <f t="shared" si="41"/>
        <v>1</v>
      </c>
      <c r="F317" s="565">
        <v>22</v>
      </c>
      <c r="G317" s="567">
        <f t="shared" si="39"/>
        <v>53.4090909090909</v>
      </c>
      <c r="H317" s="527"/>
      <c r="I317" s="527"/>
      <c r="J317" s="527"/>
      <c r="K317" s="527"/>
      <c r="L317" s="527"/>
      <c r="M317" s="527"/>
      <c r="N317" s="527"/>
      <c r="O317" s="527"/>
      <c r="P317" s="527"/>
      <c r="Q317" s="527"/>
      <c r="R317" s="527"/>
      <c r="S317" s="527"/>
      <c r="T317" s="527"/>
      <c r="U317" s="527"/>
      <c r="V317" s="527"/>
      <c r="W317" s="527"/>
      <c r="X317" s="527"/>
      <c r="Y317" s="527"/>
      <c r="Z317" s="527"/>
      <c r="AA317" s="527"/>
      <c r="AB317" s="527"/>
      <c r="AC317" s="527"/>
      <c r="HN317" s="527"/>
      <c r="HO317" s="527"/>
      <c r="HP317" s="527"/>
      <c r="HQ317" s="527"/>
      <c r="HR317" s="527"/>
      <c r="HS317" s="527"/>
      <c r="HT317" s="527"/>
      <c r="HU317" s="527"/>
      <c r="HV317" s="527"/>
      <c r="HW317" s="527"/>
      <c r="HX317" s="527"/>
      <c r="HY317" s="527"/>
      <c r="HZ317" s="527"/>
      <c r="IA317" s="527"/>
      <c r="IB317" s="527"/>
      <c r="IC317" s="527"/>
      <c r="ID317" s="527"/>
      <c r="IE317" s="527"/>
      <c r="IF317" s="527"/>
      <c r="IG317" s="527"/>
      <c r="IH317" s="527"/>
      <c r="II317" s="527"/>
      <c r="IJ317" s="527"/>
      <c r="IK317" s="527"/>
      <c r="IL317" s="527"/>
      <c r="IM317" s="527"/>
      <c r="IN317" s="527"/>
      <c r="IO317" s="527"/>
      <c r="IP317" s="527"/>
      <c r="IQ317" s="527"/>
      <c r="IR317" s="527"/>
      <c r="IS317" s="527"/>
    </row>
    <row r="318" s="5" customFormat="1" ht="24.95" customHeight="1" spans="1:253">
      <c r="A318" s="563" t="s">
        <v>51</v>
      </c>
      <c r="B318" s="564">
        <v>20</v>
      </c>
      <c r="C318" s="565">
        <v>88</v>
      </c>
      <c r="D318" s="565">
        <v>85</v>
      </c>
      <c r="E318" s="566">
        <f t="shared" si="41"/>
        <v>0.965909090909091</v>
      </c>
      <c r="F318" s="565">
        <v>10</v>
      </c>
      <c r="G318" s="567">
        <f t="shared" si="39"/>
        <v>7.5</v>
      </c>
      <c r="H318" s="527"/>
      <c r="I318" s="527"/>
      <c r="J318" s="527"/>
      <c r="K318" s="527"/>
      <c r="L318" s="527"/>
      <c r="M318" s="527"/>
      <c r="N318" s="527"/>
      <c r="O318" s="527"/>
      <c r="P318" s="527"/>
      <c r="Q318" s="527"/>
      <c r="R318" s="527"/>
      <c r="S318" s="527"/>
      <c r="T318" s="527"/>
      <c r="U318" s="527"/>
      <c r="V318" s="527"/>
      <c r="W318" s="527"/>
      <c r="X318" s="527"/>
      <c r="Y318" s="527"/>
      <c r="Z318" s="527"/>
      <c r="AA318" s="527"/>
      <c r="AB318" s="527"/>
      <c r="AC318" s="527"/>
      <c r="HN318" s="527"/>
      <c r="HO318" s="527"/>
      <c r="HP318" s="527"/>
      <c r="HQ318" s="527"/>
      <c r="HR318" s="527"/>
      <c r="HS318" s="527"/>
      <c r="HT318" s="527"/>
      <c r="HU318" s="527"/>
      <c r="HV318" s="527"/>
      <c r="HW318" s="527"/>
      <c r="HX318" s="527"/>
      <c r="HY318" s="527"/>
      <c r="HZ318" s="527"/>
      <c r="IA318" s="527"/>
      <c r="IB318" s="527"/>
      <c r="IC318" s="527"/>
      <c r="ID318" s="527"/>
      <c r="IE318" s="527"/>
      <c r="IF318" s="527"/>
      <c r="IG318" s="527"/>
      <c r="IH318" s="527"/>
      <c r="II318" s="527"/>
      <c r="IJ318" s="527"/>
      <c r="IK318" s="527"/>
      <c r="IL318" s="527"/>
      <c r="IM318" s="527"/>
      <c r="IN318" s="527"/>
      <c r="IO318" s="527"/>
      <c r="IP318" s="527"/>
      <c r="IQ318" s="527"/>
      <c r="IR318" s="527"/>
      <c r="IS318" s="527"/>
    </row>
    <row r="319" s="5" customFormat="1" ht="24.95" customHeight="1" spans="1:253">
      <c r="A319" s="563" t="s">
        <v>52</v>
      </c>
      <c r="B319" s="564">
        <v>0</v>
      </c>
      <c r="C319" s="565">
        <v>0</v>
      </c>
      <c r="D319" s="565">
        <v>0</v>
      </c>
      <c r="E319" s="566" t="str">
        <f t="shared" si="41"/>
        <v/>
      </c>
      <c r="F319" s="565">
        <v>0</v>
      </c>
      <c r="G319" s="567" t="str">
        <f t="shared" si="39"/>
        <v/>
      </c>
      <c r="H319" s="527"/>
      <c r="I319" s="527"/>
      <c r="J319" s="527"/>
      <c r="K319" s="527"/>
      <c r="L319" s="527"/>
      <c r="M319" s="527"/>
      <c r="N319" s="527"/>
      <c r="O319" s="527"/>
      <c r="P319" s="527"/>
      <c r="Q319" s="527"/>
      <c r="R319" s="527"/>
      <c r="S319" s="527"/>
      <c r="T319" s="527"/>
      <c r="U319" s="527"/>
      <c r="V319" s="527"/>
      <c r="W319" s="527"/>
      <c r="X319" s="527"/>
      <c r="Y319" s="527"/>
      <c r="Z319" s="527"/>
      <c r="AA319" s="527"/>
      <c r="AB319" s="527"/>
      <c r="AC319" s="527"/>
      <c r="HN319" s="527"/>
      <c r="HO319" s="527"/>
      <c r="HP319" s="527"/>
      <c r="HQ319" s="527"/>
      <c r="HR319" s="527"/>
      <c r="HS319" s="527"/>
      <c r="HT319" s="527"/>
      <c r="HU319" s="527"/>
      <c r="HV319" s="527"/>
      <c r="HW319" s="527"/>
      <c r="HX319" s="527"/>
      <c r="HY319" s="527"/>
      <c r="HZ319" s="527"/>
      <c r="IA319" s="527"/>
      <c r="IB319" s="527"/>
      <c r="IC319" s="527"/>
      <c r="ID319" s="527"/>
      <c r="IE319" s="527"/>
      <c r="IF319" s="527"/>
      <c r="IG319" s="527"/>
      <c r="IH319" s="527"/>
      <c r="II319" s="527"/>
      <c r="IJ319" s="527"/>
      <c r="IK319" s="527"/>
      <c r="IL319" s="527"/>
      <c r="IM319" s="527"/>
      <c r="IN319" s="527"/>
      <c r="IO319" s="527"/>
      <c r="IP319" s="527"/>
      <c r="IQ319" s="527"/>
      <c r="IR319" s="527"/>
      <c r="IS319" s="527"/>
    </row>
    <row r="320" s="5" customFormat="1" ht="24.95" customHeight="1" spans="1:253">
      <c r="A320" s="563" t="s">
        <v>90</v>
      </c>
      <c r="B320" s="564">
        <v>179</v>
      </c>
      <c r="C320" s="565">
        <v>0</v>
      </c>
      <c r="D320" s="565">
        <v>0</v>
      </c>
      <c r="E320" s="566" t="str">
        <f t="shared" si="41"/>
        <v/>
      </c>
      <c r="F320" s="565">
        <v>0</v>
      </c>
      <c r="G320" s="567" t="str">
        <f t="shared" si="39"/>
        <v/>
      </c>
      <c r="H320" s="527"/>
      <c r="I320" s="527"/>
      <c r="J320" s="527"/>
      <c r="K320" s="527"/>
      <c r="L320" s="527"/>
      <c r="M320" s="527"/>
      <c r="N320" s="527"/>
      <c r="O320" s="527"/>
      <c r="P320" s="527"/>
      <c r="Q320" s="527"/>
      <c r="R320" s="527"/>
      <c r="S320" s="527"/>
      <c r="T320" s="527"/>
      <c r="U320" s="527"/>
      <c r="V320" s="527"/>
      <c r="W320" s="527"/>
      <c r="X320" s="527"/>
      <c r="Y320" s="527"/>
      <c r="Z320" s="527"/>
      <c r="AA320" s="527"/>
      <c r="AB320" s="527"/>
      <c r="AC320" s="527"/>
      <c r="HN320" s="527"/>
      <c r="HO320" s="527"/>
      <c r="HP320" s="527"/>
      <c r="HQ320" s="527"/>
      <c r="HR320" s="527"/>
      <c r="HS320" s="527"/>
      <c r="HT320" s="527"/>
      <c r="HU320" s="527"/>
      <c r="HV320" s="527"/>
      <c r="HW320" s="527"/>
      <c r="HX320" s="527"/>
      <c r="HY320" s="527"/>
      <c r="HZ320" s="527"/>
      <c r="IA320" s="527"/>
      <c r="IB320" s="527"/>
      <c r="IC320" s="527"/>
      <c r="ID320" s="527"/>
      <c r="IE320" s="527"/>
      <c r="IF320" s="527"/>
      <c r="IG320" s="527"/>
      <c r="IH320" s="527"/>
      <c r="II320" s="527"/>
      <c r="IJ320" s="527"/>
      <c r="IK320" s="527"/>
      <c r="IL320" s="527"/>
      <c r="IM320" s="527"/>
      <c r="IN320" s="527"/>
      <c r="IO320" s="527"/>
      <c r="IP320" s="527"/>
      <c r="IQ320" s="527"/>
      <c r="IR320" s="527"/>
      <c r="IS320" s="527"/>
    </row>
    <row r="321" s="529" customFormat="1" ht="24.95" customHeight="1" spans="1:253">
      <c r="A321" s="563" t="s">
        <v>244</v>
      </c>
      <c r="B321" s="564">
        <v>0</v>
      </c>
      <c r="C321" s="565">
        <v>0</v>
      </c>
      <c r="D321" s="565">
        <v>0</v>
      </c>
      <c r="E321" s="566" t="str">
        <f t="shared" si="41"/>
        <v/>
      </c>
      <c r="F321" s="565">
        <v>5</v>
      </c>
      <c r="G321" s="567">
        <f t="shared" si="39"/>
        <v>-1</v>
      </c>
      <c r="H321" s="527"/>
      <c r="I321" s="527"/>
      <c r="J321" s="527"/>
      <c r="K321" s="527"/>
      <c r="L321" s="527"/>
      <c r="M321" s="527"/>
      <c r="N321" s="527"/>
      <c r="O321" s="527"/>
      <c r="P321" s="527"/>
      <c r="Q321" s="527"/>
      <c r="R321" s="527"/>
      <c r="S321" s="527"/>
      <c r="T321" s="527"/>
      <c r="U321" s="527"/>
      <c r="V321" s="527"/>
      <c r="W321" s="527"/>
      <c r="X321" s="527"/>
      <c r="Y321" s="527"/>
      <c r="Z321" s="527"/>
      <c r="AA321" s="527"/>
      <c r="AB321" s="527"/>
      <c r="AC321" s="527"/>
      <c r="HN321" s="527"/>
      <c r="HO321" s="527"/>
      <c r="HP321" s="527"/>
      <c r="HQ321" s="527"/>
      <c r="HR321" s="527"/>
      <c r="HS321" s="527"/>
      <c r="HT321" s="527"/>
      <c r="HU321" s="527"/>
      <c r="HV321" s="527"/>
      <c r="HW321" s="527"/>
      <c r="HX321" s="527"/>
      <c r="HY321" s="527"/>
      <c r="HZ321" s="527"/>
      <c r="IA321" s="527"/>
      <c r="IB321" s="527"/>
      <c r="IC321" s="527"/>
      <c r="ID321" s="527"/>
      <c r="IE321" s="527"/>
      <c r="IF321" s="527"/>
      <c r="IG321" s="527"/>
      <c r="IH321" s="527"/>
      <c r="II321" s="527"/>
      <c r="IJ321" s="527"/>
      <c r="IK321" s="527"/>
      <c r="IL321" s="527"/>
      <c r="IM321" s="527"/>
      <c r="IN321" s="527"/>
      <c r="IO321" s="527"/>
      <c r="IP321" s="527"/>
      <c r="IQ321" s="527"/>
      <c r="IR321" s="527"/>
      <c r="IS321" s="527"/>
    </row>
    <row r="322" s="528" customFormat="1" ht="24.95" customHeight="1" spans="1:253">
      <c r="A322" s="563" t="s">
        <v>245</v>
      </c>
      <c r="B322" s="564">
        <v>0</v>
      </c>
      <c r="C322" s="565">
        <v>0</v>
      </c>
      <c r="D322" s="565">
        <v>0</v>
      </c>
      <c r="E322" s="566" t="str">
        <f t="shared" si="41"/>
        <v/>
      </c>
      <c r="F322" s="565">
        <v>0</v>
      </c>
      <c r="G322" s="567" t="str">
        <f t="shared" si="39"/>
        <v/>
      </c>
    </row>
    <row r="323" s="528" customFormat="1" ht="24.95" customHeight="1" spans="1:253">
      <c r="A323" s="571" t="s">
        <v>246</v>
      </c>
      <c r="B323" s="572">
        <v>0</v>
      </c>
      <c r="C323" s="565">
        <v>0</v>
      </c>
      <c r="D323" s="573">
        <v>0</v>
      </c>
      <c r="E323" s="566" t="str">
        <f t="shared" si="41"/>
        <v/>
      </c>
      <c r="F323" s="573">
        <v>0</v>
      </c>
      <c r="G323" s="567" t="str">
        <f t="shared" si="39"/>
        <v/>
      </c>
    </row>
    <row r="324" s="5" customFormat="1" ht="24.95" customHeight="1" spans="1:253">
      <c r="A324" s="563" t="s">
        <v>247</v>
      </c>
      <c r="B324" s="564">
        <v>0</v>
      </c>
      <c r="C324" s="565">
        <v>0</v>
      </c>
      <c r="D324" s="565">
        <v>0</v>
      </c>
      <c r="E324" s="566" t="str">
        <f t="shared" si="41"/>
        <v/>
      </c>
      <c r="F324" s="565">
        <v>0</v>
      </c>
      <c r="G324" s="567" t="str">
        <f t="shared" ref="G324:G387" si="58">IFERROR((D324-F324)/F324,"")</f>
        <v/>
      </c>
      <c r="H324" s="527"/>
      <c r="I324" s="527"/>
      <c r="J324" s="527"/>
      <c r="K324" s="527"/>
      <c r="L324" s="527"/>
      <c r="M324" s="527"/>
      <c r="N324" s="527"/>
      <c r="O324" s="527"/>
      <c r="P324" s="527"/>
      <c r="Q324" s="527"/>
      <c r="R324" s="527"/>
      <c r="S324" s="527"/>
      <c r="T324" s="527"/>
      <c r="U324" s="527"/>
      <c r="V324" s="527"/>
      <c r="W324" s="527"/>
      <c r="X324" s="527"/>
      <c r="Y324" s="527"/>
      <c r="Z324" s="527"/>
      <c r="AA324" s="527"/>
      <c r="AB324" s="527"/>
      <c r="AC324" s="527"/>
      <c r="HN324" s="527"/>
      <c r="HO324" s="527"/>
      <c r="HP324" s="527"/>
      <c r="HQ324" s="527"/>
      <c r="HR324" s="527"/>
      <c r="HS324" s="527"/>
      <c r="HT324" s="527"/>
      <c r="HU324" s="527"/>
      <c r="HV324" s="527"/>
      <c r="HW324" s="527"/>
      <c r="HX324" s="527"/>
      <c r="HY324" s="527"/>
      <c r="HZ324" s="527"/>
      <c r="IA324" s="527"/>
      <c r="IB324" s="527"/>
      <c r="IC324" s="527"/>
      <c r="ID324" s="527"/>
      <c r="IE324" s="527"/>
      <c r="IF324" s="527"/>
      <c r="IG324" s="527"/>
      <c r="IH324" s="527"/>
      <c r="II324" s="527"/>
      <c r="IJ324" s="527"/>
      <c r="IK324" s="527"/>
      <c r="IL324" s="527"/>
      <c r="IM324" s="527"/>
      <c r="IN324" s="527"/>
      <c r="IO324" s="527"/>
      <c r="IP324" s="527"/>
      <c r="IQ324" s="527"/>
      <c r="IR324" s="527"/>
      <c r="IS324" s="527"/>
    </row>
    <row r="325" s="5" customFormat="1" ht="24.95" customHeight="1" spans="1:253">
      <c r="A325" s="563" t="s">
        <v>59</v>
      </c>
      <c r="B325" s="564">
        <v>0</v>
      </c>
      <c r="C325" s="565">
        <v>0</v>
      </c>
      <c r="D325" s="565">
        <v>0</v>
      </c>
      <c r="E325" s="566" t="str">
        <f t="shared" si="41"/>
        <v/>
      </c>
      <c r="F325" s="565">
        <v>0</v>
      </c>
      <c r="G325" s="567" t="str">
        <f t="shared" si="58"/>
        <v/>
      </c>
      <c r="H325" s="527"/>
      <c r="I325" s="527"/>
      <c r="J325" s="527"/>
      <c r="K325" s="527"/>
      <c r="L325" s="527"/>
      <c r="M325" s="527"/>
      <c r="N325" s="527"/>
      <c r="O325" s="527"/>
      <c r="P325" s="527"/>
      <c r="Q325" s="527"/>
      <c r="R325" s="527"/>
      <c r="S325" s="527"/>
      <c r="T325" s="527"/>
      <c r="U325" s="527"/>
      <c r="V325" s="527"/>
      <c r="W325" s="527"/>
      <c r="X325" s="527"/>
      <c r="Y325" s="527"/>
      <c r="Z325" s="527"/>
      <c r="AA325" s="527"/>
      <c r="AB325" s="527"/>
      <c r="AC325" s="527"/>
      <c r="HN325" s="527"/>
      <c r="HO325" s="527"/>
      <c r="HP325" s="527"/>
      <c r="HQ325" s="527"/>
      <c r="HR325" s="527"/>
      <c r="HS325" s="527"/>
      <c r="HT325" s="527"/>
      <c r="HU325" s="527"/>
      <c r="HV325" s="527"/>
      <c r="HW325" s="527"/>
      <c r="HX325" s="527"/>
      <c r="HY325" s="527"/>
      <c r="HZ325" s="527"/>
      <c r="IA325" s="527"/>
      <c r="IB325" s="527"/>
      <c r="IC325" s="527"/>
      <c r="ID325" s="527"/>
      <c r="IE325" s="527"/>
      <c r="IF325" s="527"/>
      <c r="IG325" s="527"/>
      <c r="IH325" s="527"/>
      <c r="II325" s="527"/>
      <c r="IJ325" s="527"/>
      <c r="IK325" s="527"/>
      <c r="IL325" s="527"/>
      <c r="IM325" s="527"/>
      <c r="IN325" s="527"/>
      <c r="IO325" s="527"/>
      <c r="IP325" s="527"/>
      <c r="IQ325" s="527"/>
      <c r="IR325" s="527"/>
      <c r="IS325" s="527"/>
    </row>
    <row r="326" s="5" customFormat="1" ht="24.95" customHeight="1" spans="1:253">
      <c r="A326" s="563" t="s">
        <v>248</v>
      </c>
      <c r="B326" s="564">
        <v>5</v>
      </c>
      <c r="C326" s="565">
        <v>5</v>
      </c>
      <c r="D326" s="565">
        <v>5</v>
      </c>
      <c r="E326" s="566">
        <f t="shared" ref="E326:E389" si="59">IFERROR(D326/C326,"")</f>
        <v>1</v>
      </c>
      <c r="F326" s="565">
        <v>0</v>
      </c>
      <c r="G326" s="567" t="str">
        <f t="shared" si="58"/>
        <v/>
      </c>
      <c r="H326" s="527"/>
      <c r="I326" s="527"/>
      <c r="J326" s="527"/>
      <c r="K326" s="527"/>
      <c r="L326" s="527"/>
      <c r="M326" s="527"/>
      <c r="N326" s="527"/>
      <c r="O326" s="527"/>
      <c r="P326" s="527"/>
      <c r="Q326" s="527"/>
      <c r="R326" s="527"/>
      <c r="S326" s="527"/>
      <c r="T326" s="527"/>
      <c r="U326" s="527"/>
      <c r="V326" s="527"/>
      <c r="W326" s="527"/>
      <c r="X326" s="527"/>
      <c r="Y326" s="527"/>
      <c r="Z326" s="527"/>
      <c r="AA326" s="527"/>
      <c r="AB326" s="527"/>
      <c r="AC326" s="527"/>
      <c r="HN326" s="527"/>
      <c r="HO326" s="527"/>
      <c r="HP326" s="527"/>
      <c r="HQ326" s="527"/>
      <c r="HR326" s="527"/>
      <c r="HS326" s="527"/>
      <c r="HT326" s="527"/>
      <c r="HU326" s="527"/>
      <c r="HV326" s="527"/>
      <c r="HW326" s="527"/>
      <c r="HX326" s="527"/>
      <c r="HY326" s="527"/>
      <c r="HZ326" s="527"/>
      <c r="IA326" s="527"/>
      <c r="IB326" s="527"/>
      <c r="IC326" s="527"/>
      <c r="ID326" s="527"/>
      <c r="IE326" s="527"/>
      <c r="IF326" s="527"/>
      <c r="IG326" s="527"/>
      <c r="IH326" s="527"/>
      <c r="II326" s="527"/>
      <c r="IJ326" s="527"/>
      <c r="IK326" s="527"/>
      <c r="IL326" s="527"/>
      <c r="IM326" s="527"/>
      <c r="IN326" s="527"/>
      <c r="IO326" s="527"/>
      <c r="IP326" s="527"/>
      <c r="IQ326" s="527"/>
      <c r="IR326" s="527"/>
      <c r="IS326" s="527"/>
    </row>
    <row r="327" s="5" customFormat="1" ht="24.95" customHeight="1" spans="1:253">
      <c r="A327" s="563" t="s">
        <v>249</v>
      </c>
      <c r="B327" s="367">
        <f t="shared" ref="B327:F327" si="60">SUM(B328:B333)</f>
        <v>0</v>
      </c>
      <c r="C327" s="367">
        <f t="shared" si="60"/>
        <v>0</v>
      </c>
      <c r="D327" s="367">
        <f t="shared" si="60"/>
        <v>0</v>
      </c>
      <c r="E327" s="561" t="str">
        <f t="shared" si="59"/>
        <v/>
      </c>
      <c r="F327" s="367">
        <f t="shared" si="60"/>
        <v>0</v>
      </c>
      <c r="G327" s="562" t="str">
        <f t="shared" si="58"/>
        <v/>
      </c>
      <c r="H327" s="527"/>
      <c r="I327" s="527"/>
      <c r="J327" s="527"/>
      <c r="K327" s="527"/>
      <c r="L327" s="527"/>
      <c r="M327" s="527"/>
      <c r="N327" s="527"/>
      <c r="O327" s="527"/>
      <c r="P327" s="527"/>
      <c r="Q327" s="527"/>
      <c r="R327" s="527"/>
      <c r="S327" s="527"/>
      <c r="T327" s="527"/>
      <c r="U327" s="527"/>
      <c r="V327" s="527"/>
      <c r="W327" s="527"/>
      <c r="X327" s="527"/>
      <c r="Y327" s="527"/>
      <c r="Z327" s="527"/>
      <c r="AA327" s="527"/>
      <c r="AB327" s="527"/>
      <c r="AC327" s="527"/>
      <c r="HN327" s="527"/>
      <c r="HO327" s="527"/>
      <c r="HP327" s="527"/>
      <c r="HQ327" s="527"/>
      <c r="HR327" s="527"/>
      <c r="HS327" s="527"/>
      <c r="HT327" s="527"/>
      <c r="HU327" s="527"/>
      <c r="HV327" s="527"/>
      <c r="HW327" s="527"/>
      <c r="HX327" s="527"/>
      <c r="HY327" s="527"/>
      <c r="HZ327" s="527"/>
      <c r="IA327" s="527"/>
      <c r="IB327" s="527"/>
      <c r="IC327" s="527"/>
      <c r="ID327" s="527"/>
      <c r="IE327" s="527"/>
      <c r="IF327" s="527"/>
      <c r="IG327" s="527"/>
      <c r="IH327" s="527"/>
      <c r="II327" s="527"/>
      <c r="IJ327" s="527"/>
      <c r="IK327" s="527"/>
      <c r="IL327" s="527"/>
      <c r="IM327" s="527"/>
      <c r="IN327" s="527"/>
      <c r="IO327" s="527"/>
      <c r="IP327" s="527"/>
      <c r="IQ327" s="527"/>
      <c r="IR327" s="527"/>
      <c r="IS327" s="527"/>
    </row>
    <row r="328" s="528" customFormat="1" ht="24.95" customHeight="1" spans="1:253">
      <c r="A328" s="563" t="s">
        <v>50</v>
      </c>
      <c r="B328" s="564">
        <v>0</v>
      </c>
      <c r="C328" s="565">
        <v>0</v>
      </c>
      <c r="D328" s="565">
        <v>0</v>
      </c>
      <c r="E328" s="566" t="str">
        <f t="shared" si="59"/>
        <v/>
      </c>
      <c r="F328" s="565">
        <v>0</v>
      </c>
      <c r="G328" s="567" t="str">
        <f t="shared" si="58"/>
        <v/>
      </c>
    </row>
    <row r="329" s="5" customFormat="1" ht="24.95" customHeight="1" spans="1:253">
      <c r="A329" s="563" t="s">
        <v>51</v>
      </c>
      <c r="B329" s="564">
        <v>0</v>
      </c>
      <c r="C329" s="565">
        <v>0</v>
      </c>
      <c r="D329" s="565">
        <v>0</v>
      </c>
      <c r="E329" s="566" t="str">
        <f t="shared" si="59"/>
        <v/>
      </c>
      <c r="F329" s="565">
        <v>0</v>
      </c>
      <c r="G329" s="567" t="str">
        <f t="shared" si="58"/>
        <v/>
      </c>
      <c r="H329" s="527"/>
      <c r="I329" s="527"/>
      <c r="J329" s="527"/>
      <c r="K329" s="527"/>
      <c r="L329" s="527"/>
      <c r="M329" s="527"/>
      <c r="N329" s="527"/>
      <c r="O329" s="527"/>
      <c r="P329" s="527"/>
      <c r="Q329" s="527"/>
      <c r="R329" s="527"/>
      <c r="S329" s="527"/>
      <c r="T329" s="527"/>
      <c r="U329" s="527"/>
      <c r="V329" s="527"/>
      <c r="W329" s="527"/>
      <c r="X329" s="527"/>
      <c r="Y329" s="527"/>
      <c r="Z329" s="527"/>
      <c r="AA329" s="527"/>
      <c r="AB329" s="527"/>
      <c r="AC329" s="527"/>
      <c r="HN329" s="527"/>
      <c r="HO329" s="527"/>
      <c r="HP329" s="527"/>
      <c r="HQ329" s="527"/>
      <c r="HR329" s="527"/>
      <c r="HS329" s="527"/>
      <c r="HT329" s="527"/>
      <c r="HU329" s="527"/>
      <c r="HV329" s="527"/>
      <c r="HW329" s="527"/>
      <c r="HX329" s="527"/>
      <c r="HY329" s="527"/>
      <c r="HZ329" s="527"/>
      <c r="IA329" s="527"/>
      <c r="IB329" s="527"/>
      <c r="IC329" s="527"/>
      <c r="ID329" s="527"/>
      <c r="IE329" s="527"/>
      <c r="IF329" s="527"/>
      <c r="IG329" s="527"/>
      <c r="IH329" s="527"/>
      <c r="II329" s="527"/>
      <c r="IJ329" s="527"/>
      <c r="IK329" s="527"/>
      <c r="IL329" s="527"/>
      <c r="IM329" s="527"/>
      <c r="IN329" s="527"/>
      <c r="IO329" s="527"/>
      <c r="IP329" s="527"/>
      <c r="IQ329" s="527"/>
      <c r="IR329" s="527"/>
      <c r="IS329" s="527"/>
    </row>
    <row r="330" s="528" customFormat="1" ht="24.95" customHeight="1" spans="1:253">
      <c r="A330" s="563" t="s">
        <v>52</v>
      </c>
      <c r="B330" s="564">
        <v>0</v>
      </c>
      <c r="C330" s="565">
        <v>0</v>
      </c>
      <c r="D330" s="565">
        <v>0</v>
      </c>
      <c r="E330" s="566" t="str">
        <f t="shared" si="59"/>
        <v/>
      </c>
      <c r="F330" s="565">
        <v>0</v>
      </c>
      <c r="G330" s="567" t="str">
        <f t="shared" si="58"/>
        <v/>
      </c>
    </row>
    <row r="331" s="5" customFormat="1" ht="24.95" customHeight="1" spans="1:253">
      <c r="A331" s="563" t="s">
        <v>250</v>
      </c>
      <c r="B331" s="564">
        <v>0</v>
      </c>
      <c r="C331" s="565">
        <v>0</v>
      </c>
      <c r="D331" s="565">
        <v>0</v>
      </c>
      <c r="E331" s="566" t="str">
        <f t="shared" si="59"/>
        <v/>
      </c>
      <c r="F331" s="565">
        <v>0</v>
      </c>
      <c r="G331" s="567" t="str">
        <f t="shared" si="58"/>
        <v/>
      </c>
      <c r="H331" s="527"/>
      <c r="I331" s="527"/>
      <c r="J331" s="527"/>
      <c r="K331" s="527"/>
      <c r="L331" s="527"/>
      <c r="M331" s="527"/>
      <c r="N331" s="527"/>
      <c r="O331" s="527"/>
      <c r="P331" s="527"/>
      <c r="Q331" s="527"/>
      <c r="R331" s="527"/>
      <c r="S331" s="527"/>
      <c r="T331" s="527"/>
      <c r="U331" s="527"/>
      <c r="V331" s="527"/>
      <c r="W331" s="527"/>
      <c r="X331" s="527"/>
      <c r="Y331" s="527"/>
      <c r="Z331" s="527"/>
      <c r="AA331" s="527"/>
      <c r="AB331" s="527"/>
      <c r="AC331" s="527"/>
      <c r="HN331" s="527"/>
      <c r="HO331" s="527"/>
      <c r="HP331" s="527"/>
      <c r="HQ331" s="527"/>
      <c r="HR331" s="527"/>
      <c r="HS331" s="527"/>
      <c r="HT331" s="527"/>
      <c r="HU331" s="527"/>
      <c r="HV331" s="527"/>
      <c r="HW331" s="527"/>
      <c r="HX331" s="527"/>
      <c r="HY331" s="527"/>
      <c r="HZ331" s="527"/>
      <c r="IA331" s="527"/>
      <c r="IB331" s="527"/>
      <c r="IC331" s="527"/>
      <c r="ID331" s="527"/>
      <c r="IE331" s="527"/>
      <c r="IF331" s="527"/>
      <c r="IG331" s="527"/>
      <c r="IH331" s="527"/>
      <c r="II331" s="527"/>
      <c r="IJ331" s="527"/>
      <c r="IK331" s="527"/>
      <c r="IL331" s="527"/>
      <c r="IM331" s="527"/>
      <c r="IN331" s="527"/>
      <c r="IO331" s="527"/>
      <c r="IP331" s="527"/>
      <c r="IQ331" s="527"/>
      <c r="IR331" s="527"/>
      <c r="IS331" s="527"/>
    </row>
    <row r="332" s="5" customFormat="1" ht="24.95" customHeight="1" spans="1:253">
      <c r="A332" s="563" t="s">
        <v>59</v>
      </c>
      <c r="B332" s="564">
        <v>0</v>
      </c>
      <c r="C332" s="565">
        <v>0</v>
      </c>
      <c r="D332" s="565">
        <v>0</v>
      </c>
      <c r="E332" s="566" t="str">
        <f t="shared" si="59"/>
        <v/>
      </c>
      <c r="F332" s="565">
        <v>0</v>
      </c>
      <c r="G332" s="567" t="str">
        <f t="shared" si="58"/>
        <v/>
      </c>
      <c r="H332" s="527"/>
      <c r="I332" s="527"/>
      <c r="J332" s="527"/>
      <c r="K332" s="527"/>
      <c r="L332" s="527"/>
      <c r="M332" s="527"/>
      <c r="N332" s="527"/>
      <c r="O332" s="527"/>
      <c r="P332" s="527"/>
      <c r="Q332" s="527"/>
      <c r="R332" s="527"/>
      <c r="S332" s="527"/>
      <c r="T332" s="527"/>
      <c r="U332" s="527"/>
      <c r="V332" s="527"/>
      <c r="W332" s="527"/>
      <c r="X332" s="527"/>
      <c r="Y332" s="527"/>
      <c r="Z332" s="527"/>
      <c r="AA332" s="527"/>
      <c r="AB332" s="527"/>
      <c r="AC332" s="527"/>
      <c r="HN332" s="527"/>
      <c r="HO332" s="527"/>
      <c r="HP332" s="527"/>
      <c r="HQ332" s="527"/>
      <c r="HR332" s="527"/>
      <c r="HS332" s="527"/>
      <c r="HT332" s="527"/>
      <c r="HU332" s="527"/>
      <c r="HV332" s="527"/>
      <c r="HW332" s="527"/>
      <c r="HX332" s="527"/>
      <c r="HY332" s="527"/>
      <c r="HZ332" s="527"/>
      <c r="IA332" s="527"/>
      <c r="IB332" s="527"/>
      <c r="IC332" s="527"/>
      <c r="ID332" s="527"/>
      <c r="IE332" s="527"/>
      <c r="IF332" s="527"/>
      <c r="IG332" s="527"/>
      <c r="IH332" s="527"/>
      <c r="II332" s="527"/>
      <c r="IJ332" s="527"/>
      <c r="IK332" s="527"/>
      <c r="IL332" s="527"/>
      <c r="IM332" s="527"/>
      <c r="IN332" s="527"/>
      <c r="IO332" s="527"/>
      <c r="IP332" s="527"/>
      <c r="IQ332" s="527"/>
      <c r="IR332" s="527"/>
      <c r="IS332" s="527"/>
    </row>
    <row r="333" s="5" customFormat="1" ht="24.95" customHeight="1" spans="1:253">
      <c r="A333" s="563" t="s">
        <v>251</v>
      </c>
      <c r="B333" s="564">
        <v>0</v>
      </c>
      <c r="C333" s="565">
        <v>0</v>
      </c>
      <c r="D333" s="565">
        <v>0</v>
      </c>
      <c r="E333" s="566" t="str">
        <f t="shared" si="59"/>
        <v/>
      </c>
      <c r="F333" s="565">
        <v>0</v>
      </c>
      <c r="G333" s="567" t="str">
        <f t="shared" si="58"/>
        <v/>
      </c>
      <c r="H333" s="527"/>
      <c r="I333" s="527"/>
      <c r="J333" s="527"/>
      <c r="K333" s="527"/>
      <c r="L333" s="527"/>
      <c r="M333" s="527"/>
      <c r="N333" s="527"/>
      <c r="O333" s="527"/>
      <c r="P333" s="527"/>
      <c r="Q333" s="527"/>
      <c r="R333" s="527"/>
      <c r="S333" s="527"/>
      <c r="T333" s="527"/>
      <c r="U333" s="527"/>
      <c r="V333" s="527"/>
      <c r="W333" s="527"/>
      <c r="X333" s="527"/>
      <c r="Y333" s="527"/>
      <c r="Z333" s="527"/>
      <c r="AA333" s="527"/>
      <c r="AB333" s="527"/>
      <c r="AC333" s="527"/>
      <c r="HN333" s="527"/>
      <c r="HO333" s="527"/>
      <c r="HP333" s="527"/>
      <c r="HQ333" s="527"/>
      <c r="HR333" s="527"/>
      <c r="HS333" s="527"/>
      <c r="HT333" s="527"/>
      <c r="HU333" s="527"/>
      <c r="HV333" s="527"/>
      <c r="HW333" s="527"/>
      <c r="HX333" s="527"/>
      <c r="HY333" s="527"/>
      <c r="HZ333" s="527"/>
      <c r="IA333" s="527"/>
      <c r="IB333" s="527"/>
      <c r="IC333" s="527"/>
      <c r="ID333" s="527"/>
      <c r="IE333" s="527"/>
      <c r="IF333" s="527"/>
      <c r="IG333" s="527"/>
      <c r="IH333" s="527"/>
      <c r="II333" s="527"/>
      <c r="IJ333" s="527"/>
      <c r="IK333" s="527"/>
      <c r="IL333" s="527"/>
      <c r="IM333" s="527"/>
      <c r="IN333" s="527"/>
      <c r="IO333" s="527"/>
      <c r="IP333" s="527"/>
      <c r="IQ333" s="527"/>
      <c r="IR333" s="527"/>
      <c r="IS333" s="527"/>
    </row>
    <row r="334" s="5" customFormat="1" ht="24.95" customHeight="1" spans="1:253">
      <c r="A334" s="563" t="s">
        <v>252</v>
      </c>
      <c r="B334" s="367">
        <f t="shared" ref="B334:F334" si="61">SUM(B335:B341)</f>
        <v>167</v>
      </c>
      <c r="C334" s="367">
        <f t="shared" si="61"/>
        <v>165</v>
      </c>
      <c r="D334" s="367">
        <f t="shared" si="61"/>
        <v>165</v>
      </c>
      <c r="E334" s="561">
        <f t="shared" si="59"/>
        <v>1</v>
      </c>
      <c r="F334" s="367">
        <f t="shared" si="61"/>
        <v>133</v>
      </c>
      <c r="G334" s="562">
        <f t="shared" si="58"/>
        <v>0.240601503759398</v>
      </c>
      <c r="H334" s="527"/>
      <c r="I334" s="527"/>
      <c r="J334" s="527"/>
      <c r="K334" s="527"/>
      <c r="L334" s="527"/>
      <c r="M334" s="527"/>
      <c r="N334" s="527"/>
      <c r="O334" s="527"/>
      <c r="P334" s="527"/>
      <c r="Q334" s="527"/>
      <c r="R334" s="527"/>
      <c r="S334" s="527"/>
      <c r="T334" s="527"/>
      <c r="U334" s="527"/>
      <c r="V334" s="527"/>
      <c r="W334" s="527"/>
      <c r="X334" s="527"/>
      <c r="Y334" s="527"/>
      <c r="Z334" s="527"/>
      <c r="AA334" s="527"/>
      <c r="AB334" s="527"/>
      <c r="AC334" s="527"/>
      <c r="HN334" s="527"/>
      <c r="HO334" s="527"/>
      <c r="HP334" s="527"/>
      <c r="HQ334" s="527"/>
      <c r="HR334" s="527"/>
      <c r="HS334" s="527"/>
      <c r="HT334" s="527"/>
      <c r="HU334" s="527"/>
      <c r="HV334" s="527"/>
      <c r="HW334" s="527"/>
      <c r="HX334" s="527"/>
      <c r="HY334" s="527"/>
      <c r="HZ334" s="527"/>
      <c r="IA334" s="527"/>
      <c r="IB334" s="527"/>
      <c r="IC334" s="527"/>
      <c r="ID334" s="527"/>
      <c r="IE334" s="527"/>
      <c r="IF334" s="527"/>
      <c r="IG334" s="527"/>
      <c r="IH334" s="527"/>
      <c r="II334" s="527"/>
      <c r="IJ334" s="527"/>
      <c r="IK334" s="527"/>
      <c r="IL334" s="527"/>
      <c r="IM334" s="527"/>
      <c r="IN334" s="527"/>
      <c r="IO334" s="527"/>
      <c r="IP334" s="527"/>
      <c r="IQ334" s="527"/>
      <c r="IR334" s="527"/>
      <c r="IS334" s="527"/>
    </row>
    <row r="335" s="5" customFormat="1" ht="24.95" customHeight="1" spans="1:253">
      <c r="A335" s="563" t="s">
        <v>50</v>
      </c>
      <c r="B335" s="564">
        <v>166</v>
      </c>
      <c r="C335" s="565">
        <v>164</v>
      </c>
      <c r="D335" s="565">
        <v>164</v>
      </c>
      <c r="E335" s="566">
        <f t="shared" si="59"/>
        <v>1</v>
      </c>
      <c r="F335" s="565">
        <v>133</v>
      </c>
      <c r="G335" s="567">
        <f t="shared" si="58"/>
        <v>0.233082706766917</v>
      </c>
      <c r="H335" s="527"/>
      <c r="I335" s="527"/>
      <c r="J335" s="527"/>
      <c r="K335" s="527"/>
      <c r="L335" s="527"/>
      <c r="M335" s="527"/>
      <c r="N335" s="527"/>
      <c r="O335" s="527"/>
      <c r="P335" s="527"/>
      <c r="Q335" s="527"/>
      <c r="R335" s="527"/>
      <c r="S335" s="527"/>
      <c r="T335" s="527"/>
      <c r="U335" s="527"/>
      <c r="V335" s="527"/>
      <c r="W335" s="527"/>
      <c r="X335" s="527"/>
      <c r="Y335" s="527"/>
      <c r="Z335" s="527"/>
      <c r="AA335" s="527"/>
      <c r="AB335" s="527"/>
      <c r="AC335" s="527"/>
      <c r="HN335" s="527"/>
      <c r="HO335" s="527"/>
      <c r="HP335" s="527"/>
      <c r="HQ335" s="527"/>
      <c r="HR335" s="527"/>
      <c r="HS335" s="527"/>
      <c r="HT335" s="527"/>
      <c r="HU335" s="527"/>
      <c r="HV335" s="527"/>
      <c r="HW335" s="527"/>
      <c r="HX335" s="527"/>
      <c r="HY335" s="527"/>
      <c r="HZ335" s="527"/>
      <c r="IA335" s="527"/>
      <c r="IB335" s="527"/>
      <c r="IC335" s="527"/>
      <c r="ID335" s="527"/>
      <c r="IE335" s="527"/>
      <c r="IF335" s="527"/>
      <c r="IG335" s="527"/>
      <c r="IH335" s="527"/>
      <c r="II335" s="527"/>
      <c r="IJ335" s="527"/>
      <c r="IK335" s="527"/>
      <c r="IL335" s="527"/>
      <c r="IM335" s="527"/>
      <c r="IN335" s="527"/>
      <c r="IO335" s="527"/>
      <c r="IP335" s="527"/>
      <c r="IQ335" s="527"/>
      <c r="IR335" s="527"/>
      <c r="IS335" s="527"/>
    </row>
    <row r="336" s="528" customFormat="1" ht="24.95" customHeight="1" spans="1:253">
      <c r="A336" s="563" t="s">
        <v>51</v>
      </c>
      <c r="B336" s="564">
        <v>1</v>
      </c>
      <c r="C336" s="565">
        <v>1</v>
      </c>
      <c r="D336" s="565">
        <v>1</v>
      </c>
      <c r="E336" s="566">
        <f t="shared" si="59"/>
        <v>1</v>
      </c>
      <c r="F336" s="565">
        <v>0</v>
      </c>
      <c r="G336" s="567" t="str">
        <f t="shared" si="58"/>
        <v/>
      </c>
    </row>
    <row r="337" s="5" customFormat="1" ht="24.95" customHeight="1" spans="1:253">
      <c r="A337" s="563" t="s">
        <v>52</v>
      </c>
      <c r="B337" s="564">
        <v>0</v>
      </c>
      <c r="C337" s="565">
        <v>0</v>
      </c>
      <c r="D337" s="565">
        <v>0</v>
      </c>
      <c r="E337" s="566" t="str">
        <f t="shared" si="59"/>
        <v/>
      </c>
      <c r="F337" s="565">
        <v>0</v>
      </c>
      <c r="G337" s="567" t="str">
        <f t="shared" si="58"/>
        <v/>
      </c>
      <c r="H337" s="527"/>
      <c r="I337" s="527"/>
      <c r="J337" s="527"/>
      <c r="K337" s="527"/>
      <c r="L337" s="527"/>
      <c r="M337" s="527"/>
      <c r="N337" s="527"/>
      <c r="O337" s="527"/>
      <c r="P337" s="527"/>
      <c r="Q337" s="527"/>
      <c r="R337" s="527"/>
      <c r="S337" s="527"/>
      <c r="T337" s="527"/>
      <c r="U337" s="527"/>
      <c r="V337" s="527"/>
      <c r="W337" s="527"/>
      <c r="X337" s="527"/>
      <c r="Y337" s="527"/>
      <c r="Z337" s="527"/>
      <c r="AA337" s="527"/>
      <c r="AB337" s="527"/>
      <c r="AC337" s="527"/>
      <c r="HN337" s="527"/>
      <c r="HO337" s="527"/>
      <c r="HP337" s="527"/>
      <c r="HQ337" s="527"/>
      <c r="HR337" s="527"/>
      <c r="HS337" s="527"/>
      <c r="HT337" s="527"/>
      <c r="HU337" s="527"/>
      <c r="HV337" s="527"/>
      <c r="HW337" s="527"/>
      <c r="HX337" s="527"/>
      <c r="HY337" s="527"/>
      <c r="HZ337" s="527"/>
      <c r="IA337" s="527"/>
      <c r="IB337" s="527"/>
      <c r="IC337" s="527"/>
      <c r="ID337" s="527"/>
      <c r="IE337" s="527"/>
      <c r="IF337" s="527"/>
      <c r="IG337" s="527"/>
      <c r="IH337" s="527"/>
      <c r="II337" s="527"/>
      <c r="IJ337" s="527"/>
      <c r="IK337" s="527"/>
      <c r="IL337" s="527"/>
      <c r="IM337" s="527"/>
      <c r="IN337" s="527"/>
      <c r="IO337" s="527"/>
      <c r="IP337" s="527"/>
      <c r="IQ337" s="527"/>
      <c r="IR337" s="527"/>
      <c r="IS337" s="527"/>
    </row>
    <row r="338" s="528" customFormat="1" ht="24.95" customHeight="1" spans="1:253">
      <c r="A338" s="563" t="s">
        <v>253</v>
      </c>
      <c r="B338" s="564">
        <v>0</v>
      </c>
      <c r="C338" s="565">
        <v>0</v>
      </c>
      <c r="D338" s="565">
        <v>0</v>
      </c>
      <c r="E338" s="566" t="str">
        <f t="shared" si="59"/>
        <v/>
      </c>
      <c r="F338" s="565">
        <v>0</v>
      </c>
      <c r="G338" s="567" t="str">
        <f t="shared" si="58"/>
        <v/>
      </c>
    </row>
    <row r="339" s="5" customFormat="1" ht="24.95" customHeight="1" spans="1:253">
      <c r="A339" s="563" t="s">
        <v>254</v>
      </c>
      <c r="B339" s="564">
        <v>0</v>
      </c>
      <c r="C339" s="565">
        <v>0</v>
      </c>
      <c r="D339" s="565">
        <v>0</v>
      </c>
      <c r="E339" s="566" t="str">
        <f t="shared" si="59"/>
        <v/>
      </c>
      <c r="F339" s="565">
        <v>0</v>
      </c>
      <c r="G339" s="567" t="str">
        <f t="shared" si="58"/>
        <v/>
      </c>
      <c r="H339" s="527"/>
      <c r="I339" s="527"/>
      <c r="J339" s="527"/>
      <c r="K339" s="527"/>
      <c r="L339" s="527"/>
      <c r="M339" s="527"/>
      <c r="N339" s="527"/>
      <c r="O339" s="527"/>
      <c r="P339" s="527"/>
      <c r="Q339" s="527"/>
      <c r="R339" s="527"/>
      <c r="S339" s="527"/>
      <c r="T339" s="527"/>
      <c r="U339" s="527"/>
      <c r="V339" s="527"/>
      <c r="W339" s="527"/>
      <c r="X339" s="527"/>
      <c r="Y339" s="527"/>
      <c r="Z339" s="527"/>
      <c r="AA339" s="527"/>
      <c r="AB339" s="527"/>
      <c r="AC339" s="527"/>
      <c r="HN339" s="527"/>
      <c r="HO339" s="527"/>
      <c r="HP339" s="527"/>
      <c r="HQ339" s="527"/>
      <c r="HR339" s="527"/>
      <c r="HS339" s="527"/>
      <c r="HT339" s="527"/>
      <c r="HU339" s="527"/>
      <c r="HV339" s="527"/>
      <c r="HW339" s="527"/>
      <c r="HX339" s="527"/>
      <c r="HY339" s="527"/>
      <c r="HZ339" s="527"/>
      <c r="IA339" s="527"/>
      <c r="IB339" s="527"/>
      <c r="IC339" s="527"/>
      <c r="ID339" s="527"/>
      <c r="IE339" s="527"/>
      <c r="IF339" s="527"/>
      <c r="IG339" s="527"/>
      <c r="IH339" s="527"/>
      <c r="II339" s="527"/>
      <c r="IJ339" s="527"/>
      <c r="IK339" s="527"/>
      <c r="IL339" s="527"/>
      <c r="IM339" s="527"/>
      <c r="IN339" s="527"/>
      <c r="IO339" s="527"/>
      <c r="IP339" s="527"/>
      <c r="IQ339" s="527"/>
      <c r="IR339" s="527"/>
      <c r="IS339" s="527"/>
    </row>
    <row r="340" s="5" customFormat="1" ht="24.95" customHeight="1" spans="1:253">
      <c r="A340" s="563" t="s">
        <v>59</v>
      </c>
      <c r="B340" s="564">
        <v>0</v>
      </c>
      <c r="C340" s="565">
        <v>0</v>
      </c>
      <c r="D340" s="565">
        <v>0</v>
      </c>
      <c r="E340" s="566" t="str">
        <f t="shared" si="59"/>
        <v/>
      </c>
      <c r="F340" s="565">
        <v>0</v>
      </c>
      <c r="G340" s="567" t="str">
        <f t="shared" si="58"/>
        <v/>
      </c>
      <c r="H340" s="527"/>
      <c r="I340" s="527"/>
      <c r="J340" s="527"/>
      <c r="K340" s="527"/>
      <c r="L340" s="527"/>
      <c r="M340" s="527"/>
      <c r="N340" s="527"/>
      <c r="O340" s="527"/>
      <c r="P340" s="527"/>
      <c r="Q340" s="527"/>
      <c r="R340" s="527"/>
      <c r="S340" s="527"/>
      <c r="T340" s="527"/>
      <c r="U340" s="527"/>
      <c r="V340" s="527"/>
      <c r="W340" s="527"/>
      <c r="X340" s="527"/>
      <c r="Y340" s="527"/>
      <c r="Z340" s="527"/>
      <c r="AA340" s="527"/>
      <c r="AB340" s="527"/>
      <c r="AC340" s="527"/>
      <c r="HN340" s="527"/>
      <c r="HO340" s="527"/>
      <c r="HP340" s="527"/>
      <c r="HQ340" s="527"/>
      <c r="HR340" s="527"/>
      <c r="HS340" s="527"/>
      <c r="HT340" s="527"/>
      <c r="HU340" s="527"/>
      <c r="HV340" s="527"/>
      <c r="HW340" s="527"/>
      <c r="HX340" s="527"/>
      <c r="HY340" s="527"/>
      <c r="HZ340" s="527"/>
      <c r="IA340" s="527"/>
      <c r="IB340" s="527"/>
      <c r="IC340" s="527"/>
      <c r="ID340" s="527"/>
      <c r="IE340" s="527"/>
      <c r="IF340" s="527"/>
      <c r="IG340" s="527"/>
      <c r="IH340" s="527"/>
      <c r="II340" s="527"/>
      <c r="IJ340" s="527"/>
      <c r="IK340" s="527"/>
      <c r="IL340" s="527"/>
      <c r="IM340" s="527"/>
      <c r="IN340" s="527"/>
      <c r="IO340" s="527"/>
      <c r="IP340" s="527"/>
      <c r="IQ340" s="527"/>
      <c r="IR340" s="527"/>
      <c r="IS340" s="527"/>
    </row>
    <row r="341" s="5" customFormat="1" ht="24.95" customHeight="1" spans="1:253">
      <c r="A341" s="563" t="s">
        <v>255</v>
      </c>
      <c r="B341" s="564">
        <v>0</v>
      </c>
      <c r="C341" s="565">
        <v>0</v>
      </c>
      <c r="D341" s="565">
        <v>0</v>
      </c>
      <c r="E341" s="566" t="str">
        <f t="shared" si="59"/>
        <v/>
      </c>
      <c r="F341" s="565">
        <v>0</v>
      </c>
      <c r="G341" s="567" t="str">
        <f t="shared" si="58"/>
        <v/>
      </c>
      <c r="H341" s="527"/>
      <c r="I341" s="527"/>
      <c r="J341" s="527"/>
      <c r="K341" s="527"/>
      <c r="L341" s="527"/>
      <c r="M341" s="527"/>
      <c r="N341" s="527"/>
      <c r="O341" s="527"/>
      <c r="P341" s="527"/>
      <c r="Q341" s="527"/>
      <c r="R341" s="527"/>
      <c r="S341" s="527"/>
      <c r="T341" s="527"/>
      <c r="U341" s="527"/>
      <c r="V341" s="527"/>
      <c r="W341" s="527"/>
      <c r="X341" s="527"/>
      <c r="Y341" s="527"/>
      <c r="Z341" s="527"/>
      <c r="AA341" s="527"/>
      <c r="AB341" s="527"/>
      <c r="AC341" s="527"/>
      <c r="HN341" s="527"/>
      <c r="HO341" s="527"/>
      <c r="HP341" s="527"/>
      <c r="HQ341" s="527"/>
      <c r="HR341" s="527"/>
      <c r="HS341" s="527"/>
      <c r="HT341" s="527"/>
      <c r="HU341" s="527"/>
      <c r="HV341" s="527"/>
      <c r="HW341" s="527"/>
      <c r="HX341" s="527"/>
      <c r="HY341" s="527"/>
      <c r="HZ341" s="527"/>
      <c r="IA341" s="527"/>
      <c r="IB341" s="527"/>
      <c r="IC341" s="527"/>
      <c r="ID341" s="527"/>
      <c r="IE341" s="527"/>
      <c r="IF341" s="527"/>
      <c r="IG341" s="527"/>
      <c r="IH341" s="527"/>
      <c r="II341" s="527"/>
      <c r="IJ341" s="527"/>
      <c r="IK341" s="527"/>
      <c r="IL341" s="527"/>
      <c r="IM341" s="527"/>
      <c r="IN341" s="527"/>
      <c r="IO341" s="527"/>
      <c r="IP341" s="527"/>
      <c r="IQ341" s="527"/>
      <c r="IR341" s="527"/>
      <c r="IS341" s="527"/>
    </row>
    <row r="342" s="5" customFormat="1" ht="24.95" customHeight="1" spans="1:253">
      <c r="A342" s="563" t="s">
        <v>256</v>
      </c>
      <c r="B342" s="367">
        <f t="shared" ref="B342:F342" si="62">SUM(B343:B350)</f>
        <v>238</v>
      </c>
      <c r="C342" s="367">
        <f t="shared" si="62"/>
        <v>267</v>
      </c>
      <c r="D342" s="367">
        <f t="shared" si="62"/>
        <v>267</v>
      </c>
      <c r="E342" s="561">
        <f t="shared" si="59"/>
        <v>1</v>
      </c>
      <c r="F342" s="367">
        <f t="shared" si="62"/>
        <v>177</v>
      </c>
      <c r="G342" s="562">
        <f t="shared" si="58"/>
        <v>0.508474576271186</v>
      </c>
      <c r="H342" s="527"/>
      <c r="I342" s="527"/>
      <c r="J342" s="527"/>
      <c r="K342" s="527"/>
      <c r="L342" s="527"/>
      <c r="M342" s="527"/>
      <c r="N342" s="527"/>
      <c r="O342" s="527"/>
      <c r="P342" s="527"/>
      <c r="Q342" s="527"/>
      <c r="R342" s="527"/>
      <c r="S342" s="527"/>
      <c r="T342" s="527"/>
      <c r="U342" s="527"/>
      <c r="V342" s="527"/>
      <c r="W342" s="527"/>
      <c r="X342" s="527"/>
      <c r="Y342" s="527"/>
      <c r="Z342" s="527"/>
      <c r="AA342" s="527"/>
      <c r="AB342" s="527"/>
      <c r="AC342" s="527"/>
      <c r="HN342" s="527"/>
      <c r="HO342" s="527"/>
      <c r="HP342" s="527"/>
      <c r="HQ342" s="527"/>
      <c r="HR342" s="527"/>
      <c r="HS342" s="527"/>
      <c r="HT342" s="527"/>
      <c r="HU342" s="527"/>
      <c r="HV342" s="527"/>
      <c r="HW342" s="527"/>
      <c r="HX342" s="527"/>
      <c r="HY342" s="527"/>
      <c r="HZ342" s="527"/>
      <c r="IA342" s="527"/>
      <c r="IB342" s="527"/>
      <c r="IC342" s="527"/>
      <c r="ID342" s="527"/>
      <c r="IE342" s="527"/>
      <c r="IF342" s="527"/>
      <c r="IG342" s="527"/>
      <c r="IH342" s="527"/>
      <c r="II342" s="527"/>
      <c r="IJ342" s="527"/>
      <c r="IK342" s="527"/>
      <c r="IL342" s="527"/>
      <c r="IM342" s="527"/>
      <c r="IN342" s="527"/>
      <c r="IO342" s="527"/>
      <c r="IP342" s="527"/>
      <c r="IQ342" s="527"/>
      <c r="IR342" s="527"/>
      <c r="IS342" s="527"/>
    </row>
    <row r="343" s="5" customFormat="1" ht="24.95" customHeight="1" spans="1:253">
      <c r="A343" s="563" t="s">
        <v>50</v>
      </c>
      <c r="B343" s="564">
        <v>238</v>
      </c>
      <c r="C343" s="565">
        <v>267</v>
      </c>
      <c r="D343" s="565">
        <v>267</v>
      </c>
      <c r="E343" s="566">
        <f t="shared" si="59"/>
        <v>1</v>
      </c>
      <c r="F343" s="565">
        <v>177</v>
      </c>
      <c r="G343" s="567">
        <f t="shared" si="58"/>
        <v>0.508474576271186</v>
      </c>
      <c r="H343" s="527"/>
      <c r="I343" s="527"/>
      <c r="J343" s="527"/>
      <c r="K343" s="527"/>
      <c r="L343" s="527"/>
      <c r="M343" s="527"/>
      <c r="N343" s="527"/>
      <c r="O343" s="527"/>
      <c r="P343" s="527"/>
      <c r="Q343" s="527"/>
      <c r="R343" s="527"/>
      <c r="S343" s="527"/>
      <c r="T343" s="527"/>
      <c r="U343" s="527"/>
      <c r="V343" s="527"/>
      <c r="W343" s="527"/>
      <c r="X343" s="527"/>
      <c r="Y343" s="527"/>
      <c r="Z343" s="527"/>
      <c r="AA343" s="527"/>
      <c r="AB343" s="527"/>
      <c r="AC343" s="527"/>
      <c r="HN343" s="527"/>
      <c r="HO343" s="527"/>
      <c r="HP343" s="527"/>
      <c r="HQ343" s="527"/>
      <c r="HR343" s="527"/>
      <c r="HS343" s="527"/>
      <c r="HT343" s="527"/>
      <c r="HU343" s="527"/>
      <c r="HV343" s="527"/>
      <c r="HW343" s="527"/>
      <c r="HX343" s="527"/>
      <c r="HY343" s="527"/>
      <c r="HZ343" s="527"/>
      <c r="IA343" s="527"/>
      <c r="IB343" s="527"/>
      <c r="IC343" s="527"/>
      <c r="ID343" s="527"/>
      <c r="IE343" s="527"/>
      <c r="IF343" s="527"/>
      <c r="IG343" s="527"/>
      <c r="IH343" s="527"/>
      <c r="II343" s="527"/>
      <c r="IJ343" s="527"/>
      <c r="IK343" s="527"/>
      <c r="IL343" s="527"/>
      <c r="IM343" s="527"/>
      <c r="IN343" s="527"/>
      <c r="IO343" s="527"/>
      <c r="IP343" s="527"/>
      <c r="IQ343" s="527"/>
      <c r="IR343" s="527"/>
      <c r="IS343" s="527"/>
    </row>
    <row r="344" s="528" customFormat="1" ht="24.95" customHeight="1" spans="1:253">
      <c r="A344" s="563" t="s">
        <v>51</v>
      </c>
      <c r="B344" s="564">
        <v>0</v>
      </c>
      <c r="C344" s="565">
        <v>0</v>
      </c>
      <c r="D344" s="565">
        <v>0</v>
      </c>
      <c r="E344" s="566" t="str">
        <f t="shared" si="59"/>
        <v/>
      </c>
      <c r="F344" s="565">
        <v>0</v>
      </c>
      <c r="G344" s="567" t="str">
        <f t="shared" si="58"/>
        <v/>
      </c>
    </row>
    <row r="345" s="528" customFormat="1" ht="24.95" customHeight="1" spans="1:253">
      <c r="A345" s="563" t="s">
        <v>52</v>
      </c>
      <c r="B345" s="564">
        <v>0</v>
      </c>
      <c r="C345" s="565">
        <v>0</v>
      </c>
      <c r="D345" s="565">
        <v>0</v>
      </c>
      <c r="E345" s="566" t="str">
        <f t="shared" si="59"/>
        <v/>
      </c>
      <c r="F345" s="565">
        <v>0</v>
      </c>
      <c r="G345" s="567" t="str">
        <f t="shared" si="58"/>
        <v/>
      </c>
    </row>
    <row r="346" s="5" customFormat="1" ht="24.95" customHeight="1" spans="1:253">
      <c r="A346" s="563" t="s">
        <v>257</v>
      </c>
      <c r="B346" s="564">
        <v>0</v>
      </c>
      <c r="C346" s="565">
        <v>0</v>
      </c>
      <c r="D346" s="565">
        <v>0</v>
      </c>
      <c r="E346" s="566" t="str">
        <f t="shared" si="59"/>
        <v/>
      </c>
      <c r="F346" s="565">
        <v>0</v>
      </c>
      <c r="G346" s="567" t="str">
        <f t="shared" si="58"/>
        <v/>
      </c>
      <c r="H346" s="527"/>
      <c r="I346" s="527"/>
      <c r="J346" s="527"/>
      <c r="K346" s="527"/>
      <c r="L346" s="527"/>
      <c r="M346" s="527"/>
      <c r="N346" s="527"/>
      <c r="O346" s="527"/>
      <c r="P346" s="527"/>
      <c r="Q346" s="527"/>
      <c r="R346" s="527"/>
      <c r="S346" s="527"/>
      <c r="T346" s="527"/>
      <c r="U346" s="527"/>
      <c r="V346" s="527"/>
      <c r="W346" s="527"/>
      <c r="X346" s="527"/>
      <c r="Y346" s="527"/>
      <c r="Z346" s="527"/>
      <c r="AA346" s="527"/>
      <c r="AB346" s="527"/>
      <c r="AC346" s="527"/>
      <c r="HN346" s="527"/>
      <c r="HO346" s="527"/>
      <c r="HP346" s="527"/>
      <c r="HQ346" s="527"/>
      <c r="HR346" s="527"/>
      <c r="HS346" s="527"/>
      <c r="HT346" s="527"/>
      <c r="HU346" s="527"/>
      <c r="HV346" s="527"/>
      <c r="HW346" s="527"/>
      <c r="HX346" s="527"/>
      <c r="HY346" s="527"/>
      <c r="HZ346" s="527"/>
      <c r="IA346" s="527"/>
      <c r="IB346" s="527"/>
      <c r="IC346" s="527"/>
      <c r="ID346" s="527"/>
      <c r="IE346" s="527"/>
      <c r="IF346" s="527"/>
      <c r="IG346" s="527"/>
      <c r="IH346" s="527"/>
      <c r="II346" s="527"/>
      <c r="IJ346" s="527"/>
      <c r="IK346" s="527"/>
      <c r="IL346" s="527"/>
      <c r="IM346" s="527"/>
      <c r="IN346" s="527"/>
      <c r="IO346" s="527"/>
      <c r="IP346" s="527"/>
      <c r="IQ346" s="527"/>
      <c r="IR346" s="527"/>
      <c r="IS346" s="527"/>
    </row>
    <row r="347" s="528" customFormat="1" ht="24.95" customHeight="1" spans="1:253">
      <c r="A347" s="563" t="s">
        <v>258</v>
      </c>
      <c r="B347" s="564">
        <v>0</v>
      </c>
      <c r="C347" s="565">
        <v>0</v>
      </c>
      <c r="D347" s="565">
        <v>0</v>
      </c>
      <c r="E347" s="566" t="str">
        <f t="shared" si="59"/>
        <v/>
      </c>
      <c r="F347" s="565">
        <v>0</v>
      </c>
      <c r="G347" s="567" t="str">
        <f t="shared" si="58"/>
        <v/>
      </c>
    </row>
    <row r="348" s="5" customFormat="1" ht="24.95" customHeight="1" spans="1:253">
      <c r="A348" s="563" t="s">
        <v>259</v>
      </c>
      <c r="B348" s="564">
        <v>0</v>
      </c>
      <c r="C348" s="565">
        <v>0</v>
      </c>
      <c r="D348" s="565">
        <v>0</v>
      </c>
      <c r="E348" s="566" t="str">
        <f t="shared" si="59"/>
        <v/>
      </c>
      <c r="F348" s="565">
        <v>0</v>
      </c>
      <c r="G348" s="567" t="str">
        <f t="shared" si="58"/>
        <v/>
      </c>
      <c r="H348" s="527"/>
      <c r="I348" s="527"/>
      <c r="J348" s="527"/>
      <c r="K348" s="527"/>
      <c r="L348" s="527"/>
      <c r="M348" s="527"/>
      <c r="N348" s="527"/>
      <c r="O348" s="527"/>
      <c r="P348" s="527"/>
      <c r="Q348" s="527"/>
      <c r="R348" s="527"/>
      <c r="S348" s="527"/>
      <c r="T348" s="527"/>
      <c r="U348" s="527"/>
      <c r="V348" s="527"/>
      <c r="W348" s="527"/>
      <c r="X348" s="527"/>
      <c r="Y348" s="527"/>
      <c r="Z348" s="527"/>
      <c r="AA348" s="527"/>
      <c r="AB348" s="527"/>
      <c r="AC348" s="527"/>
      <c r="HN348" s="527"/>
      <c r="HO348" s="527"/>
      <c r="HP348" s="527"/>
      <c r="HQ348" s="527"/>
      <c r="HR348" s="527"/>
      <c r="HS348" s="527"/>
      <c r="HT348" s="527"/>
      <c r="HU348" s="527"/>
      <c r="HV348" s="527"/>
      <c r="HW348" s="527"/>
      <c r="HX348" s="527"/>
      <c r="HY348" s="527"/>
      <c r="HZ348" s="527"/>
      <c r="IA348" s="527"/>
      <c r="IB348" s="527"/>
      <c r="IC348" s="527"/>
      <c r="ID348" s="527"/>
      <c r="IE348" s="527"/>
      <c r="IF348" s="527"/>
      <c r="IG348" s="527"/>
      <c r="IH348" s="527"/>
      <c r="II348" s="527"/>
      <c r="IJ348" s="527"/>
      <c r="IK348" s="527"/>
      <c r="IL348" s="527"/>
      <c r="IM348" s="527"/>
      <c r="IN348" s="527"/>
      <c r="IO348" s="527"/>
      <c r="IP348" s="527"/>
      <c r="IQ348" s="527"/>
      <c r="IR348" s="527"/>
      <c r="IS348" s="527"/>
    </row>
    <row r="349" s="5" customFormat="1" ht="24.95" customHeight="1" spans="1:253">
      <c r="A349" s="563" t="s">
        <v>59</v>
      </c>
      <c r="B349" s="564">
        <v>0</v>
      </c>
      <c r="C349" s="565">
        <v>0</v>
      </c>
      <c r="D349" s="565">
        <v>0</v>
      </c>
      <c r="E349" s="566" t="str">
        <f t="shared" si="59"/>
        <v/>
      </c>
      <c r="F349" s="565">
        <v>0</v>
      </c>
      <c r="G349" s="567" t="str">
        <f t="shared" si="58"/>
        <v/>
      </c>
      <c r="H349" s="527"/>
      <c r="I349" s="527"/>
      <c r="J349" s="527"/>
      <c r="K349" s="527"/>
      <c r="L349" s="527"/>
      <c r="M349" s="527"/>
      <c r="N349" s="527"/>
      <c r="O349" s="527"/>
      <c r="P349" s="527"/>
      <c r="Q349" s="527"/>
      <c r="R349" s="527"/>
      <c r="S349" s="527"/>
      <c r="T349" s="527"/>
      <c r="U349" s="527"/>
      <c r="V349" s="527"/>
      <c r="W349" s="527"/>
      <c r="X349" s="527"/>
      <c r="Y349" s="527"/>
      <c r="Z349" s="527"/>
      <c r="AA349" s="527"/>
      <c r="AB349" s="527"/>
      <c r="AC349" s="527"/>
      <c r="HN349" s="527"/>
      <c r="HO349" s="527"/>
      <c r="HP349" s="527"/>
      <c r="HQ349" s="527"/>
      <c r="HR349" s="527"/>
      <c r="HS349" s="527"/>
      <c r="HT349" s="527"/>
      <c r="HU349" s="527"/>
      <c r="HV349" s="527"/>
      <c r="HW349" s="527"/>
      <c r="HX349" s="527"/>
      <c r="HY349" s="527"/>
      <c r="HZ349" s="527"/>
      <c r="IA349" s="527"/>
      <c r="IB349" s="527"/>
      <c r="IC349" s="527"/>
      <c r="ID349" s="527"/>
      <c r="IE349" s="527"/>
      <c r="IF349" s="527"/>
      <c r="IG349" s="527"/>
      <c r="IH349" s="527"/>
      <c r="II349" s="527"/>
      <c r="IJ349" s="527"/>
      <c r="IK349" s="527"/>
      <c r="IL349" s="527"/>
      <c r="IM349" s="527"/>
      <c r="IN349" s="527"/>
      <c r="IO349" s="527"/>
      <c r="IP349" s="527"/>
      <c r="IQ349" s="527"/>
      <c r="IR349" s="527"/>
      <c r="IS349" s="527"/>
    </row>
    <row r="350" s="5" customFormat="1" ht="24.95" customHeight="1" spans="1:253">
      <c r="A350" s="563" t="s">
        <v>260</v>
      </c>
      <c r="B350" s="564">
        <v>0</v>
      </c>
      <c r="C350" s="565">
        <v>0</v>
      </c>
      <c r="D350" s="565">
        <v>0</v>
      </c>
      <c r="E350" s="566" t="str">
        <f t="shared" si="59"/>
        <v/>
      </c>
      <c r="F350" s="565">
        <v>0</v>
      </c>
      <c r="G350" s="567" t="str">
        <f t="shared" si="58"/>
        <v/>
      </c>
      <c r="H350" s="527"/>
      <c r="I350" s="527"/>
      <c r="J350" s="527"/>
      <c r="K350" s="527"/>
      <c r="L350" s="527"/>
      <c r="M350" s="527"/>
      <c r="N350" s="527"/>
      <c r="O350" s="527"/>
      <c r="P350" s="527"/>
      <c r="Q350" s="527"/>
      <c r="R350" s="527"/>
      <c r="S350" s="527"/>
      <c r="T350" s="527"/>
      <c r="U350" s="527"/>
      <c r="V350" s="527"/>
      <c r="W350" s="527"/>
      <c r="X350" s="527"/>
      <c r="Y350" s="527"/>
      <c r="Z350" s="527"/>
      <c r="AA350" s="527"/>
      <c r="AB350" s="527"/>
      <c r="AC350" s="527"/>
      <c r="HN350" s="527"/>
      <c r="HO350" s="527"/>
      <c r="HP350" s="527"/>
      <c r="HQ350" s="527"/>
      <c r="HR350" s="527"/>
      <c r="HS350" s="527"/>
      <c r="HT350" s="527"/>
      <c r="HU350" s="527"/>
      <c r="HV350" s="527"/>
      <c r="HW350" s="527"/>
      <c r="HX350" s="527"/>
      <c r="HY350" s="527"/>
      <c r="HZ350" s="527"/>
      <c r="IA350" s="527"/>
      <c r="IB350" s="527"/>
      <c r="IC350" s="527"/>
      <c r="ID350" s="527"/>
      <c r="IE350" s="527"/>
      <c r="IF350" s="527"/>
      <c r="IG350" s="527"/>
      <c r="IH350" s="527"/>
      <c r="II350" s="527"/>
      <c r="IJ350" s="527"/>
      <c r="IK350" s="527"/>
      <c r="IL350" s="527"/>
      <c r="IM350" s="527"/>
      <c r="IN350" s="527"/>
      <c r="IO350" s="527"/>
      <c r="IP350" s="527"/>
      <c r="IQ350" s="527"/>
      <c r="IR350" s="527"/>
      <c r="IS350" s="527"/>
    </row>
    <row r="351" s="528" customFormat="1" ht="24.95" customHeight="1" spans="1:253">
      <c r="A351" s="563" t="s">
        <v>261</v>
      </c>
      <c r="B351" s="367">
        <f t="shared" ref="B351:F351" si="63">SUM(B352:B364)</f>
        <v>782</v>
      </c>
      <c r="C351" s="367">
        <f t="shared" si="63"/>
        <v>952</v>
      </c>
      <c r="D351" s="367">
        <f t="shared" si="63"/>
        <v>790</v>
      </c>
      <c r="E351" s="561">
        <f t="shared" si="59"/>
        <v>0.829831932773109</v>
      </c>
      <c r="F351" s="367">
        <f t="shared" si="63"/>
        <v>601</v>
      </c>
      <c r="G351" s="562">
        <f t="shared" si="58"/>
        <v>0.314475873544093</v>
      </c>
    </row>
    <row r="352" s="528" customFormat="1" ht="24.95" customHeight="1" spans="1:253">
      <c r="A352" s="563" t="s">
        <v>50</v>
      </c>
      <c r="B352" s="564">
        <v>488</v>
      </c>
      <c r="C352" s="565">
        <v>529</v>
      </c>
      <c r="D352" s="565">
        <v>529</v>
      </c>
      <c r="E352" s="566">
        <f t="shared" si="59"/>
        <v>1</v>
      </c>
      <c r="F352" s="565">
        <v>474</v>
      </c>
      <c r="G352" s="567">
        <f t="shared" si="58"/>
        <v>0.116033755274262</v>
      </c>
    </row>
    <row r="353" s="5" customFormat="1" ht="24.95" customHeight="1" spans="1:253">
      <c r="A353" s="563" t="s">
        <v>51</v>
      </c>
      <c r="B353" s="564">
        <v>0</v>
      </c>
      <c r="C353" s="565">
        <v>0</v>
      </c>
      <c r="D353" s="565">
        <v>0</v>
      </c>
      <c r="E353" s="566" t="str">
        <f t="shared" si="59"/>
        <v/>
      </c>
      <c r="F353" s="565">
        <v>0</v>
      </c>
      <c r="G353" s="567" t="str">
        <f t="shared" si="58"/>
        <v/>
      </c>
      <c r="H353" s="527"/>
      <c r="I353" s="527"/>
      <c r="J353" s="527"/>
      <c r="K353" s="527"/>
      <c r="L353" s="527"/>
      <c r="M353" s="527"/>
      <c r="N353" s="527"/>
      <c r="O353" s="527"/>
      <c r="P353" s="527"/>
      <c r="Q353" s="527"/>
      <c r="R353" s="527"/>
      <c r="S353" s="527"/>
      <c r="T353" s="527"/>
      <c r="U353" s="527"/>
      <c r="V353" s="527"/>
      <c r="W353" s="527"/>
      <c r="X353" s="527"/>
      <c r="Y353" s="527"/>
      <c r="Z353" s="527"/>
      <c r="AA353" s="527"/>
      <c r="AB353" s="527"/>
      <c r="AC353" s="527"/>
      <c r="HN353" s="527"/>
      <c r="HO353" s="527"/>
      <c r="HP353" s="527"/>
      <c r="HQ353" s="527"/>
      <c r="HR353" s="527"/>
      <c r="HS353" s="527"/>
      <c r="HT353" s="527"/>
      <c r="HU353" s="527"/>
      <c r="HV353" s="527"/>
      <c r="HW353" s="527"/>
      <c r="HX353" s="527"/>
      <c r="HY353" s="527"/>
      <c r="HZ353" s="527"/>
      <c r="IA353" s="527"/>
      <c r="IB353" s="527"/>
      <c r="IC353" s="527"/>
      <c r="ID353" s="527"/>
      <c r="IE353" s="527"/>
      <c r="IF353" s="527"/>
      <c r="IG353" s="527"/>
      <c r="IH353" s="527"/>
      <c r="II353" s="527"/>
      <c r="IJ353" s="527"/>
      <c r="IK353" s="527"/>
      <c r="IL353" s="527"/>
      <c r="IM353" s="527"/>
      <c r="IN353" s="527"/>
      <c r="IO353" s="527"/>
      <c r="IP353" s="527"/>
      <c r="IQ353" s="527"/>
      <c r="IR353" s="527"/>
      <c r="IS353" s="527"/>
    </row>
    <row r="354" s="5" customFormat="1" ht="24.95" customHeight="1" spans="1:253">
      <c r="A354" s="563" t="s">
        <v>52</v>
      </c>
      <c r="B354" s="564">
        <v>0</v>
      </c>
      <c r="C354" s="565">
        <v>0</v>
      </c>
      <c r="D354" s="565">
        <v>0</v>
      </c>
      <c r="E354" s="566" t="str">
        <f t="shared" si="59"/>
        <v/>
      </c>
      <c r="F354" s="565">
        <v>0</v>
      </c>
      <c r="G354" s="567" t="str">
        <f t="shared" si="58"/>
        <v/>
      </c>
      <c r="H354" s="527"/>
      <c r="I354" s="527"/>
      <c r="J354" s="527"/>
      <c r="K354" s="527"/>
      <c r="L354" s="527"/>
      <c r="M354" s="527"/>
      <c r="N354" s="527"/>
      <c r="O354" s="527"/>
      <c r="P354" s="527"/>
      <c r="Q354" s="527"/>
      <c r="R354" s="527"/>
      <c r="S354" s="527"/>
      <c r="T354" s="527"/>
      <c r="U354" s="527"/>
      <c r="V354" s="527"/>
      <c r="W354" s="527"/>
      <c r="X354" s="527"/>
      <c r="Y354" s="527"/>
      <c r="Z354" s="527"/>
      <c r="AA354" s="527"/>
      <c r="AB354" s="527"/>
      <c r="AC354" s="527"/>
      <c r="HN354" s="527"/>
      <c r="HO354" s="527"/>
      <c r="HP354" s="527"/>
      <c r="HQ354" s="527"/>
      <c r="HR354" s="527"/>
      <c r="HS354" s="527"/>
      <c r="HT354" s="527"/>
      <c r="HU354" s="527"/>
      <c r="HV354" s="527"/>
      <c r="HW354" s="527"/>
      <c r="HX354" s="527"/>
      <c r="HY354" s="527"/>
      <c r="HZ354" s="527"/>
      <c r="IA354" s="527"/>
      <c r="IB354" s="527"/>
      <c r="IC354" s="527"/>
      <c r="ID354" s="527"/>
      <c r="IE354" s="527"/>
      <c r="IF354" s="527"/>
      <c r="IG354" s="527"/>
      <c r="IH354" s="527"/>
      <c r="II354" s="527"/>
      <c r="IJ354" s="527"/>
      <c r="IK354" s="527"/>
      <c r="IL354" s="527"/>
      <c r="IM354" s="527"/>
      <c r="IN354" s="527"/>
      <c r="IO354" s="527"/>
      <c r="IP354" s="527"/>
      <c r="IQ354" s="527"/>
      <c r="IR354" s="527"/>
      <c r="IS354" s="527"/>
    </row>
    <row r="355" s="5" customFormat="1" ht="24.95" customHeight="1" spans="1:253">
      <c r="A355" s="563" t="s">
        <v>262</v>
      </c>
      <c r="B355" s="564">
        <v>3</v>
      </c>
      <c r="C355" s="565">
        <v>3</v>
      </c>
      <c r="D355" s="565">
        <v>3</v>
      </c>
      <c r="E355" s="566">
        <f t="shared" si="59"/>
        <v>1</v>
      </c>
      <c r="F355" s="565">
        <v>4</v>
      </c>
      <c r="G355" s="567">
        <f t="shared" si="58"/>
        <v>-0.25</v>
      </c>
      <c r="H355" s="527"/>
      <c r="I355" s="527"/>
      <c r="J355" s="527"/>
      <c r="K355" s="527"/>
      <c r="L355" s="527"/>
      <c r="M355" s="527"/>
      <c r="N355" s="527"/>
      <c r="O355" s="527"/>
      <c r="P355" s="527"/>
      <c r="Q355" s="527"/>
      <c r="R355" s="527"/>
      <c r="S355" s="527"/>
      <c r="T355" s="527"/>
      <c r="U355" s="527"/>
      <c r="V355" s="527"/>
      <c r="W355" s="527"/>
      <c r="X355" s="527"/>
      <c r="Y355" s="527"/>
      <c r="Z355" s="527"/>
      <c r="AA355" s="527"/>
      <c r="AB355" s="527"/>
      <c r="AC355" s="527"/>
      <c r="HN355" s="527"/>
      <c r="HO355" s="527"/>
      <c r="HP355" s="527"/>
      <c r="HQ355" s="527"/>
      <c r="HR355" s="527"/>
      <c r="HS355" s="527"/>
      <c r="HT355" s="527"/>
      <c r="HU355" s="527"/>
      <c r="HV355" s="527"/>
      <c r="HW355" s="527"/>
      <c r="HX355" s="527"/>
      <c r="HY355" s="527"/>
      <c r="HZ355" s="527"/>
      <c r="IA355" s="527"/>
      <c r="IB355" s="527"/>
      <c r="IC355" s="527"/>
      <c r="ID355" s="527"/>
      <c r="IE355" s="527"/>
      <c r="IF355" s="527"/>
      <c r="IG355" s="527"/>
      <c r="IH355" s="527"/>
      <c r="II355" s="527"/>
      <c r="IJ355" s="527"/>
      <c r="IK355" s="527"/>
      <c r="IL355" s="527"/>
      <c r="IM355" s="527"/>
      <c r="IN355" s="527"/>
      <c r="IO355" s="527"/>
      <c r="IP355" s="527"/>
      <c r="IQ355" s="527"/>
      <c r="IR355" s="527"/>
      <c r="IS355" s="527"/>
    </row>
    <row r="356" s="5" customFormat="1" ht="24.95" customHeight="1" spans="1:253">
      <c r="A356" s="563" t="s">
        <v>263</v>
      </c>
      <c r="B356" s="564">
        <v>1</v>
      </c>
      <c r="C356" s="565">
        <v>1</v>
      </c>
      <c r="D356" s="565">
        <v>1</v>
      </c>
      <c r="E356" s="566">
        <f t="shared" si="59"/>
        <v>1</v>
      </c>
      <c r="F356" s="565">
        <v>2</v>
      </c>
      <c r="G356" s="567">
        <f t="shared" si="58"/>
        <v>-0.5</v>
      </c>
      <c r="H356" s="527"/>
      <c r="I356" s="527"/>
      <c r="J356" s="527"/>
      <c r="K356" s="527"/>
      <c r="L356" s="527"/>
      <c r="M356" s="527"/>
      <c r="N356" s="527"/>
      <c r="O356" s="527"/>
      <c r="P356" s="527"/>
      <c r="Q356" s="527"/>
      <c r="R356" s="527"/>
      <c r="S356" s="527"/>
      <c r="T356" s="527"/>
      <c r="U356" s="527"/>
      <c r="V356" s="527"/>
      <c r="W356" s="527"/>
      <c r="X356" s="527"/>
      <c r="Y356" s="527"/>
      <c r="Z356" s="527"/>
      <c r="AA356" s="527"/>
      <c r="AB356" s="527"/>
      <c r="AC356" s="527"/>
      <c r="HN356" s="527"/>
      <c r="HO356" s="527"/>
      <c r="HP356" s="527"/>
      <c r="HQ356" s="527"/>
      <c r="HR356" s="527"/>
      <c r="HS356" s="527"/>
      <c r="HT356" s="527"/>
      <c r="HU356" s="527"/>
      <c r="HV356" s="527"/>
      <c r="HW356" s="527"/>
      <c r="HX356" s="527"/>
      <c r="HY356" s="527"/>
      <c r="HZ356" s="527"/>
      <c r="IA356" s="527"/>
      <c r="IB356" s="527"/>
      <c r="IC356" s="527"/>
      <c r="ID356" s="527"/>
      <c r="IE356" s="527"/>
      <c r="IF356" s="527"/>
      <c r="IG356" s="527"/>
      <c r="IH356" s="527"/>
      <c r="II356" s="527"/>
      <c r="IJ356" s="527"/>
      <c r="IK356" s="527"/>
      <c r="IL356" s="527"/>
      <c r="IM356" s="527"/>
      <c r="IN356" s="527"/>
      <c r="IO356" s="527"/>
      <c r="IP356" s="527"/>
      <c r="IQ356" s="527"/>
      <c r="IR356" s="527"/>
      <c r="IS356" s="527"/>
    </row>
    <row r="357" s="5" customFormat="1" ht="24.95" customHeight="1" spans="1:253">
      <c r="A357" s="563" t="s">
        <v>264</v>
      </c>
      <c r="B357" s="564">
        <v>6</v>
      </c>
      <c r="C357" s="565">
        <v>6</v>
      </c>
      <c r="D357" s="565">
        <v>6</v>
      </c>
      <c r="E357" s="566">
        <f t="shared" si="59"/>
        <v>1</v>
      </c>
      <c r="F357" s="565">
        <v>4</v>
      </c>
      <c r="G357" s="567">
        <f t="shared" si="58"/>
        <v>0.5</v>
      </c>
      <c r="H357" s="527"/>
      <c r="I357" s="527"/>
      <c r="J357" s="527"/>
      <c r="K357" s="527"/>
      <c r="L357" s="527"/>
      <c r="M357" s="527"/>
      <c r="N357" s="527"/>
      <c r="O357" s="527"/>
      <c r="P357" s="527"/>
      <c r="Q357" s="527"/>
      <c r="R357" s="527"/>
      <c r="S357" s="527"/>
      <c r="T357" s="527"/>
      <c r="U357" s="527"/>
      <c r="V357" s="527"/>
      <c r="W357" s="527"/>
      <c r="X357" s="527"/>
      <c r="Y357" s="527"/>
      <c r="Z357" s="527"/>
      <c r="AA357" s="527"/>
      <c r="AB357" s="527"/>
      <c r="AC357" s="527"/>
      <c r="HN357" s="527"/>
      <c r="HO357" s="527"/>
      <c r="HP357" s="527"/>
      <c r="HQ357" s="527"/>
      <c r="HR357" s="527"/>
      <c r="HS357" s="527"/>
      <c r="HT357" s="527"/>
      <c r="HU357" s="527"/>
      <c r="HV357" s="527"/>
      <c r="HW357" s="527"/>
      <c r="HX357" s="527"/>
      <c r="HY357" s="527"/>
      <c r="HZ357" s="527"/>
      <c r="IA357" s="527"/>
      <c r="IB357" s="527"/>
      <c r="IC357" s="527"/>
      <c r="ID357" s="527"/>
      <c r="IE357" s="527"/>
      <c r="IF357" s="527"/>
      <c r="IG357" s="527"/>
      <c r="IH357" s="527"/>
      <c r="II357" s="527"/>
      <c r="IJ357" s="527"/>
      <c r="IK357" s="527"/>
      <c r="IL357" s="527"/>
      <c r="IM357" s="527"/>
      <c r="IN357" s="527"/>
      <c r="IO357" s="527"/>
      <c r="IP357" s="527"/>
      <c r="IQ357" s="527"/>
      <c r="IR357" s="527"/>
      <c r="IS357" s="527"/>
    </row>
    <row r="358" s="5" customFormat="1" ht="24.95" customHeight="1" spans="1:253">
      <c r="A358" s="563" t="s">
        <v>265</v>
      </c>
      <c r="B358" s="564">
        <v>4</v>
      </c>
      <c r="C358" s="565">
        <v>4</v>
      </c>
      <c r="D358" s="565">
        <v>4</v>
      </c>
      <c r="E358" s="566">
        <f t="shared" si="59"/>
        <v>1</v>
      </c>
      <c r="F358" s="565">
        <v>2</v>
      </c>
      <c r="G358" s="567">
        <f t="shared" si="58"/>
        <v>1</v>
      </c>
      <c r="H358" s="527"/>
      <c r="I358" s="527"/>
      <c r="J358" s="527"/>
      <c r="K358" s="527"/>
      <c r="L358" s="527"/>
      <c r="M358" s="527"/>
      <c r="N358" s="527"/>
      <c r="O358" s="527"/>
      <c r="P358" s="527"/>
      <c r="Q358" s="527"/>
      <c r="R358" s="527"/>
      <c r="S358" s="527"/>
      <c r="T358" s="527"/>
      <c r="U358" s="527"/>
      <c r="V358" s="527"/>
      <c r="W358" s="527"/>
      <c r="X358" s="527"/>
      <c r="Y358" s="527"/>
      <c r="Z358" s="527"/>
      <c r="AA358" s="527"/>
      <c r="AB358" s="527"/>
      <c r="AC358" s="527"/>
      <c r="HN358" s="527"/>
      <c r="HO358" s="527"/>
      <c r="HP358" s="527"/>
      <c r="HQ358" s="527"/>
      <c r="HR358" s="527"/>
      <c r="HS358" s="527"/>
      <c r="HT358" s="527"/>
      <c r="HU358" s="527"/>
      <c r="HV358" s="527"/>
      <c r="HW358" s="527"/>
      <c r="HX358" s="527"/>
      <c r="HY358" s="527"/>
      <c r="HZ358" s="527"/>
      <c r="IA358" s="527"/>
      <c r="IB358" s="527"/>
      <c r="IC358" s="527"/>
      <c r="ID358" s="527"/>
      <c r="IE358" s="527"/>
      <c r="IF358" s="527"/>
      <c r="IG358" s="527"/>
      <c r="IH358" s="527"/>
      <c r="II358" s="527"/>
      <c r="IJ358" s="527"/>
      <c r="IK358" s="527"/>
      <c r="IL358" s="527"/>
      <c r="IM358" s="527"/>
      <c r="IN358" s="527"/>
      <c r="IO358" s="527"/>
      <c r="IP358" s="527"/>
      <c r="IQ358" s="527"/>
      <c r="IR358" s="527"/>
      <c r="IS358" s="527"/>
    </row>
    <row r="359" s="529" customFormat="1" ht="24.95" customHeight="1" spans="1:253">
      <c r="A359" s="563" t="s">
        <v>266</v>
      </c>
      <c r="B359" s="564">
        <v>0</v>
      </c>
      <c r="C359" s="565">
        <v>0</v>
      </c>
      <c r="D359" s="565">
        <v>0</v>
      </c>
      <c r="E359" s="566" t="str">
        <f t="shared" si="59"/>
        <v/>
      </c>
      <c r="F359" s="565">
        <v>0</v>
      </c>
      <c r="G359" s="567" t="str">
        <f t="shared" si="58"/>
        <v/>
      </c>
      <c r="H359" s="527"/>
      <c r="I359" s="527"/>
      <c r="J359" s="527"/>
      <c r="K359" s="527"/>
      <c r="L359" s="527"/>
      <c r="M359" s="527"/>
      <c r="N359" s="527"/>
      <c r="O359" s="527"/>
      <c r="P359" s="527"/>
      <c r="Q359" s="527"/>
      <c r="R359" s="527"/>
      <c r="S359" s="527"/>
      <c r="T359" s="527"/>
      <c r="U359" s="527"/>
      <c r="V359" s="527"/>
      <c r="W359" s="527"/>
      <c r="X359" s="527"/>
      <c r="Y359" s="527"/>
      <c r="Z359" s="527"/>
      <c r="AA359" s="527"/>
      <c r="AB359" s="527"/>
      <c r="AC359" s="527"/>
      <c r="HN359" s="527"/>
      <c r="HO359" s="527"/>
      <c r="HP359" s="527"/>
      <c r="HQ359" s="527"/>
      <c r="HR359" s="527"/>
      <c r="HS359" s="527"/>
      <c r="HT359" s="527"/>
      <c r="HU359" s="527"/>
      <c r="HV359" s="527"/>
      <c r="HW359" s="527"/>
      <c r="HX359" s="527"/>
      <c r="HY359" s="527"/>
      <c r="HZ359" s="527"/>
      <c r="IA359" s="527"/>
      <c r="IB359" s="527"/>
      <c r="IC359" s="527"/>
      <c r="ID359" s="527"/>
      <c r="IE359" s="527"/>
      <c r="IF359" s="527"/>
      <c r="IG359" s="527"/>
      <c r="IH359" s="527"/>
      <c r="II359" s="527"/>
      <c r="IJ359" s="527"/>
      <c r="IK359" s="527"/>
      <c r="IL359" s="527"/>
      <c r="IM359" s="527"/>
      <c r="IN359" s="527"/>
      <c r="IO359" s="527"/>
      <c r="IP359" s="527"/>
      <c r="IQ359" s="527"/>
      <c r="IR359" s="527"/>
      <c r="IS359" s="527"/>
    </row>
    <row r="360" s="525" customFormat="1" ht="24.95" customHeight="1" spans="1:253">
      <c r="A360" s="563" t="s">
        <v>267</v>
      </c>
      <c r="B360" s="564">
        <v>2</v>
      </c>
      <c r="C360" s="565">
        <v>2</v>
      </c>
      <c r="D360" s="565">
        <v>2</v>
      </c>
      <c r="E360" s="566">
        <f t="shared" si="59"/>
        <v>1</v>
      </c>
      <c r="F360" s="565">
        <v>2</v>
      </c>
      <c r="G360" s="567"/>
      <c r="H360" s="527"/>
      <c r="I360" s="527"/>
      <c r="J360" s="527"/>
      <c r="K360" s="527"/>
      <c r="L360" s="527"/>
      <c r="M360" s="527"/>
      <c r="N360" s="527"/>
      <c r="O360" s="527"/>
      <c r="P360" s="527"/>
      <c r="Q360" s="527"/>
      <c r="R360" s="527"/>
      <c r="S360" s="527"/>
      <c r="T360" s="527"/>
      <c r="U360" s="527"/>
      <c r="V360" s="527"/>
      <c r="W360" s="527"/>
      <c r="X360" s="527"/>
      <c r="Y360" s="527"/>
      <c r="Z360" s="527"/>
      <c r="AA360" s="527"/>
      <c r="AB360" s="527"/>
      <c r="AC360" s="527"/>
      <c r="HN360" s="527"/>
      <c r="HO360" s="527"/>
      <c r="HP360" s="527"/>
      <c r="HQ360" s="527"/>
      <c r="HR360" s="527"/>
      <c r="HS360" s="527"/>
      <c r="HT360" s="527"/>
      <c r="HU360" s="527"/>
      <c r="HV360" s="527"/>
      <c r="HW360" s="527"/>
      <c r="HX360" s="527"/>
      <c r="HY360" s="527"/>
      <c r="HZ360" s="527"/>
      <c r="IA360" s="527"/>
      <c r="IB360" s="527"/>
      <c r="IC360" s="527"/>
      <c r="ID360" s="527"/>
      <c r="IE360" s="527"/>
      <c r="IF360" s="527"/>
      <c r="IG360" s="527"/>
      <c r="IH360" s="527"/>
      <c r="II360" s="527"/>
      <c r="IJ360" s="527"/>
      <c r="IK360" s="527"/>
      <c r="IL360" s="527"/>
      <c r="IM360" s="527"/>
      <c r="IN360" s="527"/>
      <c r="IO360" s="527"/>
      <c r="IP360" s="527"/>
      <c r="IQ360" s="527"/>
      <c r="IR360" s="527"/>
      <c r="IS360" s="527"/>
    </row>
    <row r="361" s="528" customFormat="1" ht="24.95" customHeight="1" spans="1:253">
      <c r="A361" s="563" t="s">
        <v>268</v>
      </c>
      <c r="B361" s="564">
        <v>1</v>
      </c>
      <c r="C361" s="565">
        <v>1</v>
      </c>
      <c r="D361" s="565">
        <v>1</v>
      </c>
      <c r="E361" s="566">
        <f t="shared" si="59"/>
        <v>1</v>
      </c>
      <c r="F361" s="565">
        <v>3</v>
      </c>
      <c r="G361" s="567">
        <f t="shared" si="58"/>
        <v>-0.666666666666667</v>
      </c>
    </row>
    <row r="362" s="525" customFormat="1" ht="24.95" customHeight="1" spans="1:253">
      <c r="A362" s="563" t="s">
        <v>90</v>
      </c>
      <c r="B362" s="564">
        <v>0</v>
      </c>
      <c r="C362" s="565">
        <v>0</v>
      </c>
      <c r="D362" s="565">
        <v>0</v>
      </c>
      <c r="E362" s="566" t="str">
        <f t="shared" si="59"/>
        <v/>
      </c>
      <c r="F362" s="565">
        <v>0</v>
      </c>
      <c r="G362" s="567" t="str">
        <f t="shared" si="58"/>
        <v/>
      </c>
      <c r="H362" s="527"/>
      <c r="I362" s="527"/>
      <c r="J362" s="527"/>
      <c r="K362" s="527"/>
      <c r="L362" s="527"/>
      <c r="M362" s="527"/>
      <c r="N362" s="527"/>
      <c r="O362" s="527"/>
      <c r="P362" s="527"/>
      <c r="Q362" s="527"/>
      <c r="R362" s="527"/>
      <c r="S362" s="527"/>
      <c r="T362" s="527"/>
      <c r="U362" s="527"/>
      <c r="V362" s="527"/>
      <c r="W362" s="527"/>
      <c r="X362" s="527"/>
      <c r="Y362" s="527"/>
      <c r="Z362" s="527"/>
      <c r="AA362" s="527"/>
      <c r="AB362" s="527"/>
      <c r="AC362" s="527"/>
      <c r="HN362" s="527"/>
      <c r="HO362" s="527"/>
      <c r="HP362" s="527"/>
      <c r="HQ362" s="527"/>
      <c r="HR362" s="527"/>
      <c r="HS362" s="527"/>
      <c r="HT362" s="527"/>
      <c r="HU362" s="527"/>
      <c r="HV362" s="527"/>
      <c r="HW362" s="527"/>
      <c r="HX362" s="527"/>
      <c r="HY362" s="527"/>
      <c r="HZ362" s="527"/>
      <c r="IA362" s="527"/>
      <c r="IB362" s="527"/>
      <c r="IC362" s="527"/>
      <c r="ID362" s="527"/>
      <c r="IE362" s="527"/>
      <c r="IF362" s="527"/>
      <c r="IG362" s="527"/>
      <c r="IH362" s="527"/>
      <c r="II362" s="527"/>
      <c r="IJ362" s="527"/>
      <c r="IK362" s="527"/>
      <c r="IL362" s="527"/>
      <c r="IM362" s="527"/>
      <c r="IN362" s="527"/>
      <c r="IO362" s="527"/>
      <c r="IP362" s="527"/>
      <c r="IQ362" s="527"/>
      <c r="IR362" s="527"/>
      <c r="IS362" s="527"/>
    </row>
    <row r="363" s="525" customFormat="1" ht="24.95" customHeight="1" spans="1:253">
      <c r="A363" s="563" t="s">
        <v>59</v>
      </c>
      <c r="B363" s="564">
        <v>37</v>
      </c>
      <c r="C363" s="565">
        <v>47</v>
      </c>
      <c r="D363" s="565">
        <v>47</v>
      </c>
      <c r="E363" s="566">
        <f t="shared" si="59"/>
        <v>1</v>
      </c>
      <c r="F363" s="565">
        <v>38</v>
      </c>
      <c r="G363" s="567">
        <f t="shared" si="58"/>
        <v>0.236842105263158</v>
      </c>
      <c r="H363" s="527"/>
      <c r="I363" s="527"/>
      <c r="J363" s="527"/>
      <c r="K363" s="527"/>
      <c r="L363" s="527"/>
      <c r="M363" s="527"/>
      <c r="N363" s="527"/>
      <c r="O363" s="527"/>
      <c r="P363" s="527"/>
      <c r="Q363" s="527"/>
      <c r="R363" s="527"/>
      <c r="S363" s="527"/>
      <c r="T363" s="527"/>
      <c r="U363" s="527"/>
      <c r="V363" s="527"/>
      <c r="W363" s="527"/>
      <c r="X363" s="527"/>
      <c r="Y363" s="527"/>
      <c r="Z363" s="527"/>
      <c r="AA363" s="527"/>
      <c r="AB363" s="527"/>
      <c r="AC363" s="527"/>
      <c r="HN363" s="527"/>
      <c r="HO363" s="527"/>
      <c r="HP363" s="527"/>
      <c r="HQ363" s="527"/>
      <c r="HR363" s="527"/>
      <c r="HS363" s="527"/>
      <c r="HT363" s="527"/>
      <c r="HU363" s="527"/>
      <c r="HV363" s="527"/>
      <c r="HW363" s="527"/>
      <c r="HX363" s="527"/>
      <c r="HY363" s="527"/>
      <c r="HZ363" s="527"/>
      <c r="IA363" s="527"/>
      <c r="IB363" s="527"/>
      <c r="IC363" s="527"/>
      <c r="ID363" s="527"/>
      <c r="IE363" s="527"/>
      <c r="IF363" s="527"/>
      <c r="IG363" s="527"/>
      <c r="IH363" s="527"/>
      <c r="II363" s="527"/>
      <c r="IJ363" s="527"/>
      <c r="IK363" s="527"/>
      <c r="IL363" s="527"/>
      <c r="IM363" s="527"/>
      <c r="IN363" s="527"/>
      <c r="IO363" s="527"/>
      <c r="IP363" s="527"/>
      <c r="IQ363" s="527"/>
      <c r="IR363" s="527"/>
      <c r="IS363" s="527"/>
    </row>
    <row r="364" s="525" customFormat="1" ht="24.95" customHeight="1" spans="1:253">
      <c r="A364" s="574" t="s">
        <v>269</v>
      </c>
      <c r="B364" s="564">
        <v>240</v>
      </c>
      <c r="C364" s="565">
        <v>359</v>
      </c>
      <c r="D364" s="565">
        <v>197</v>
      </c>
      <c r="E364" s="566">
        <f t="shared" si="59"/>
        <v>0.54874651810585</v>
      </c>
      <c r="F364" s="565">
        <v>72</v>
      </c>
      <c r="G364" s="567">
        <f t="shared" si="58"/>
        <v>1.73611111111111</v>
      </c>
      <c r="H364" s="527"/>
      <c r="I364" s="527"/>
      <c r="J364" s="527"/>
      <c r="K364" s="527"/>
      <c r="L364" s="527"/>
      <c r="M364" s="527"/>
      <c r="N364" s="527"/>
      <c r="O364" s="527"/>
      <c r="P364" s="527"/>
      <c r="Q364" s="527"/>
      <c r="R364" s="527"/>
      <c r="S364" s="527"/>
      <c r="T364" s="527"/>
      <c r="U364" s="527"/>
      <c r="V364" s="527"/>
      <c r="W364" s="527"/>
      <c r="X364" s="527"/>
      <c r="Y364" s="527"/>
      <c r="Z364" s="527"/>
      <c r="AA364" s="527"/>
      <c r="AB364" s="527"/>
      <c r="AC364" s="527"/>
      <c r="HN364" s="527"/>
      <c r="HO364" s="527"/>
      <c r="HP364" s="527"/>
      <c r="HQ364" s="527"/>
      <c r="HR364" s="527"/>
      <c r="HS364" s="527"/>
      <c r="HT364" s="527"/>
      <c r="HU364" s="527"/>
      <c r="HV364" s="527"/>
      <c r="HW364" s="527"/>
      <c r="HX364" s="527"/>
      <c r="HY364" s="527"/>
      <c r="HZ364" s="527"/>
      <c r="IA364" s="527"/>
      <c r="IB364" s="527"/>
      <c r="IC364" s="527"/>
      <c r="ID364" s="527"/>
      <c r="IE364" s="527"/>
      <c r="IF364" s="527"/>
      <c r="IG364" s="527"/>
      <c r="IH364" s="527"/>
      <c r="II364" s="527"/>
      <c r="IJ364" s="527"/>
      <c r="IK364" s="527"/>
      <c r="IL364" s="527"/>
      <c r="IM364" s="527"/>
      <c r="IN364" s="527"/>
      <c r="IO364" s="527"/>
      <c r="IP364" s="527"/>
      <c r="IQ364" s="527"/>
      <c r="IR364" s="527"/>
      <c r="IS364" s="527"/>
    </row>
    <row r="365" s="525" customFormat="1" ht="24.95" customHeight="1" spans="1:253">
      <c r="A365" s="563" t="s">
        <v>270</v>
      </c>
      <c r="B365" s="367">
        <f t="shared" ref="B365:F365" si="64">SUM(B366:B374)</f>
        <v>0</v>
      </c>
      <c r="C365" s="367">
        <f t="shared" si="64"/>
        <v>0</v>
      </c>
      <c r="D365" s="367">
        <f t="shared" si="64"/>
        <v>0</v>
      </c>
      <c r="E365" s="561" t="str">
        <f t="shared" si="59"/>
        <v/>
      </c>
      <c r="F365" s="367">
        <f t="shared" si="64"/>
        <v>0</v>
      </c>
      <c r="G365" s="562" t="str">
        <f t="shared" si="58"/>
        <v/>
      </c>
      <c r="H365" s="527"/>
      <c r="I365" s="527"/>
      <c r="J365" s="527"/>
      <c r="K365" s="527"/>
      <c r="L365" s="527"/>
      <c r="M365" s="527"/>
      <c r="N365" s="527"/>
      <c r="O365" s="527"/>
      <c r="P365" s="527"/>
      <c r="Q365" s="527"/>
      <c r="R365" s="527"/>
      <c r="S365" s="527"/>
      <c r="T365" s="527"/>
      <c r="U365" s="527"/>
      <c r="V365" s="527"/>
      <c r="W365" s="527"/>
      <c r="X365" s="527"/>
      <c r="Y365" s="527"/>
      <c r="Z365" s="527"/>
      <c r="AA365" s="527"/>
      <c r="AB365" s="527"/>
      <c r="AC365" s="527"/>
      <c r="HN365" s="527"/>
      <c r="HO365" s="527"/>
      <c r="HP365" s="527"/>
      <c r="HQ365" s="527"/>
      <c r="HR365" s="527"/>
      <c r="HS365" s="527"/>
      <c r="HT365" s="527"/>
      <c r="HU365" s="527"/>
      <c r="HV365" s="527"/>
      <c r="HW365" s="527"/>
      <c r="HX365" s="527"/>
      <c r="HY365" s="527"/>
      <c r="HZ365" s="527"/>
      <c r="IA365" s="527"/>
      <c r="IB365" s="527"/>
      <c r="IC365" s="527"/>
      <c r="ID365" s="527"/>
      <c r="IE365" s="527"/>
      <c r="IF365" s="527"/>
      <c r="IG365" s="527"/>
      <c r="IH365" s="527"/>
      <c r="II365" s="527"/>
      <c r="IJ365" s="527"/>
      <c r="IK365" s="527"/>
      <c r="IL365" s="527"/>
      <c r="IM365" s="527"/>
      <c r="IN365" s="527"/>
      <c r="IO365" s="527"/>
      <c r="IP365" s="527"/>
      <c r="IQ365" s="527"/>
      <c r="IR365" s="527"/>
      <c r="IS365" s="527"/>
    </row>
    <row r="366" s="525" customFormat="1" ht="24.95" customHeight="1" spans="1:253">
      <c r="A366" s="563" t="s">
        <v>50</v>
      </c>
      <c r="B366" s="564">
        <v>0</v>
      </c>
      <c r="C366" s="565">
        <v>0</v>
      </c>
      <c r="D366" s="565">
        <v>0</v>
      </c>
      <c r="E366" s="566" t="str">
        <f t="shared" si="59"/>
        <v/>
      </c>
      <c r="F366" s="565">
        <v>0</v>
      </c>
      <c r="G366" s="567" t="str">
        <f t="shared" si="58"/>
        <v/>
      </c>
      <c r="H366" s="527"/>
      <c r="I366" s="527"/>
      <c r="J366" s="527"/>
      <c r="K366" s="527"/>
      <c r="L366" s="527"/>
      <c r="M366" s="527"/>
      <c r="N366" s="527"/>
      <c r="O366" s="527"/>
      <c r="P366" s="527"/>
      <c r="Q366" s="527"/>
      <c r="R366" s="527"/>
      <c r="S366" s="527"/>
      <c r="T366" s="527"/>
      <c r="U366" s="527"/>
      <c r="V366" s="527"/>
      <c r="W366" s="527"/>
      <c r="X366" s="527"/>
      <c r="Y366" s="527"/>
      <c r="Z366" s="527"/>
      <c r="AA366" s="527"/>
      <c r="AB366" s="527"/>
      <c r="AC366" s="527"/>
      <c r="HN366" s="527"/>
      <c r="HO366" s="527"/>
      <c r="HP366" s="527"/>
      <c r="HQ366" s="527"/>
      <c r="HR366" s="527"/>
      <c r="HS366" s="527"/>
      <c r="HT366" s="527"/>
      <c r="HU366" s="527"/>
      <c r="HV366" s="527"/>
      <c r="HW366" s="527"/>
      <c r="HX366" s="527"/>
      <c r="HY366" s="527"/>
      <c r="HZ366" s="527"/>
      <c r="IA366" s="527"/>
      <c r="IB366" s="527"/>
      <c r="IC366" s="527"/>
      <c r="ID366" s="527"/>
      <c r="IE366" s="527"/>
      <c r="IF366" s="527"/>
      <c r="IG366" s="527"/>
      <c r="IH366" s="527"/>
      <c r="II366" s="527"/>
      <c r="IJ366" s="527"/>
      <c r="IK366" s="527"/>
      <c r="IL366" s="527"/>
      <c r="IM366" s="527"/>
      <c r="IN366" s="527"/>
      <c r="IO366" s="527"/>
      <c r="IP366" s="527"/>
      <c r="IQ366" s="527"/>
      <c r="IR366" s="527"/>
      <c r="IS366" s="527"/>
    </row>
    <row r="367" s="525" customFormat="1" ht="24.95" customHeight="1" spans="1:253">
      <c r="A367" s="563" t="s">
        <v>51</v>
      </c>
      <c r="B367" s="564">
        <v>0</v>
      </c>
      <c r="C367" s="565">
        <v>0</v>
      </c>
      <c r="D367" s="565">
        <v>0</v>
      </c>
      <c r="E367" s="566" t="str">
        <f t="shared" si="59"/>
        <v/>
      </c>
      <c r="F367" s="565">
        <v>0</v>
      </c>
      <c r="G367" s="567" t="str">
        <f t="shared" si="58"/>
        <v/>
      </c>
      <c r="H367" s="527"/>
      <c r="I367" s="527"/>
      <c r="J367" s="527"/>
      <c r="K367" s="527"/>
      <c r="L367" s="527"/>
      <c r="M367" s="527"/>
      <c r="N367" s="527"/>
      <c r="O367" s="527"/>
      <c r="P367" s="527"/>
      <c r="Q367" s="527"/>
      <c r="R367" s="527"/>
      <c r="S367" s="527"/>
      <c r="T367" s="527"/>
      <c r="U367" s="527"/>
      <c r="V367" s="527"/>
      <c r="W367" s="527"/>
      <c r="X367" s="527"/>
      <c r="Y367" s="527"/>
      <c r="Z367" s="527"/>
      <c r="AA367" s="527"/>
      <c r="AB367" s="527"/>
      <c r="AC367" s="527"/>
      <c r="HN367" s="527"/>
      <c r="HO367" s="527"/>
      <c r="HP367" s="527"/>
      <c r="HQ367" s="527"/>
      <c r="HR367" s="527"/>
      <c r="HS367" s="527"/>
      <c r="HT367" s="527"/>
      <c r="HU367" s="527"/>
      <c r="HV367" s="527"/>
      <c r="HW367" s="527"/>
      <c r="HX367" s="527"/>
      <c r="HY367" s="527"/>
      <c r="HZ367" s="527"/>
      <c r="IA367" s="527"/>
      <c r="IB367" s="527"/>
      <c r="IC367" s="527"/>
      <c r="ID367" s="527"/>
      <c r="IE367" s="527"/>
      <c r="IF367" s="527"/>
      <c r="IG367" s="527"/>
      <c r="IH367" s="527"/>
      <c r="II367" s="527"/>
      <c r="IJ367" s="527"/>
      <c r="IK367" s="527"/>
      <c r="IL367" s="527"/>
      <c r="IM367" s="527"/>
      <c r="IN367" s="527"/>
      <c r="IO367" s="527"/>
      <c r="IP367" s="527"/>
      <c r="IQ367" s="527"/>
      <c r="IR367" s="527"/>
      <c r="IS367" s="527"/>
    </row>
    <row r="368" s="525" customFormat="1" ht="24.95" customHeight="1" spans="1:253">
      <c r="A368" s="563" t="s">
        <v>52</v>
      </c>
      <c r="B368" s="564">
        <v>0</v>
      </c>
      <c r="C368" s="565">
        <v>0</v>
      </c>
      <c r="D368" s="565">
        <v>0</v>
      </c>
      <c r="E368" s="566" t="str">
        <f t="shared" si="59"/>
        <v/>
      </c>
      <c r="F368" s="565">
        <v>0</v>
      </c>
      <c r="G368" s="567" t="str">
        <f t="shared" si="58"/>
        <v/>
      </c>
      <c r="H368" s="527"/>
      <c r="I368" s="527"/>
      <c r="J368" s="527"/>
      <c r="K368" s="527"/>
      <c r="L368" s="527"/>
      <c r="M368" s="527"/>
      <c r="N368" s="527"/>
      <c r="O368" s="527"/>
      <c r="P368" s="527"/>
      <c r="Q368" s="527"/>
      <c r="R368" s="527"/>
      <c r="S368" s="527"/>
      <c r="T368" s="527"/>
      <c r="U368" s="527"/>
      <c r="V368" s="527"/>
      <c r="W368" s="527"/>
      <c r="X368" s="527"/>
      <c r="Y368" s="527"/>
      <c r="Z368" s="527"/>
      <c r="AA368" s="527"/>
      <c r="AB368" s="527"/>
      <c r="AC368" s="527"/>
      <c r="HN368" s="527"/>
      <c r="HO368" s="527"/>
      <c r="HP368" s="527"/>
      <c r="HQ368" s="527"/>
      <c r="HR368" s="527"/>
      <c r="HS368" s="527"/>
      <c r="HT368" s="527"/>
      <c r="HU368" s="527"/>
      <c r="HV368" s="527"/>
      <c r="HW368" s="527"/>
      <c r="HX368" s="527"/>
      <c r="HY368" s="527"/>
      <c r="HZ368" s="527"/>
      <c r="IA368" s="527"/>
      <c r="IB368" s="527"/>
      <c r="IC368" s="527"/>
      <c r="ID368" s="527"/>
      <c r="IE368" s="527"/>
      <c r="IF368" s="527"/>
      <c r="IG368" s="527"/>
      <c r="IH368" s="527"/>
      <c r="II368" s="527"/>
      <c r="IJ368" s="527"/>
      <c r="IK368" s="527"/>
      <c r="IL368" s="527"/>
      <c r="IM368" s="527"/>
      <c r="IN368" s="527"/>
      <c r="IO368" s="527"/>
      <c r="IP368" s="527"/>
      <c r="IQ368" s="527"/>
      <c r="IR368" s="527"/>
      <c r="IS368" s="527"/>
    </row>
    <row r="369" s="529" customFormat="1" ht="24.95" customHeight="1" spans="1:253">
      <c r="A369" s="563" t="s">
        <v>271</v>
      </c>
      <c r="B369" s="564">
        <v>0</v>
      </c>
      <c r="C369" s="565">
        <v>0</v>
      </c>
      <c r="D369" s="565">
        <v>0</v>
      </c>
      <c r="E369" s="566" t="str">
        <f t="shared" si="59"/>
        <v/>
      </c>
      <c r="F369" s="565">
        <v>0</v>
      </c>
      <c r="G369" s="567" t="str">
        <f t="shared" si="58"/>
        <v/>
      </c>
      <c r="H369" s="527"/>
      <c r="I369" s="527"/>
      <c r="J369" s="527"/>
      <c r="K369" s="527"/>
      <c r="L369" s="527"/>
      <c r="M369" s="527"/>
      <c r="N369" s="527"/>
      <c r="O369" s="527"/>
      <c r="P369" s="527"/>
      <c r="Q369" s="527"/>
      <c r="R369" s="527"/>
      <c r="S369" s="527"/>
      <c r="T369" s="527"/>
      <c r="U369" s="527"/>
      <c r="V369" s="527"/>
      <c r="W369" s="527"/>
      <c r="X369" s="527"/>
      <c r="Y369" s="527"/>
      <c r="Z369" s="527"/>
      <c r="AA369" s="527"/>
      <c r="AB369" s="527"/>
      <c r="AC369" s="527"/>
      <c r="HN369" s="527"/>
      <c r="HO369" s="527"/>
      <c r="HP369" s="527"/>
      <c r="HQ369" s="527"/>
      <c r="HR369" s="527"/>
      <c r="HS369" s="527"/>
      <c r="HT369" s="527"/>
      <c r="HU369" s="527"/>
      <c r="HV369" s="527"/>
      <c r="HW369" s="527"/>
      <c r="HX369" s="527"/>
      <c r="HY369" s="527"/>
      <c r="HZ369" s="527"/>
      <c r="IA369" s="527"/>
      <c r="IB369" s="527"/>
      <c r="IC369" s="527"/>
      <c r="ID369" s="527"/>
      <c r="IE369" s="527"/>
      <c r="IF369" s="527"/>
      <c r="IG369" s="527"/>
      <c r="IH369" s="527"/>
      <c r="II369" s="527"/>
      <c r="IJ369" s="527"/>
      <c r="IK369" s="527"/>
      <c r="IL369" s="527"/>
      <c r="IM369" s="527"/>
      <c r="IN369" s="527"/>
      <c r="IO369" s="527"/>
      <c r="IP369" s="527"/>
      <c r="IQ369" s="527"/>
      <c r="IR369" s="527"/>
      <c r="IS369" s="527"/>
    </row>
    <row r="370" s="528" customFormat="1" ht="24.95" customHeight="1" spans="1:253">
      <c r="A370" s="563" t="s">
        <v>272</v>
      </c>
      <c r="B370" s="564">
        <v>0</v>
      </c>
      <c r="C370" s="565">
        <v>0</v>
      </c>
      <c r="D370" s="565">
        <v>0</v>
      </c>
      <c r="E370" s="566" t="str">
        <f t="shared" si="59"/>
        <v/>
      </c>
      <c r="F370" s="565">
        <v>0</v>
      </c>
      <c r="G370" s="567" t="str">
        <f t="shared" si="58"/>
        <v/>
      </c>
    </row>
    <row r="371" s="528" customFormat="1" ht="24.95" customHeight="1" spans="1:253">
      <c r="A371" s="563" t="s">
        <v>273</v>
      </c>
      <c r="B371" s="564">
        <v>0</v>
      </c>
      <c r="C371" s="565">
        <v>0</v>
      </c>
      <c r="D371" s="565">
        <v>0</v>
      </c>
      <c r="E371" s="566" t="str">
        <f t="shared" si="59"/>
        <v/>
      </c>
      <c r="F371" s="565">
        <v>0</v>
      </c>
      <c r="G371" s="567" t="str">
        <f t="shared" si="58"/>
        <v/>
      </c>
    </row>
    <row r="372" s="525" customFormat="1" ht="24.95" customHeight="1" spans="1:253">
      <c r="A372" s="563" t="s">
        <v>90</v>
      </c>
      <c r="B372" s="564">
        <v>0</v>
      </c>
      <c r="C372" s="565">
        <v>0</v>
      </c>
      <c r="D372" s="565">
        <v>0</v>
      </c>
      <c r="E372" s="566" t="str">
        <f t="shared" si="59"/>
        <v/>
      </c>
      <c r="F372" s="565">
        <v>0</v>
      </c>
      <c r="G372" s="567" t="str">
        <f t="shared" si="58"/>
        <v/>
      </c>
      <c r="H372" s="527"/>
      <c r="I372" s="527"/>
      <c r="J372" s="527"/>
      <c r="K372" s="527"/>
      <c r="L372" s="527"/>
      <c r="M372" s="527"/>
      <c r="N372" s="527"/>
      <c r="O372" s="527"/>
      <c r="P372" s="527"/>
      <c r="Q372" s="527"/>
      <c r="R372" s="527"/>
      <c r="S372" s="527"/>
      <c r="T372" s="527"/>
      <c r="U372" s="527"/>
      <c r="V372" s="527"/>
      <c r="W372" s="527"/>
      <c r="X372" s="527"/>
      <c r="Y372" s="527"/>
      <c r="Z372" s="527"/>
      <c r="AA372" s="527"/>
      <c r="AB372" s="527"/>
      <c r="AC372" s="527"/>
      <c r="HN372" s="527"/>
      <c r="HO372" s="527"/>
      <c r="HP372" s="527"/>
      <c r="HQ372" s="527"/>
      <c r="HR372" s="527"/>
      <c r="HS372" s="527"/>
      <c r="HT372" s="527"/>
      <c r="HU372" s="527"/>
      <c r="HV372" s="527"/>
      <c r="HW372" s="527"/>
      <c r="HX372" s="527"/>
      <c r="HY372" s="527"/>
      <c r="HZ372" s="527"/>
      <c r="IA372" s="527"/>
      <c r="IB372" s="527"/>
      <c r="IC372" s="527"/>
      <c r="ID372" s="527"/>
      <c r="IE372" s="527"/>
      <c r="IF372" s="527"/>
      <c r="IG372" s="527"/>
      <c r="IH372" s="527"/>
      <c r="II372" s="527"/>
      <c r="IJ372" s="527"/>
      <c r="IK372" s="527"/>
      <c r="IL372" s="527"/>
      <c r="IM372" s="527"/>
      <c r="IN372" s="527"/>
      <c r="IO372" s="527"/>
      <c r="IP372" s="527"/>
      <c r="IQ372" s="527"/>
      <c r="IR372" s="527"/>
      <c r="IS372" s="527"/>
    </row>
    <row r="373" s="525" customFormat="1" ht="24.95" customHeight="1" spans="1:253">
      <c r="A373" s="563" t="s">
        <v>59</v>
      </c>
      <c r="B373" s="564">
        <v>0</v>
      </c>
      <c r="C373" s="565">
        <v>0</v>
      </c>
      <c r="D373" s="565">
        <v>0</v>
      </c>
      <c r="E373" s="566" t="str">
        <f t="shared" si="59"/>
        <v/>
      </c>
      <c r="F373" s="565">
        <v>0</v>
      </c>
      <c r="G373" s="567" t="str">
        <f t="shared" si="58"/>
        <v/>
      </c>
      <c r="H373" s="527"/>
      <c r="I373" s="527"/>
      <c r="J373" s="527"/>
      <c r="K373" s="527"/>
      <c r="L373" s="527"/>
      <c r="M373" s="527"/>
      <c r="N373" s="527"/>
      <c r="O373" s="527"/>
      <c r="P373" s="527"/>
      <c r="Q373" s="527"/>
      <c r="R373" s="527"/>
      <c r="S373" s="527"/>
      <c r="T373" s="527"/>
      <c r="U373" s="527"/>
      <c r="V373" s="527"/>
      <c r="W373" s="527"/>
      <c r="X373" s="527"/>
      <c r="Y373" s="527"/>
      <c r="Z373" s="527"/>
      <c r="AA373" s="527"/>
      <c r="AB373" s="527"/>
      <c r="AC373" s="527"/>
      <c r="HN373" s="527"/>
      <c r="HO373" s="527"/>
      <c r="HP373" s="527"/>
      <c r="HQ373" s="527"/>
      <c r="HR373" s="527"/>
      <c r="HS373" s="527"/>
      <c r="HT373" s="527"/>
      <c r="HU373" s="527"/>
      <c r="HV373" s="527"/>
      <c r="HW373" s="527"/>
      <c r="HX373" s="527"/>
      <c r="HY373" s="527"/>
      <c r="HZ373" s="527"/>
      <c r="IA373" s="527"/>
      <c r="IB373" s="527"/>
      <c r="IC373" s="527"/>
      <c r="ID373" s="527"/>
      <c r="IE373" s="527"/>
      <c r="IF373" s="527"/>
      <c r="IG373" s="527"/>
      <c r="IH373" s="527"/>
      <c r="II373" s="527"/>
      <c r="IJ373" s="527"/>
      <c r="IK373" s="527"/>
      <c r="IL373" s="527"/>
      <c r="IM373" s="527"/>
      <c r="IN373" s="527"/>
      <c r="IO373" s="527"/>
      <c r="IP373" s="527"/>
      <c r="IQ373" s="527"/>
      <c r="IR373" s="527"/>
      <c r="IS373" s="527"/>
    </row>
    <row r="374" s="525" customFormat="1" ht="24.95" customHeight="1" spans="1:253">
      <c r="A374" s="563" t="s">
        <v>274</v>
      </c>
      <c r="B374" s="564">
        <v>0</v>
      </c>
      <c r="C374" s="565">
        <v>0</v>
      </c>
      <c r="D374" s="565">
        <v>0</v>
      </c>
      <c r="E374" s="566" t="str">
        <f t="shared" si="59"/>
        <v/>
      </c>
      <c r="F374" s="565">
        <v>0</v>
      </c>
      <c r="G374" s="567" t="str">
        <f t="shared" si="58"/>
        <v/>
      </c>
      <c r="H374" s="527"/>
      <c r="I374" s="527"/>
      <c r="J374" s="527"/>
      <c r="K374" s="527"/>
      <c r="L374" s="527"/>
      <c r="M374" s="527"/>
      <c r="N374" s="527"/>
      <c r="O374" s="527"/>
      <c r="P374" s="527"/>
      <c r="Q374" s="527"/>
      <c r="R374" s="527"/>
      <c r="S374" s="527"/>
      <c r="T374" s="527"/>
      <c r="U374" s="527"/>
      <c r="V374" s="527"/>
      <c r="W374" s="527"/>
      <c r="X374" s="527"/>
      <c r="Y374" s="527"/>
      <c r="Z374" s="527"/>
      <c r="AA374" s="527"/>
      <c r="AB374" s="527"/>
      <c r="AC374" s="527"/>
      <c r="HN374" s="527"/>
      <c r="HO374" s="527"/>
      <c r="HP374" s="527"/>
      <c r="HQ374" s="527"/>
      <c r="HR374" s="527"/>
      <c r="HS374" s="527"/>
      <c r="HT374" s="527"/>
      <c r="HU374" s="527"/>
      <c r="HV374" s="527"/>
      <c r="HW374" s="527"/>
      <c r="HX374" s="527"/>
      <c r="HY374" s="527"/>
      <c r="HZ374" s="527"/>
      <c r="IA374" s="527"/>
      <c r="IB374" s="527"/>
      <c r="IC374" s="527"/>
      <c r="ID374" s="527"/>
      <c r="IE374" s="527"/>
      <c r="IF374" s="527"/>
      <c r="IG374" s="527"/>
      <c r="IH374" s="527"/>
      <c r="II374" s="527"/>
      <c r="IJ374" s="527"/>
      <c r="IK374" s="527"/>
      <c r="IL374" s="527"/>
      <c r="IM374" s="527"/>
      <c r="IN374" s="527"/>
      <c r="IO374" s="527"/>
      <c r="IP374" s="527"/>
      <c r="IQ374" s="527"/>
      <c r="IR374" s="527"/>
      <c r="IS374" s="527"/>
    </row>
    <row r="375" s="525" customFormat="1" ht="24.95" customHeight="1" spans="1:253">
      <c r="A375" s="563" t="s">
        <v>275</v>
      </c>
      <c r="B375" s="367">
        <f t="shared" ref="B375:F375" si="65">SUM(B376:B384)</f>
        <v>0</v>
      </c>
      <c r="C375" s="367">
        <f t="shared" si="65"/>
        <v>0</v>
      </c>
      <c r="D375" s="367">
        <f t="shared" si="65"/>
        <v>0</v>
      </c>
      <c r="E375" s="561" t="str">
        <f t="shared" si="59"/>
        <v/>
      </c>
      <c r="F375" s="367">
        <f t="shared" si="65"/>
        <v>0</v>
      </c>
      <c r="G375" s="562" t="str">
        <f t="shared" si="58"/>
        <v/>
      </c>
      <c r="H375" s="527"/>
      <c r="I375" s="527"/>
      <c r="J375" s="527"/>
      <c r="K375" s="527"/>
      <c r="L375" s="527"/>
      <c r="M375" s="527"/>
      <c r="N375" s="527"/>
      <c r="O375" s="527"/>
      <c r="P375" s="527"/>
      <c r="Q375" s="527"/>
      <c r="R375" s="527"/>
      <c r="S375" s="527"/>
      <c r="T375" s="527"/>
      <c r="U375" s="527"/>
      <c r="V375" s="527"/>
      <c r="W375" s="527"/>
      <c r="X375" s="527"/>
      <c r="Y375" s="527"/>
      <c r="Z375" s="527"/>
      <c r="AA375" s="527"/>
      <c r="AB375" s="527"/>
      <c r="AC375" s="527"/>
      <c r="HN375" s="527"/>
      <c r="HO375" s="527"/>
      <c r="HP375" s="527"/>
      <c r="HQ375" s="527"/>
      <c r="HR375" s="527"/>
      <c r="HS375" s="527"/>
      <c r="HT375" s="527"/>
      <c r="HU375" s="527"/>
      <c r="HV375" s="527"/>
      <c r="HW375" s="527"/>
      <c r="HX375" s="527"/>
      <c r="HY375" s="527"/>
      <c r="HZ375" s="527"/>
      <c r="IA375" s="527"/>
      <c r="IB375" s="527"/>
      <c r="IC375" s="527"/>
      <c r="ID375" s="527"/>
      <c r="IE375" s="527"/>
      <c r="IF375" s="527"/>
      <c r="IG375" s="527"/>
      <c r="IH375" s="527"/>
      <c r="II375" s="527"/>
      <c r="IJ375" s="527"/>
      <c r="IK375" s="527"/>
      <c r="IL375" s="527"/>
      <c r="IM375" s="527"/>
      <c r="IN375" s="527"/>
      <c r="IO375" s="527"/>
      <c r="IP375" s="527"/>
      <c r="IQ375" s="527"/>
      <c r="IR375" s="527"/>
      <c r="IS375" s="527"/>
    </row>
    <row r="376" s="525" customFormat="1" ht="24.95" customHeight="1" spans="1:253">
      <c r="A376" s="563" t="s">
        <v>50</v>
      </c>
      <c r="B376" s="564">
        <v>0</v>
      </c>
      <c r="C376" s="565">
        <v>0</v>
      </c>
      <c r="D376" s="565">
        <v>0</v>
      </c>
      <c r="E376" s="566" t="str">
        <f t="shared" si="59"/>
        <v/>
      </c>
      <c r="F376" s="565">
        <v>0</v>
      </c>
      <c r="G376" s="567" t="str">
        <f t="shared" si="58"/>
        <v/>
      </c>
      <c r="H376" s="527"/>
      <c r="I376" s="527"/>
      <c r="J376" s="527"/>
      <c r="K376" s="527"/>
      <c r="L376" s="527"/>
      <c r="M376" s="527"/>
      <c r="N376" s="527"/>
      <c r="O376" s="527"/>
      <c r="P376" s="527"/>
      <c r="Q376" s="527"/>
      <c r="R376" s="527"/>
      <c r="S376" s="527"/>
      <c r="T376" s="527"/>
      <c r="U376" s="527"/>
      <c r="V376" s="527"/>
      <c r="W376" s="527"/>
      <c r="X376" s="527"/>
      <c r="Y376" s="527"/>
      <c r="Z376" s="527"/>
      <c r="AA376" s="527"/>
      <c r="AB376" s="527"/>
      <c r="AC376" s="527"/>
      <c r="HN376" s="527"/>
      <c r="HO376" s="527"/>
      <c r="HP376" s="527"/>
      <c r="HQ376" s="527"/>
      <c r="HR376" s="527"/>
      <c r="HS376" s="527"/>
      <c r="HT376" s="527"/>
      <c r="HU376" s="527"/>
      <c r="HV376" s="527"/>
      <c r="HW376" s="527"/>
      <c r="HX376" s="527"/>
      <c r="HY376" s="527"/>
      <c r="HZ376" s="527"/>
      <c r="IA376" s="527"/>
      <c r="IB376" s="527"/>
      <c r="IC376" s="527"/>
      <c r="ID376" s="527"/>
      <c r="IE376" s="527"/>
      <c r="IF376" s="527"/>
      <c r="IG376" s="527"/>
      <c r="IH376" s="527"/>
      <c r="II376" s="527"/>
      <c r="IJ376" s="527"/>
      <c r="IK376" s="527"/>
      <c r="IL376" s="527"/>
      <c r="IM376" s="527"/>
      <c r="IN376" s="527"/>
      <c r="IO376" s="527"/>
      <c r="IP376" s="527"/>
      <c r="IQ376" s="527"/>
      <c r="IR376" s="527"/>
      <c r="IS376" s="527"/>
    </row>
    <row r="377" s="525" customFormat="1" ht="24.95" customHeight="1" spans="1:253">
      <c r="A377" s="563" t="s">
        <v>51</v>
      </c>
      <c r="B377" s="564">
        <v>0</v>
      </c>
      <c r="C377" s="565">
        <v>0</v>
      </c>
      <c r="D377" s="565">
        <v>0</v>
      </c>
      <c r="E377" s="566" t="str">
        <f t="shared" si="59"/>
        <v/>
      </c>
      <c r="F377" s="565">
        <v>0</v>
      </c>
      <c r="G377" s="567" t="str">
        <f t="shared" si="58"/>
        <v/>
      </c>
      <c r="H377" s="527"/>
      <c r="I377" s="527"/>
      <c r="J377" s="527"/>
      <c r="K377" s="527"/>
      <c r="L377" s="527"/>
      <c r="M377" s="527"/>
      <c r="N377" s="527"/>
      <c r="O377" s="527"/>
      <c r="P377" s="527"/>
      <c r="Q377" s="527"/>
      <c r="R377" s="527"/>
      <c r="S377" s="527"/>
      <c r="T377" s="527"/>
      <c r="U377" s="527"/>
      <c r="V377" s="527"/>
      <c r="W377" s="527"/>
      <c r="X377" s="527"/>
      <c r="Y377" s="527"/>
      <c r="Z377" s="527"/>
      <c r="AA377" s="527"/>
      <c r="AB377" s="527"/>
      <c r="AC377" s="527"/>
      <c r="HN377" s="527"/>
      <c r="HO377" s="527"/>
      <c r="HP377" s="527"/>
      <c r="HQ377" s="527"/>
      <c r="HR377" s="527"/>
      <c r="HS377" s="527"/>
      <c r="HT377" s="527"/>
      <c r="HU377" s="527"/>
      <c r="HV377" s="527"/>
      <c r="HW377" s="527"/>
      <c r="HX377" s="527"/>
      <c r="HY377" s="527"/>
      <c r="HZ377" s="527"/>
      <c r="IA377" s="527"/>
      <c r="IB377" s="527"/>
      <c r="IC377" s="527"/>
      <c r="ID377" s="527"/>
      <c r="IE377" s="527"/>
      <c r="IF377" s="527"/>
      <c r="IG377" s="527"/>
      <c r="IH377" s="527"/>
      <c r="II377" s="527"/>
      <c r="IJ377" s="527"/>
      <c r="IK377" s="527"/>
      <c r="IL377" s="527"/>
      <c r="IM377" s="527"/>
      <c r="IN377" s="527"/>
      <c r="IO377" s="527"/>
      <c r="IP377" s="527"/>
      <c r="IQ377" s="527"/>
      <c r="IR377" s="527"/>
      <c r="IS377" s="527"/>
    </row>
    <row r="378" s="525" customFormat="1" ht="24.95" customHeight="1" spans="1:253">
      <c r="A378" s="563" t="s">
        <v>52</v>
      </c>
      <c r="B378" s="564">
        <v>0</v>
      </c>
      <c r="C378" s="565">
        <v>0</v>
      </c>
      <c r="D378" s="565">
        <v>0</v>
      </c>
      <c r="E378" s="566" t="str">
        <f t="shared" si="59"/>
        <v/>
      </c>
      <c r="F378" s="565">
        <v>0</v>
      </c>
      <c r="G378" s="567" t="str">
        <f t="shared" si="58"/>
        <v/>
      </c>
      <c r="H378" s="527"/>
      <c r="I378" s="527"/>
      <c r="J378" s="527"/>
      <c r="K378" s="527"/>
      <c r="L378" s="527"/>
      <c r="M378" s="527"/>
      <c r="N378" s="527"/>
      <c r="O378" s="527"/>
      <c r="P378" s="527"/>
      <c r="Q378" s="527"/>
      <c r="R378" s="527"/>
      <c r="S378" s="527"/>
      <c r="T378" s="527"/>
      <c r="U378" s="527"/>
      <c r="V378" s="527"/>
      <c r="W378" s="527"/>
      <c r="X378" s="527"/>
      <c r="Y378" s="527"/>
      <c r="Z378" s="527"/>
      <c r="AA378" s="527"/>
      <c r="AB378" s="527"/>
      <c r="AC378" s="527"/>
      <c r="HN378" s="527"/>
      <c r="HO378" s="527"/>
      <c r="HP378" s="527"/>
      <c r="HQ378" s="527"/>
      <c r="HR378" s="527"/>
      <c r="HS378" s="527"/>
      <c r="HT378" s="527"/>
      <c r="HU378" s="527"/>
      <c r="HV378" s="527"/>
      <c r="HW378" s="527"/>
      <c r="HX378" s="527"/>
      <c r="HY378" s="527"/>
      <c r="HZ378" s="527"/>
      <c r="IA378" s="527"/>
      <c r="IB378" s="527"/>
      <c r="IC378" s="527"/>
      <c r="ID378" s="527"/>
      <c r="IE378" s="527"/>
      <c r="IF378" s="527"/>
      <c r="IG378" s="527"/>
      <c r="IH378" s="527"/>
      <c r="II378" s="527"/>
      <c r="IJ378" s="527"/>
      <c r="IK378" s="527"/>
      <c r="IL378" s="527"/>
      <c r="IM378" s="527"/>
      <c r="IN378" s="527"/>
      <c r="IO378" s="527"/>
      <c r="IP378" s="527"/>
      <c r="IQ378" s="527"/>
      <c r="IR378" s="527"/>
      <c r="IS378" s="527"/>
    </row>
    <row r="379" s="529" customFormat="1" ht="24.95" customHeight="1" spans="1:253">
      <c r="A379" s="563" t="s">
        <v>276</v>
      </c>
      <c r="B379" s="564">
        <v>0</v>
      </c>
      <c r="C379" s="565">
        <v>0</v>
      </c>
      <c r="D379" s="565">
        <v>0</v>
      </c>
      <c r="E379" s="566" t="str">
        <f t="shared" si="59"/>
        <v/>
      </c>
      <c r="F379" s="565">
        <v>0</v>
      </c>
      <c r="G379" s="567" t="str">
        <f t="shared" si="58"/>
        <v/>
      </c>
      <c r="H379" s="527"/>
      <c r="I379" s="527"/>
      <c r="J379" s="527"/>
      <c r="K379" s="527"/>
      <c r="L379" s="527"/>
      <c r="M379" s="527"/>
      <c r="N379" s="527"/>
      <c r="O379" s="527"/>
      <c r="P379" s="527"/>
      <c r="Q379" s="527"/>
      <c r="R379" s="527"/>
      <c r="S379" s="527"/>
      <c r="T379" s="527"/>
      <c r="U379" s="527"/>
      <c r="V379" s="527"/>
      <c r="W379" s="527"/>
      <c r="X379" s="527"/>
      <c r="Y379" s="527"/>
      <c r="Z379" s="527"/>
      <c r="AA379" s="527"/>
      <c r="AB379" s="527"/>
      <c r="AC379" s="527"/>
      <c r="HN379" s="527"/>
      <c r="HO379" s="527"/>
      <c r="HP379" s="527"/>
      <c r="HQ379" s="527"/>
      <c r="HR379" s="527"/>
      <c r="HS379" s="527"/>
      <c r="HT379" s="527"/>
      <c r="HU379" s="527"/>
      <c r="HV379" s="527"/>
      <c r="HW379" s="527"/>
      <c r="HX379" s="527"/>
      <c r="HY379" s="527"/>
      <c r="HZ379" s="527"/>
      <c r="IA379" s="527"/>
      <c r="IB379" s="527"/>
      <c r="IC379" s="527"/>
      <c r="ID379" s="527"/>
      <c r="IE379" s="527"/>
      <c r="IF379" s="527"/>
      <c r="IG379" s="527"/>
      <c r="IH379" s="527"/>
      <c r="II379" s="527"/>
      <c r="IJ379" s="527"/>
      <c r="IK379" s="527"/>
      <c r="IL379" s="527"/>
      <c r="IM379" s="527"/>
      <c r="IN379" s="527"/>
      <c r="IO379" s="527"/>
      <c r="IP379" s="527"/>
      <c r="IQ379" s="527"/>
      <c r="IR379" s="527"/>
      <c r="IS379" s="527"/>
    </row>
    <row r="380" s="525" customFormat="1" ht="24.95" customHeight="1" spans="1:253">
      <c r="A380" s="563" t="s">
        <v>277</v>
      </c>
      <c r="B380" s="564">
        <v>0</v>
      </c>
      <c r="C380" s="565">
        <v>0</v>
      </c>
      <c r="D380" s="565">
        <v>0</v>
      </c>
      <c r="E380" s="566" t="str">
        <f t="shared" si="59"/>
        <v/>
      </c>
      <c r="F380" s="565">
        <v>0</v>
      </c>
      <c r="G380" s="567" t="str">
        <f t="shared" si="58"/>
        <v/>
      </c>
      <c r="H380" s="527"/>
      <c r="I380" s="527"/>
      <c r="J380" s="527"/>
      <c r="K380" s="527"/>
      <c r="L380" s="527"/>
      <c r="M380" s="527"/>
      <c r="N380" s="527"/>
      <c r="O380" s="527"/>
      <c r="P380" s="527"/>
      <c r="Q380" s="527"/>
      <c r="R380" s="527"/>
      <c r="S380" s="527"/>
      <c r="T380" s="527"/>
      <c r="U380" s="527"/>
      <c r="V380" s="527"/>
      <c r="W380" s="527"/>
      <c r="X380" s="527"/>
      <c r="Y380" s="527"/>
      <c r="Z380" s="527"/>
      <c r="AA380" s="527"/>
      <c r="AB380" s="527"/>
      <c r="AC380" s="527"/>
      <c r="HN380" s="527"/>
      <c r="HO380" s="527"/>
      <c r="HP380" s="527"/>
      <c r="HQ380" s="527"/>
      <c r="HR380" s="527"/>
      <c r="HS380" s="527"/>
      <c r="HT380" s="527"/>
      <c r="HU380" s="527"/>
      <c r="HV380" s="527"/>
      <c r="HW380" s="527"/>
      <c r="HX380" s="527"/>
      <c r="HY380" s="527"/>
      <c r="HZ380" s="527"/>
      <c r="IA380" s="527"/>
      <c r="IB380" s="527"/>
      <c r="IC380" s="527"/>
      <c r="ID380" s="527"/>
      <c r="IE380" s="527"/>
      <c r="IF380" s="527"/>
      <c r="IG380" s="527"/>
      <c r="IH380" s="527"/>
      <c r="II380" s="527"/>
      <c r="IJ380" s="527"/>
      <c r="IK380" s="527"/>
      <c r="IL380" s="527"/>
      <c r="IM380" s="527"/>
      <c r="IN380" s="527"/>
      <c r="IO380" s="527"/>
      <c r="IP380" s="527"/>
      <c r="IQ380" s="527"/>
      <c r="IR380" s="527"/>
      <c r="IS380" s="527"/>
    </row>
    <row r="381" s="528" customFormat="1" ht="24.95" customHeight="1" spans="1:253">
      <c r="A381" s="563" t="s">
        <v>278</v>
      </c>
      <c r="B381" s="564">
        <v>0</v>
      </c>
      <c r="C381" s="565">
        <v>0</v>
      </c>
      <c r="D381" s="565">
        <v>0</v>
      </c>
      <c r="E381" s="566" t="str">
        <f t="shared" si="59"/>
        <v/>
      </c>
      <c r="F381" s="565">
        <v>0</v>
      </c>
      <c r="G381" s="567" t="str">
        <f t="shared" si="58"/>
        <v/>
      </c>
    </row>
    <row r="382" s="525" customFormat="1" ht="24.95" customHeight="1" spans="1:253">
      <c r="A382" s="563" t="s">
        <v>90</v>
      </c>
      <c r="B382" s="564">
        <v>0</v>
      </c>
      <c r="C382" s="565">
        <v>0</v>
      </c>
      <c r="D382" s="565">
        <v>0</v>
      </c>
      <c r="E382" s="566" t="str">
        <f t="shared" si="59"/>
        <v/>
      </c>
      <c r="F382" s="565">
        <v>0</v>
      </c>
      <c r="G382" s="567" t="str">
        <f t="shared" si="58"/>
        <v/>
      </c>
      <c r="H382" s="527"/>
      <c r="I382" s="527"/>
      <c r="J382" s="527"/>
      <c r="K382" s="527"/>
      <c r="L382" s="527"/>
      <c r="M382" s="527"/>
      <c r="N382" s="527"/>
      <c r="O382" s="527"/>
      <c r="P382" s="527"/>
      <c r="Q382" s="527"/>
      <c r="R382" s="527"/>
      <c r="S382" s="527"/>
      <c r="T382" s="527"/>
      <c r="U382" s="527"/>
      <c r="V382" s="527"/>
      <c r="W382" s="527"/>
      <c r="X382" s="527"/>
      <c r="Y382" s="527"/>
      <c r="Z382" s="527"/>
      <c r="AA382" s="527"/>
      <c r="AB382" s="527"/>
      <c r="AC382" s="527"/>
      <c r="HN382" s="527"/>
      <c r="HO382" s="527"/>
      <c r="HP382" s="527"/>
      <c r="HQ382" s="527"/>
      <c r="HR382" s="527"/>
      <c r="HS382" s="527"/>
      <c r="HT382" s="527"/>
      <c r="HU382" s="527"/>
      <c r="HV382" s="527"/>
      <c r="HW382" s="527"/>
      <c r="HX382" s="527"/>
      <c r="HY382" s="527"/>
      <c r="HZ382" s="527"/>
      <c r="IA382" s="527"/>
      <c r="IB382" s="527"/>
      <c r="IC382" s="527"/>
      <c r="ID382" s="527"/>
      <c r="IE382" s="527"/>
      <c r="IF382" s="527"/>
      <c r="IG382" s="527"/>
      <c r="IH382" s="527"/>
      <c r="II382" s="527"/>
      <c r="IJ382" s="527"/>
      <c r="IK382" s="527"/>
      <c r="IL382" s="527"/>
      <c r="IM382" s="527"/>
      <c r="IN382" s="527"/>
      <c r="IO382" s="527"/>
      <c r="IP382" s="527"/>
      <c r="IQ382" s="527"/>
      <c r="IR382" s="527"/>
      <c r="IS382" s="527"/>
    </row>
    <row r="383" s="525" customFormat="1" ht="24.95" customHeight="1" spans="1:253">
      <c r="A383" s="563" t="s">
        <v>59</v>
      </c>
      <c r="B383" s="564">
        <v>0</v>
      </c>
      <c r="C383" s="565">
        <v>0</v>
      </c>
      <c r="D383" s="565">
        <v>0</v>
      </c>
      <c r="E383" s="566" t="str">
        <f t="shared" si="59"/>
        <v/>
      </c>
      <c r="F383" s="565">
        <v>0</v>
      </c>
      <c r="G383" s="567" t="str">
        <f t="shared" si="58"/>
        <v/>
      </c>
      <c r="H383" s="527"/>
      <c r="I383" s="527"/>
      <c r="J383" s="527"/>
      <c r="K383" s="527"/>
      <c r="L383" s="527"/>
      <c r="M383" s="527"/>
      <c r="N383" s="527"/>
      <c r="O383" s="527"/>
      <c r="P383" s="527"/>
      <c r="Q383" s="527"/>
      <c r="R383" s="527"/>
      <c r="S383" s="527"/>
      <c r="T383" s="527"/>
      <c r="U383" s="527"/>
      <c r="V383" s="527"/>
      <c r="W383" s="527"/>
      <c r="X383" s="527"/>
      <c r="Y383" s="527"/>
      <c r="Z383" s="527"/>
      <c r="AA383" s="527"/>
      <c r="AB383" s="527"/>
      <c r="AC383" s="527"/>
      <c r="HN383" s="527"/>
      <c r="HO383" s="527"/>
      <c r="HP383" s="527"/>
      <c r="HQ383" s="527"/>
      <c r="HR383" s="527"/>
      <c r="HS383" s="527"/>
      <c r="HT383" s="527"/>
      <c r="HU383" s="527"/>
      <c r="HV383" s="527"/>
      <c r="HW383" s="527"/>
      <c r="HX383" s="527"/>
      <c r="HY383" s="527"/>
      <c r="HZ383" s="527"/>
      <c r="IA383" s="527"/>
      <c r="IB383" s="527"/>
      <c r="IC383" s="527"/>
      <c r="ID383" s="527"/>
      <c r="IE383" s="527"/>
      <c r="IF383" s="527"/>
      <c r="IG383" s="527"/>
      <c r="IH383" s="527"/>
      <c r="II383" s="527"/>
      <c r="IJ383" s="527"/>
      <c r="IK383" s="527"/>
      <c r="IL383" s="527"/>
      <c r="IM383" s="527"/>
      <c r="IN383" s="527"/>
      <c r="IO383" s="527"/>
      <c r="IP383" s="527"/>
      <c r="IQ383" s="527"/>
      <c r="IR383" s="527"/>
      <c r="IS383" s="527"/>
    </row>
    <row r="384" s="528" customFormat="1" ht="24.95" customHeight="1" spans="1:253">
      <c r="A384" s="563" t="s">
        <v>279</v>
      </c>
      <c r="B384" s="564">
        <v>0</v>
      </c>
      <c r="C384" s="565">
        <v>0</v>
      </c>
      <c r="D384" s="565">
        <v>0</v>
      </c>
      <c r="E384" s="566" t="str">
        <f t="shared" si="59"/>
        <v/>
      </c>
      <c r="F384" s="565">
        <v>0</v>
      </c>
      <c r="G384" s="567" t="str">
        <f t="shared" si="58"/>
        <v/>
      </c>
    </row>
    <row r="385" s="525" customFormat="1" ht="24.95" customHeight="1" spans="1:253">
      <c r="A385" s="563" t="s">
        <v>280</v>
      </c>
      <c r="B385" s="367">
        <f t="shared" ref="B385:F385" si="66">SUM(B386:B392)</f>
        <v>0</v>
      </c>
      <c r="C385" s="367">
        <f t="shared" si="66"/>
        <v>0</v>
      </c>
      <c r="D385" s="367">
        <f t="shared" si="66"/>
        <v>0</v>
      </c>
      <c r="E385" s="561" t="str">
        <f t="shared" si="59"/>
        <v/>
      </c>
      <c r="F385" s="367">
        <f t="shared" si="66"/>
        <v>0</v>
      </c>
      <c r="G385" s="562" t="str">
        <f t="shared" si="58"/>
        <v/>
      </c>
      <c r="H385" s="527"/>
      <c r="I385" s="527"/>
      <c r="J385" s="527"/>
      <c r="K385" s="527"/>
      <c r="L385" s="527"/>
      <c r="M385" s="527"/>
      <c r="N385" s="527"/>
      <c r="O385" s="527"/>
      <c r="P385" s="527"/>
      <c r="Q385" s="527"/>
      <c r="R385" s="527"/>
      <c r="S385" s="527"/>
      <c r="T385" s="527"/>
      <c r="U385" s="527"/>
      <c r="V385" s="527"/>
      <c r="W385" s="527"/>
      <c r="X385" s="527"/>
      <c r="Y385" s="527"/>
      <c r="Z385" s="527"/>
      <c r="AA385" s="527"/>
      <c r="AB385" s="527"/>
      <c r="AC385" s="527"/>
      <c r="HN385" s="527"/>
      <c r="HO385" s="527"/>
      <c r="HP385" s="527"/>
      <c r="HQ385" s="527"/>
      <c r="HR385" s="527"/>
      <c r="HS385" s="527"/>
      <c r="HT385" s="527"/>
      <c r="HU385" s="527"/>
      <c r="HV385" s="527"/>
      <c r="HW385" s="527"/>
      <c r="HX385" s="527"/>
      <c r="HY385" s="527"/>
      <c r="HZ385" s="527"/>
      <c r="IA385" s="527"/>
      <c r="IB385" s="527"/>
      <c r="IC385" s="527"/>
      <c r="ID385" s="527"/>
      <c r="IE385" s="527"/>
      <c r="IF385" s="527"/>
      <c r="IG385" s="527"/>
      <c r="IH385" s="527"/>
      <c r="II385" s="527"/>
      <c r="IJ385" s="527"/>
      <c r="IK385" s="527"/>
      <c r="IL385" s="527"/>
      <c r="IM385" s="527"/>
      <c r="IN385" s="527"/>
      <c r="IO385" s="527"/>
      <c r="IP385" s="527"/>
      <c r="IQ385" s="527"/>
      <c r="IR385" s="527"/>
      <c r="IS385" s="527"/>
    </row>
    <row r="386" s="525" customFormat="1" ht="24.95" customHeight="1" spans="1:253">
      <c r="A386" s="563" t="s">
        <v>50</v>
      </c>
      <c r="B386" s="564">
        <v>0</v>
      </c>
      <c r="C386" s="565">
        <v>0</v>
      </c>
      <c r="D386" s="565">
        <v>0</v>
      </c>
      <c r="E386" s="566" t="str">
        <f t="shared" si="59"/>
        <v/>
      </c>
      <c r="F386" s="565">
        <v>0</v>
      </c>
      <c r="G386" s="567" t="str">
        <f t="shared" si="58"/>
        <v/>
      </c>
      <c r="H386" s="527"/>
      <c r="I386" s="527"/>
      <c r="J386" s="527"/>
      <c r="K386" s="527"/>
      <c r="L386" s="527"/>
      <c r="M386" s="527"/>
      <c r="N386" s="527"/>
      <c r="O386" s="527"/>
      <c r="P386" s="527"/>
      <c r="Q386" s="527"/>
      <c r="R386" s="527"/>
      <c r="S386" s="527"/>
      <c r="T386" s="527"/>
      <c r="U386" s="527"/>
      <c r="V386" s="527"/>
      <c r="W386" s="527"/>
      <c r="X386" s="527"/>
      <c r="Y386" s="527"/>
      <c r="Z386" s="527"/>
      <c r="AA386" s="527"/>
      <c r="AB386" s="527"/>
      <c r="AC386" s="527"/>
      <c r="HN386" s="527"/>
      <c r="HO386" s="527"/>
      <c r="HP386" s="527"/>
      <c r="HQ386" s="527"/>
      <c r="HR386" s="527"/>
      <c r="HS386" s="527"/>
      <c r="HT386" s="527"/>
      <c r="HU386" s="527"/>
      <c r="HV386" s="527"/>
      <c r="HW386" s="527"/>
      <c r="HX386" s="527"/>
      <c r="HY386" s="527"/>
      <c r="HZ386" s="527"/>
      <c r="IA386" s="527"/>
      <c r="IB386" s="527"/>
      <c r="IC386" s="527"/>
      <c r="ID386" s="527"/>
      <c r="IE386" s="527"/>
      <c r="IF386" s="527"/>
      <c r="IG386" s="527"/>
      <c r="IH386" s="527"/>
      <c r="II386" s="527"/>
      <c r="IJ386" s="527"/>
      <c r="IK386" s="527"/>
      <c r="IL386" s="527"/>
      <c r="IM386" s="527"/>
      <c r="IN386" s="527"/>
      <c r="IO386" s="527"/>
      <c r="IP386" s="527"/>
      <c r="IQ386" s="527"/>
      <c r="IR386" s="527"/>
      <c r="IS386" s="527"/>
    </row>
    <row r="387" s="529" customFormat="1" ht="24.95" customHeight="1" spans="1:253">
      <c r="A387" s="563" t="s">
        <v>51</v>
      </c>
      <c r="B387" s="564">
        <v>0</v>
      </c>
      <c r="C387" s="565">
        <v>0</v>
      </c>
      <c r="D387" s="565">
        <v>0</v>
      </c>
      <c r="E387" s="566" t="str">
        <f t="shared" si="59"/>
        <v/>
      </c>
      <c r="F387" s="565">
        <v>0</v>
      </c>
      <c r="G387" s="567" t="str">
        <f t="shared" si="58"/>
        <v/>
      </c>
      <c r="H387" s="527"/>
      <c r="I387" s="527"/>
      <c r="J387" s="527"/>
      <c r="K387" s="527"/>
      <c r="L387" s="527"/>
      <c r="M387" s="527"/>
      <c r="N387" s="527"/>
      <c r="O387" s="527"/>
      <c r="P387" s="527"/>
      <c r="Q387" s="527"/>
      <c r="R387" s="527"/>
      <c r="S387" s="527"/>
      <c r="T387" s="527"/>
      <c r="U387" s="527"/>
      <c r="V387" s="527"/>
      <c r="W387" s="527"/>
      <c r="X387" s="527"/>
      <c r="Y387" s="527"/>
      <c r="Z387" s="527"/>
      <c r="AA387" s="527"/>
      <c r="AB387" s="527"/>
      <c r="AC387" s="527"/>
      <c r="HN387" s="527"/>
      <c r="HO387" s="527"/>
      <c r="HP387" s="527"/>
      <c r="HQ387" s="527"/>
      <c r="HR387" s="527"/>
      <c r="HS387" s="527"/>
      <c r="HT387" s="527"/>
      <c r="HU387" s="527"/>
      <c r="HV387" s="527"/>
      <c r="HW387" s="527"/>
      <c r="HX387" s="527"/>
      <c r="HY387" s="527"/>
      <c r="HZ387" s="527"/>
      <c r="IA387" s="527"/>
      <c r="IB387" s="527"/>
      <c r="IC387" s="527"/>
      <c r="ID387" s="527"/>
      <c r="IE387" s="527"/>
      <c r="IF387" s="527"/>
      <c r="IG387" s="527"/>
      <c r="IH387" s="527"/>
      <c r="II387" s="527"/>
      <c r="IJ387" s="527"/>
      <c r="IK387" s="527"/>
      <c r="IL387" s="527"/>
      <c r="IM387" s="527"/>
      <c r="IN387" s="527"/>
      <c r="IO387" s="527"/>
      <c r="IP387" s="527"/>
      <c r="IQ387" s="527"/>
      <c r="IR387" s="527"/>
      <c r="IS387" s="527"/>
    </row>
    <row r="388" s="525" customFormat="1" ht="24.95" customHeight="1" spans="1:253">
      <c r="A388" s="563" t="s">
        <v>52</v>
      </c>
      <c r="B388" s="564">
        <v>0</v>
      </c>
      <c r="C388" s="565">
        <v>0</v>
      </c>
      <c r="D388" s="565">
        <v>0</v>
      </c>
      <c r="E388" s="566" t="str">
        <f t="shared" si="59"/>
        <v/>
      </c>
      <c r="F388" s="565">
        <v>0</v>
      </c>
      <c r="G388" s="567" t="str">
        <f t="shared" ref="G388:G451" si="67">IFERROR((D388-F388)/F388,"")</f>
        <v/>
      </c>
      <c r="H388" s="527"/>
      <c r="I388" s="527"/>
      <c r="J388" s="527"/>
      <c r="K388" s="527"/>
      <c r="L388" s="527"/>
      <c r="M388" s="527"/>
      <c r="N388" s="527"/>
      <c r="O388" s="527"/>
      <c r="P388" s="527"/>
      <c r="Q388" s="527"/>
      <c r="R388" s="527"/>
      <c r="S388" s="527"/>
      <c r="T388" s="527"/>
      <c r="U388" s="527"/>
      <c r="V388" s="527"/>
      <c r="W388" s="527"/>
      <c r="X388" s="527"/>
      <c r="Y388" s="527"/>
      <c r="Z388" s="527"/>
      <c r="AA388" s="527"/>
      <c r="AB388" s="527"/>
      <c r="AC388" s="527"/>
      <c r="HN388" s="527"/>
      <c r="HO388" s="527"/>
      <c r="HP388" s="527"/>
      <c r="HQ388" s="527"/>
      <c r="HR388" s="527"/>
      <c r="HS388" s="527"/>
      <c r="HT388" s="527"/>
      <c r="HU388" s="527"/>
      <c r="HV388" s="527"/>
      <c r="HW388" s="527"/>
      <c r="HX388" s="527"/>
      <c r="HY388" s="527"/>
      <c r="HZ388" s="527"/>
      <c r="IA388" s="527"/>
      <c r="IB388" s="527"/>
      <c r="IC388" s="527"/>
      <c r="ID388" s="527"/>
      <c r="IE388" s="527"/>
      <c r="IF388" s="527"/>
      <c r="IG388" s="527"/>
      <c r="IH388" s="527"/>
      <c r="II388" s="527"/>
      <c r="IJ388" s="527"/>
      <c r="IK388" s="527"/>
      <c r="IL388" s="527"/>
      <c r="IM388" s="527"/>
      <c r="IN388" s="527"/>
      <c r="IO388" s="527"/>
      <c r="IP388" s="527"/>
      <c r="IQ388" s="527"/>
      <c r="IR388" s="527"/>
      <c r="IS388" s="527"/>
    </row>
    <row r="389" s="528" customFormat="1" ht="24.95" customHeight="1" spans="1:253">
      <c r="A389" s="563" t="s">
        <v>281</v>
      </c>
      <c r="B389" s="564">
        <v>0</v>
      </c>
      <c r="C389" s="565">
        <v>0</v>
      </c>
      <c r="D389" s="565">
        <v>0</v>
      </c>
      <c r="E389" s="566" t="str">
        <f t="shared" si="59"/>
        <v/>
      </c>
      <c r="F389" s="565">
        <v>0</v>
      </c>
      <c r="G389" s="567" t="str">
        <f t="shared" si="67"/>
        <v/>
      </c>
    </row>
    <row r="390" s="525" customFormat="1" ht="24.95" customHeight="1" spans="1:253">
      <c r="A390" s="563" t="s">
        <v>282</v>
      </c>
      <c r="B390" s="564">
        <v>0</v>
      </c>
      <c r="C390" s="565">
        <v>0</v>
      </c>
      <c r="D390" s="565">
        <v>0</v>
      </c>
      <c r="E390" s="566" t="str">
        <f t="shared" ref="E390:E453" si="68">IFERROR(D390/C390,"")</f>
        <v/>
      </c>
      <c r="F390" s="565">
        <v>0</v>
      </c>
      <c r="G390" s="567" t="str">
        <f t="shared" si="67"/>
        <v/>
      </c>
      <c r="H390" s="527"/>
      <c r="I390" s="527"/>
      <c r="J390" s="527"/>
      <c r="K390" s="527"/>
      <c r="L390" s="527"/>
      <c r="M390" s="527"/>
      <c r="N390" s="527"/>
      <c r="O390" s="527"/>
      <c r="P390" s="527"/>
      <c r="Q390" s="527"/>
      <c r="R390" s="527"/>
      <c r="S390" s="527"/>
      <c r="T390" s="527"/>
      <c r="U390" s="527"/>
      <c r="V390" s="527"/>
      <c r="W390" s="527"/>
      <c r="X390" s="527"/>
      <c r="Y390" s="527"/>
      <c r="Z390" s="527"/>
      <c r="AA390" s="527"/>
      <c r="AB390" s="527"/>
      <c r="AC390" s="527"/>
      <c r="HN390" s="527"/>
      <c r="HO390" s="527"/>
      <c r="HP390" s="527"/>
      <c r="HQ390" s="527"/>
      <c r="HR390" s="527"/>
      <c r="HS390" s="527"/>
      <c r="HT390" s="527"/>
      <c r="HU390" s="527"/>
      <c r="HV390" s="527"/>
      <c r="HW390" s="527"/>
      <c r="HX390" s="527"/>
      <c r="HY390" s="527"/>
      <c r="HZ390" s="527"/>
      <c r="IA390" s="527"/>
      <c r="IB390" s="527"/>
      <c r="IC390" s="527"/>
      <c r="ID390" s="527"/>
      <c r="IE390" s="527"/>
      <c r="IF390" s="527"/>
      <c r="IG390" s="527"/>
      <c r="IH390" s="527"/>
      <c r="II390" s="527"/>
      <c r="IJ390" s="527"/>
      <c r="IK390" s="527"/>
      <c r="IL390" s="527"/>
      <c r="IM390" s="527"/>
      <c r="IN390" s="527"/>
      <c r="IO390" s="527"/>
      <c r="IP390" s="527"/>
      <c r="IQ390" s="527"/>
      <c r="IR390" s="527"/>
      <c r="IS390" s="527"/>
    </row>
    <row r="391" s="525" customFormat="1" ht="24.95" customHeight="1" spans="1:253">
      <c r="A391" s="563" t="s">
        <v>59</v>
      </c>
      <c r="B391" s="564">
        <v>0</v>
      </c>
      <c r="C391" s="565">
        <v>0</v>
      </c>
      <c r="D391" s="565">
        <v>0</v>
      </c>
      <c r="E391" s="566" t="str">
        <f t="shared" si="68"/>
        <v/>
      </c>
      <c r="F391" s="565">
        <v>0</v>
      </c>
      <c r="G391" s="567" t="str">
        <f t="shared" si="67"/>
        <v/>
      </c>
      <c r="H391" s="527"/>
      <c r="I391" s="527"/>
      <c r="J391" s="527"/>
      <c r="K391" s="527"/>
      <c r="L391" s="527"/>
      <c r="M391" s="527"/>
      <c r="N391" s="527"/>
      <c r="O391" s="527"/>
      <c r="P391" s="527"/>
      <c r="Q391" s="527"/>
      <c r="R391" s="527"/>
      <c r="S391" s="527"/>
      <c r="T391" s="527"/>
      <c r="U391" s="527"/>
      <c r="V391" s="527"/>
      <c r="W391" s="527"/>
      <c r="X391" s="527"/>
      <c r="Y391" s="527"/>
      <c r="Z391" s="527"/>
      <c r="AA391" s="527"/>
      <c r="AB391" s="527"/>
      <c r="AC391" s="527"/>
      <c r="HN391" s="527"/>
      <c r="HO391" s="527"/>
      <c r="HP391" s="527"/>
      <c r="HQ391" s="527"/>
      <c r="HR391" s="527"/>
      <c r="HS391" s="527"/>
      <c r="HT391" s="527"/>
      <c r="HU391" s="527"/>
      <c r="HV391" s="527"/>
      <c r="HW391" s="527"/>
      <c r="HX391" s="527"/>
      <c r="HY391" s="527"/>
      <c r="HZ391" s="527"/>
      <c r="IA391" s="527"/>
      <c r="IB391" s="527"/>
      <c r="IC391" s="527"/>
      <c r="ID391" s="527"/>
      <c r="IE391" s="527"/>
      <c r="IF391" s="527"/>
      <c r="IG391" s="527"/>
      <c r="IH391" s="527"/>
      <c r="II391" s="527"/>
      <c r="IJ391" s="527"/>
      <c r="IK391" s="527"/>
      <c r="IL391" s="527"/>
      <c r="IM391" s="527"/>
      <c r="IN391" s="527"/>
      <c r="IO391" s="527"/>
      <c r="IP391" s="527"/>
      <c r="IQ391" s="527"/>
      <c r="IR391" s="527"/>
      <c r="IS391" s="527"/>
    </row>
    <row r="392" s="525" customFormat="1" ht="24.95" customHeight="1" spans="1:253">
      <c r="A392" s="563" t="s">
        <v>283</v>
      </c>
      <c r="B392" s="564">
        <v>0</v>
      </c>
      <c r="C392" s="565">
        <v>0</v>
      </c>
      <c r="D392" s="565">
        <v>0</v>
      </c>
      <c r="E392" s="566" t="str">
        <f t="shared" si="68"/>
        <v/>
      </c>
      <c r="F392" s="565">
        <v>0</v>
      </c>
      <c r="G392" s="567" t="str">
        <f t="shared" si="67"/>
        <v/>
      </c>
      <c r="H392" s="527"/>
      <c r="I392" s="527"/>
      <c r="J392" s="527"/>
      <c r="K392" s="527"/>
      <c r="L392" s="527"/>
      <c r="M392" s="527"/>
      <c r="N392" s="527"/>
      <c r="O392" s="527"/>
      <c r="P392" s="527"/>
      <c r="Q392" s="527"/>
      <c r="R392" s="527"/>
      <c r="S392" s="527"/>
      <c r="T392" s="527"/>
      <c r="U392" s="527"/>
      <c r="V392" s="527"/>
      <c r="W392" s="527"/>
      <c r="X392" s="527"/>
      <c r="Y392" s="527"/>
      <c r="Z392" s="527"/>
      <c r="AA392" s="527"/>
      <c r="AB392" s="527"/>
      <c r="AC392" s="527"/>
      <c r="HN392" s="527"/>
      <c r="HO392" s="527"/>
      <c r="HP392" s="527"/>
      <c r="HQ392" s="527"/>
      <c r="HR392" s="527"/>
      <c r="HS392" s="527"/>
      <c r="HT392" s="527"/>
      <c r="HU392" s="527"/>
      <c r="HV392" s="527"/>
      <c r="HW392" s="527"/>
      <c r="HX392" s="527"/>
      <c r="HY392" s="527"/>
      <c r="HZ392" s="527"/>
      <c r="IA392" s="527"/>
      <c r="IB392" s="527"/>
      <c r="IC392" s="527"/>
      <c r="ID392" s="527"/>
      <c r="IE392" s="527"/>
      <c r="IF392" s="527"/>
      <c r="IG392" s="527"/>
      <c r="IH392" s="527"/>
      <c r="II392" s="527"/>
      <c r="IJ392" s="527"/>
      <c r="IK392" s="527"/>
      <c r="IL392" s="527"/>
      <c r="IM392" s="527"/>
      <c r="IN392" s="527"/>
      <c r="IO392" s="527"/>
      <c r="IP392" s="527"/>
      <c r="IQ392" s="527"/>
      <c r="IR392" s="527"/>
      <c r="IS392" s="527"/>
    </row>
    <row r="393" s="528" customFormat="1" ht="24.95" customHeight="1" spans="1:253">
      <c r="A393" s="563" t="s">
        <v>284</v>
      </c>
      <c r="B393" s="367">
        <f t="shared" ref="B393:F393" si="69">SUM(B394:B398)</f>
        <v>0</v>
      </c>
      <c r="C393" s="367">
        <f t="shared" si="69"/>
        <v>0</v>
      </c>
      <c r="D393" s="367">
        <f t="shared" si="69"/>
        <v>0</v>
      </c>
      <c r="E393" s="561" t="str">
        <f t="shared" si="68"/>
        <v/>
      </c>
      <c r="F393" s="367">
        <f t="shared" si="69"/>
        <v>0</v>
      </c>
      <c r="G393" s="562" t="str">
        <f t="shared" si="67"/>
        <v/>
      </c>
    </row>
    <row r="394" s="5" customFormat="1" ht="24.95" customHeight="1" spans="1:253">
      <c r="A394" s="563" t="s">
        <v>50</v>
      </c>
      <c r="B394" s="564">
        <v>0</v>
      </c>
      <c r="C394" s="565">
        <v>0</v>
      </c>
      <c r="D394" s="565">
        <v>0</v>
      </c>
      <c r="E394" s="566" t="str">
        <f t="shared" si="68"/>
        <v/>
      </c>
      <c r="F394" s="565">
        <v>0</v>
      </c>
      <c r="G394" s="567" t="str">
        <f t="shared" si="67"/>
        <v/>
      </c>
      <c r="H394" s="527"/>
      <c r="I394" s="527"/>
      <c r="J394" s="527"/>
      <c r="K394" s="527"/>
      <c r="L394" s="527"/>
      <c r="M394" s="527"/>
      <c r="N394" s="527"/>
      <c r="O394" s="527"/>
      <c r="P394" s="527"/>
      <c r="Q394" s="527"/>
      <c r="R394" s="527"/>
      <c r="S394" s="527"/>
      <c r="T394" s="527"/>
      <c r="U394" s="527"/>
      <c r="V394" s="527"/>
      <c r="W394" s="527"/>
      <c r="X394" s="527"/>
      <c r="Y394" s="527"/>
      <c r="Z394" s="527"/>
      <c r="AA394" s="527"/>
      <c r="AB394" s="527"/>
      <c r="AC394" s="527"/>
      <c r="HN394" s="527"/>
      <c r="HO394" s="527"/>
      <c r="HP394" s="527"/>
      <c r="HQ394" s="527"/>
      <c r="HR394" s="527"/>
      <c r="HS394" s="527"/>
      <c r="HT394" s="527"/>
      <c r="HU394" s="527"/>
      <c r="HV394" s="527"/>
      <c r="HW394" s="527"/>
      <c r="HX394" s="527"/>
      <c r="HY394" s="527"/>
      <c r="HZ394" s="527"/>
      <c r="IA394" s="527"/>
      <c r="IB394" s="527"/>
      <c r="IC394" s="527"/>
      <c r="ID394" s="527"/>
      <c r="IE394" s="527"/>
      <c r="IF394" s="527"/>
      <c r="IG394" s="527"/>
      <c r="IH394" s="527"/>
      <c r="II394" s="527"/>
      <c r="IJ394" s="527"/>
      <c r="IK394" s="527"/>
      <c r="IL394" s="527"/>
      <c r="IM394" s="527"/>
      <c r="IN394" s="527"/>
      <c r="IO394" s="527"/>
      <c r="IP394" s="527"/>
      <c r="IQ394" s="527"/>
      <c r="IR394" s="527"/>
      <c r="IS394" s="527"/>
    </row>
    <row r="395" s="531" customFormat="1" ht="24.95" customHeight="1" spans="1:253">
      <c r="A395" s="563" t="s">
        <v>51</v>
      </c>
      <c r="B395" s="564">
        <v>0</v>
      </c>
      <c r="C395" s="565">
        <v>0</v>
      </c>
      <c r="D395" s="565">
        <v>0</v>
      </c>
      <c r="E395" s="566" t="str">
        <f t="shared" si="68"/>
        <v/>
      </c>
      <c r="F395" s="565">
        <v>0</v>
      </c>
      <c r="G395" s="567" t="str">
        <f t="shared" si="67"/>
        <v/>
      </c>
    </row>
    <row r="396" s="528" customFormat="1" ht="24.95" customHeight="1" spans="1:253">
      <c r="A396" s="563" t="s">
        <v>90</v>
      </c>
      <c r="B396" s="564">
        <v>0</v>
      </c>
      <c r="C396" s="565">
        <v>0</v>
      </c>
      <c r="D396" s="565">
        <v>0</v>
      </c>
      <c r="E396" s="566" t="str">
        <f t="shared" si="68"/>
        <v/>
      </c>
      <c r="F396" s="565">
        <v>0</v>
      </c>
      <c r="G396" s="567" t="str">
        <f t="shared" si="67"/>
        <v/>
      </c>
    </row>
    <row r="397" s="5" customFormat="1" ht="24.95" customHeight="1" spans="1:253">
      <c r="A397" s="563" t="s">
        <v>285</v>
      </c>
      <c r="B397" s="564">
        <v>0</v>
      </c>
      <c r="C397" s="565">
        <v>0</v>
      </c>
      <c r="D397" s="565">
        <v>0</v>
      </c>
      <c r="E397" s="566" t="str">
        <f t="shared" si="68"/>
        <v/>
      </c>
      <c r="F397" s="565">
        <v>0</v>
      </c>
      <c r="G397" s="567" t="str">
        <f t="shared" si="67"/>
        <v/>
      </c>
      <c r="H397" s="527"/>
      <c r="I397" s="527"/>
      <c r="J397" s="527"/>
      <c r="K397" s="527"/>
      <c r="L397" s="527"/>
      <c r="M397" s="527"/>
      <c r="N397" s="527"/>
      <c r="O397" s="527"/>
      <c r="P397" s="527"/>
      <c r="Q397" s="527"/>
      <c r="R397" s="527"/>
      <c r="S397" s="527"/>
      <c r="T397" s="527"/>
      <c r="U397" s="527"/>
      <c r="V397" s="527"/>
      <c r="W397" s="527"/>
      <c r="X397" s="527"/>
      <c r="Y397" s="527"/>
      <c r="Z397" s="527"/>
      <c r="AA397" s="527"/>
      <c r="AB397" s="527"/>
      <c r="AC397" s="527"/>
      <c r="HN397" s="527"/>
      <c r="HO397" s="527"/>
      <c r="HP397" s="527"/>
      <c r="HQ397" s="527"/>
      <c r="HR397" s="527"/>
      <c r="HS397" s="527"/>
      <c r="HT397" s="527"/>
      <c r="HU397" s="527"/>
      <c r="HV397" s="527"/>
      <c r="HW397" s="527"/>
      <c r="HX397" s="527"/>
      <c r="HY397" s="527"/>
      <c r="HZ397" s="527"/>
      <c r="IA397" s="527"/>
      <c r="IB397" s="527"/>
      <c r="IC397" s="527"/>
      <c r="ID397" s="527"/>
      <c r="IE397" s="527"/>
      <c r="IF397" s="527"/>
      <c r="IG397" s="527"/>
      <c r="IH397" s="527"/>
      <c r="II397" s="527"/>
      <c r="IJ397" s="527"/>
      <c r="IK397" s="527"/>
      <c r="IL397" s="527"/>
      <c r="IM397" s="527"/>
      <c r="IN397" s="527"/>
      <c r="IO397" s="527"/>
      <c r="IP397" s="527"/>
      <c r="IQ397" s="527"/>
      <c r="IR397" s="527"/>
      <c r="IS397" s="527"/>
    </row>
    <row r="398" s="528" customFormat="1" ht="24.95" customHeight="1" spans="1:253">
      <c r="A398" s="563" t="s">
        <v>286</v>
      </c>
      <c r="B398" s="564">
        <v>0</v>
      </c>
      <c r="C398" s="565">
        <v>0</v>
      </c>
      <c r="D398" s="565">
        <v>0</v>
      </c>
      <c r="E398" s="566" t="str">
        <f t="shared" si="68"/>
        <v/>
      </c>
      <c r="F398" s="565">
        <v>0</v>
      </c>
      <c r="G398" s="567" t="str">
        <f t="shared" si="67"/>
        <v/>
      </c>
    </row>
    <row r="399" s="528" customFormat="1" ht="24.95" customHeight="1" spans="1:253">
      <c r="A399" s="563" t="s">
        <v>287</v>
      </c>
      <c r="B399" s="367">
        <f t="shared" ref="B399:F399" si="70">SUM(B400:B401)</f>
        <v>0</v>
      </c>
      <c r="C399" s="367">
        <f t="shared" si="70"/>
        <v>0</v>
      </c>
      <c r="D399" s="367">
        <f t="shared" si="70"/>
        <v>0</v>
      </c>
      <c r="E399" s="561" t="str">
        <f t="shared" si="68"/>
        <v/>
      </c>
      <c r="F399" s="367">
        <f t="shared" si="70"/>
        <v>14</v>
      </c>
      <c r="G399" s="562">
        <f t="shared" si="67"/>
        <v>-1</v>
      </c>
    </row>
    <row r="400" s="5" customFormat="1" ht="24.95" customHeight="1" spans="1:253">
      <c r="A400" s="563" t="s">
        <v>288</v>
      </c>
      <c r="B400" s="564">
        <v>0</v>
      </c>
      <c r="C400" s="565">
        <v>0</v>
      </c>
      <c r="D400" s="565">
        <v>0</v>
      </c>
      <c r="E400" s="566" t="str">
        <f t="shared" si="68"/>
        <v/>
      </c>
      <c r="F400" s="565">
        <v>0</v>
      </c>
      <c r="G400" s="567" t="str">
        <f t="shared" si="67"/>
        <v/>
      </c>
      <c r="H400" s="527"/>
      <c r="I400" s="527"/>
      <c r="J400" s="527"/>
      <c r="K400" s="527"/>
      <c r="L400" s="527"/>
      <c r="M400" s="527"/>
      <c r="N400" s="527"/>
      <c r="O400" s="527"/>
      <c r="P400" s="527"/>
      <c r="Q400" s="527"/>
      <c r="R400" s="527"/>
      <c r="S400" s="527"/>
      <c r="T400" s="527"/>
      <c r="U400" s="527"/>
      <c r="V400" s="527"/>
      <c r="W400" s="527"/>
      <c r="X400" s="527"/>
      <c r="Y400" s="527"/>
      <c r="Z400" s="527"/>
      <c r="AA400" s="527"/>
      <c r="AB400" s="527"/>
      <c r="AC400" s="527"/>
      <c r="HN400" s="527"/>
      <c r="HO400" s="527"/>
      <c r="HP400" s="527"/>
      <c r="HQ400" s="527"/>
      <c r="HR400" s="527"/>
      <c r="HS400" s="527"/>
      <c r="HT400" s="527"/>
      <c r="HU400" s="527"/>
      <c r="HV400" s="527"/>
      <c r="HW400" s="527"/>
      <c r="HX400" s="527"/>
      <c r="HY400" s="527"/>
      <c r="HZ400" s="527"/>
      <c r="IA400" s="527"/>
      <c r="IB400" s="527"/>
      <c r="IC400" s="527"/>
      <c r="ID400" s="527"/>
      <c r="IE400" s="527"/>
      <c r="IF400" s="527"/>
      <c r="IG400" s="527"/>
      <c r="IH400" s="527"/>
      <c r="II400" s="527"/>
      <c r="IJ400" s="527"/>
      <c r="IK400" s="527"/>
      <c r="IL400" s="527"/>
      <c r="IM400" s="527"/>
      <c r="IN400" s="527"/>
      <c r="IO400" s="527"/>
      <c r="IP400" s="527"/>
      <c r="IQ400" s="527"/>
      <c r="IR400" s="527"/>
      <c r="IS400" s="527"/>
    </row>
    <row r="401" s="528" customFormat="1" ht="24.95" customHeight="1" spans="1:253">
      <c r="A401" s="563" t="s">
        <v>289</v>
      </c>
      <c r="B401" s="564">
        <v>0</v>
      </c>
      <c r="C401" s="565">
        <v>0</v>
      </c>
      <c r="D401" s="565">
        <v>0</v>
      </c>
      <c r="E401" s="566" t="str">
        <f t="shared" si="68"/>
        <v/>
      </c>
      <c r="F401" s="565">
        <v>14</v>
      </c>
      <c r="G401" s="567">
        <f t="shared" si="67"/>
        <v>-1</v>
      </c>
    </row>
    <row r="402" s="528" customFormat="1" ht="24.95" customHeight="1" spans="1:253">
      <c r="A402" s="570" t="s">
        <v>290</v>
      </c>
      <c r="B402" s="367">
        <f>SUM(B403,B408,B415,B421,B427,B431,B435,B439,B445,B452)</f>
        <v>17600</v>
      </c>
      <c r="C402" s="367">
        <f>SUM(C403,C408,C415,C421,C427,C431,C435,C439,C445,C452)</f>
        <v>18911</v>
      </c>
      <c r="D402" s="367">
        <f>SUM(D403,D408,D415,D421,D427,D431,D435,D439,D445,D452)</f>
        <v>17003</v>
      </c>
      <c r="E402" s="561">
        <f t="shared" si="68"/>
        <v>0.899106340225266</v>
      </c>
      <c r="F402" s="367">
        <f>SUM(F403,F408,F415,F421,F427,F431,F435,F439,F445,F452)</f>
        <v>18002</v>
      </c>
      <c r="G402" s="562">
        <f t="shared" si="67"/>
        <v>-0.0554938340184424</v>
      </c>
    </row>
    <row r="403" s="5" customFormat="1" ht="24.95" customHeight="1" spans="1:253">
      <c r="A403" s="563" t="s">
        <v>291</v>
      </c>
      <c r="B403" s="367">
        <f>SUM(B404:B407)</f>
        <v>851</v>
      </c>
      <c r="C403" s="367">
        <f>SUM(C404:C407)</f>
        <v>824</v>
      </c>
      <c r="D403" s="367">
        <f>SUM(D404:D407)</f>
        <v>824</v>
      </c>
      <c r="E403" s="561">
        <f t="shared" si="68"/>
        <v>1</v>
      </c>
      <c r="F403" s="367">
        <f>SUM(F404:F407)</f>
        <v>992</v>
      </c>
      <c r="G403" s="562">
        <f t="shared" si="67"/>
        <v>-0.169354838709677</v>
      </c>
      <c r="H403" s="527"/>
      <c r="I403" s="527"/>
      <c r="J403" s="527"/>
      <c r="K403" s="527"/>
      <c r="L403" s="527"/>
      <c r="M403" s="527"/>
      <c r="N403" s="527"/>
      <c r="O403" s="527"/>
      <c r="P403" s="527"/>
      <c r="Q403" s="527"/>
      <c r="R403" s="527"/>
      <c r="S403" s="527"/>
      <c r="T403" s="527"/>
      <c r="U403" s="527"/>
      <c r="V403" s="527"/>
      <c r="W403" s="527"/>
      <c r="X403" s="527"/>
      <c r="Y403" s="527"/>
      <c r="Z403" s="527"/>
      <c r="AA403" s="527"/>
      <c r="AB403" s="527"/>
      <c r="AC403" s="527"/>
      <c r="HN403" s="527"/>
      <c r="HO403" s="527"/>
      <c r="HP403" s="527"/>
      <c r="HQ403" s="527"/>
      <c r="HR403" s="527"/>
      <c r="HS403" s="527"/>
      <c r="HT403" s="527"/>
      <c r="HU403" s="527"/>
      <c r="HV403" s="527"/>
      <c r="HW403" s="527"/>
      <c r="HX403" s="527"/>
      <c r="HY403" s="527"/>
      <c r="HZ403" s="527"/>
      <c r="IA403" s="527"/>
      <c r="IB403" s="527"/>
      <c r="IC403" s="527"/>
      <c r="ID403" s="527"/>
      <c r="IE403" s="527"/>
      <c r="IF403" s="527"/>
      <c r="IG403" s="527"/>
      <c r="IH403" s="527"/>
      <c r="II403" s="527"/>
      <c r="IJ403" s="527"/>
      <c r="IK403" s="527"/>
      <c r="IL403" s="527"/>
      <c r="IM403" s="527"/>
      <c r="IN403" s="527"/>
      <c r="IO403" s="527"/>
      <c r="IP403" s="527"/>
      <c r="IQ403" s="527"/>
      <c r="IR403" s="527"/>
      <c r="IS403" s="527"/>
    </row>
    <row r="404" s="528" customFormat="1" ht="24.95" customHeight="1" spans="1:253">
      <c r="A404" s="563" t="s">
        <v>50</v>
      </c>
      <c r="B404" s="564">
        <v>87</v>
      </c>
      <c r="C404" s="565">
        <v>89</v>
      </c>
      <c r="D404" s="565">
        <v>89</v>
      </c>
      <c r="E404" s="566">
        <f t="shared" si="68"/>
        <v>1</v>
      </c>
      <c r="F404" s="565">
        <v>119</v>
      </c>
      <c r="G404" s="567">
        <f t="shared" si="67"/>
        <v>-0.252100840336134</v>
      </c>
    </row>
    <row r="405" s="5" customFormat="1" ht="24.95" customHeight="1" spans="1:253">
      <c r="A405" s="563" t="s">
        <v>51</v>
      </c>
      <c r="B405" s="564">
        <v>0</v>
      </c>
      <c r="C405" s="565">
        <v>0</v>
      </c>
      <c r="D405" s="565">
        <v>0</v>
      </c>
      <c r="E405" s="566" t="str">
        <f t="shared" si="68"/>
        <v/>
      </c>
      <c r="F405" s="565">
        <v>0</v>
      </c>
      <c r="G405" s="567" t="str">
        <f t="shared" si="67"/>
        <v/>
      </c>
      <c r="H405" s="527"/>
      <c r="I405" s="527"/>
      <c r="J405" s="527"/>
      <c r="K405" s="527"/>
      <c r="L405" s="527"/>
      <c r="M405" s="527"/>
      <c r="N405" s="527"/>
      <c r="O405" s="527"/>
      <c r="P405" s="527"/>
      <c r="Q405" s="527"/>
      <c r="R405" s="527"/>
      <c r="S405" s="527"/>
      <c r="T405" s="527"/>
      <c r="U405" s="527"/>
      <c r="V405" s="527"/>
      <c r="W405" s="527"/>
      <c r="X405" s="527"/>
      <c r="Y405" s="527"/>
      <c r="Z405" s="527"/>
      <c r="AA405" s="527"/>
      <c r="AB405" s="527"/>
      <c r="AC405" s="527"/>
      <c r="HN405" s="527"/>
      <c r="HO405" s="527"/>
      <c r="HP405" s="527"/>
      <c r="HQ405" s="527"/>
      <c r="HR405" s="527"/>
      <c r="HS405" s="527"/>
      <c r="HT405" s="527"/>
      <c r="HU405" s="527"/>
      <c r="HV405" s="527"/>
      <c r="HW405" s="527"/>
      <c r="HX405" s="527"/>
      <c r="HY405" s="527"/>
      <c r="HZ405" s="527"/>
      <c r="IA405" s="527"/>
      <c r="IB405" s="527"/>
      <c r="IC405" s="527"/>
      <c r="ID405" s="527"/>
      <c r="IE405" s="527"/>
      <c r="IF405" s="527"/>
      <c r="IG405" s="527"/>
      <c r="IH405" s="527"/>
      <c r="II405" s="527"/>
      <c r="IJ405" s="527"/>
      <c r="IK405" s="527"/>
      <c r="IL405" s="527"/>
      <c r="IM405" s="527"/>
      <c r="IN405" s="527"/>
      <c r="IO405" s="527"/>
      <c r="IP405" s="527"/>
      <c r="IQ405" s="527"/>
      <c r="IR405" s="527"/>
      <c r="IS405" s="527"/>
    </row>
    <row r="406" s="5" customFormat="1" ht="24.95" customHeight="1" spans="1:253">
      <c r="A406" s="563" t="s">
        <v>52</v>
      </c>
      <c r="B406" s="564">
        <v>0</v>
      </c>
      <c r="C406" s="565">
        <v>0</v>
      </c>
      <c r="D406" s="565">
        <v>0</v>
      </c>
      <c r="E406" s="566" t="str">
        <f t="shared" si="68"/>
        <v/>
      </c>
      <c r="F406" s="565">
        <v>0</v>
      </c>
      <c r="G406" s="567" t="str">
        <f t="shared" si="67"/>
        <v/>
      </c>
      <c r="H406" s="527"/>
      <c r="I406" s="527"/>
      <c r="J406" s="527"/>
      <c r="K406" s="527"/>
      <c r="L406" s="527"/>
      <c r="M406" s="527"/>
      <c r="N406" s="527"/>
      <c r="O406" s="527"/>
      <c r="P406" s="527"/>
      <c r="Q406" s="527"/>
      <c r="R406" s="527"/>
      <c r="S406" s="527"/>
      <c r="T406" s="527"/>
      <c r="U406" s="527"/>
      <c r="V406" s="527"/>
      <c r="W406" s="527"/>
      <c r="X406" s="527"/>
      <c r="Y406" s="527"/>
      <c r="Z406" s="527"/>
      <c r="AA406" s="527"/>
      <c r="AB406" s="527"/>
      <c r="AC406" s="527"/>
      <c r="HN406" s="527"/>
      <c r="HO406" s="527"/>
      <c r="HP406" s="527"/>
      <c r="HQ406" s="527"/>
      <c r="HR406" s="527"/>
      <c r="HS406" s="527"/>
      <c r="HT406" s="527"/>
      <c r="HU406" s="527"/>
      <c r="HV406" s="527"/>
      <c r="HW406" s="527"/>
      <c r="HX406" s="527"/>
      <c r="HY406" s="527"/>
      <c r="HZ406" s="527"/>
      <c r="IA406" s="527"/>
      <c r="IB406" s="527"/>
      <c r="IC406" s="527"/>
      <c r="ID406" s="527"/>
      <c r="IE406" s="527"/>
      <c r="IF406" s="527"/>
      <c r="IG406" s="527"/>
      <c r="IH406" s="527"/>
      <c r="II406" s="527"/>
      <c r="IJ406" s="527"/>
      <c r="IK406" s="527"/>
      <c r="IL406" s="527"/>
      <c r="IM406" s="527"/>
      <c r="IN406" s="527"/>
      <c r="IO406" s="527"/>
      <c r="IP406" s="527"/>
      <c r="IQ406" s="527"/>
      <c r="IR406" s="527"/>
      <c r="IS406" s="527"/>
    </row>
    <row r="407" s="5" customFormat="1" ht="24.95" customHeight="1" spans="1:253">
      <c r="A407" s="563" t="s">
        <v>292</v>
      </c>
      <c r="B407" s="564">
        <v>764</v>
      </c>
      <c r="C407" s="565">
        <v>735</v>
      </c>
      <c r="D407" s="565">
        <v>735</v>
      </c>
      <c r="E407" s="566">
        <f t="shared" si="68"/>
        <v>1</v>
      </c>
      <c r="F407" s="565">
        <v>873</v>
      </c>
      <c r="G407" s="567">
        <f t="shared" si="67"/>
        <v>-0.15807560137457</v>
      </c>
      <c r="H407" s="527"/>
      <c r="I407" s="527"/>
      <c r="J407" s="527"/>
      <c r="K407" s="527"/>
      <c r="L407" s="527"/>
      <c r="M407" s="527"/>
      <c r="N407" s="527"/>
      <c r="O407" s="527"/>
      <c r="P407" s="527"/>
      <c r="Q407" s="527"/>
      <c r="R407" s="527"/>
      <c r="S407" s="527"/>
      <c r="T407" s="527"/>
      <c r="U407" s="527"/>
      <c r="V407" s="527"/>
      <c r="W407" s="527"/>
      <c r="X407" s="527"/>
      <c r="Y407" s="527"/>
      <c r="Z407" s="527"/>
      <c r="AA407" s="527"/>
      <c r="AB407" s="527"/>
      <c r="AC407" s="527"/>
      <c r="HN407" s="527"/>
      <c r="HO407" s="527"/>
      <c r="HP407" s="527"/>
      <c r="HQ407" s="527"/>
      <c r="HR407" s="527"/>
      <c r="HS407" s="527"/>
      <c r="HT407" s="527"/>
      <c r="HU407" s="527"/>
      <c r="HV407" s="527"/>
      <c r="HW407" s="527"/>
      <c r="HX407" s="527"/>
      <c r="HY407" s="527"/>
      <c r="HZ407" s="527"/>
      <c r="IA407" s="527"/>
      <c r="IB407" s="527"/>
      <c r="IC407" s="527"/>
      <c r="ID407" s="527"/>
      <c r="IE407" s="527"/>
      <c r="IF407" s="527"/>
      <c r="IG407" s="527"/>
      <c r="IH407" s="527"/>
      <c r="II407" s="527"/>
      <c r="IJ407" s="527"/>
      <c r="IK407" s="527"/>
      <c r="IL407" s="527"/>
      <c r="IM407" s="527"/>
      <c r="IN407" s="527"/>
      <c r="IO407" s="527"/>
      <c r="IP407" s="527"/>
      <c r="IQ407" s="527"/>
      <c r="IR407" s="527"/>
      <c r="IS407" s="527"/>
    </row>
    <row r="408" s="5" customFormat="1" ht="24.95" customHeight="1" spans="1:253">
      <c r="A408" s="563" t="s">
        <v>293</v>
      </c>
      <c r="B408" s="367">
        <f>SUM(B409:B414)</f>
        <v>15233</v>
      </c>
      <c r="C408" s="367">
        <f>SUM(C409:C414)</f>
        <v>16506</v>
      </c>
      <c r="D408" s="367">
        <f>SUM(D409:D414)</f>
        <v>15446</v>
      </c>
      <c r="E408" s="561">
        <f t="shared" si="68"/>
        <v>0.93578092814734</v>
      </c>
      <c r="F408" s="367">
        <f>SUM(F409:F414)</f>
        <v>15163</v>
      </c>
      <c r="G408" s="562">
        <f t="shared" si="67"/>
        <v>0.0186638527995779</v>
      </c>
      <c r="H408" s="527"/>
      <c r="I408" s="527"/>
      <c r="J408" s="527"/>
      <c r="K408" s="527"/>
      <c r="L408" s="527"/>
      <c r="M408" s="527"/>
      <c r="N408" s="527"/>
      <c r="O408" s="527"/>
      <c r="P408" s="527"/>
      <c r="Q408" s="527"/>
      <c r="R408" s="527"/>
      <c r="S408" s="527"/>
      <c r="T408" s="527"/>
      <c r="U408" s="527"/>
      <c r="V408" s="527"/>
      <c r="W408" s="527"/>
      <c r="X408" s="527"/>
      <c r="Y408" s="527"/>
      <c r="Z408" s="527"/>
      <c r="AA408" s="527"/>
      <c r="AB408" s="527"/>
      <c r="AC408" s="527"/>
      <c r="HN408" s="527"/>
      <c r="HO408" s="527"/>
      <c r="HP408" s="527"/>
      <c r="HQ408" s="527"/>
      <c r="HR408" s="527"/>
      <c r="HS408" s="527"/>
      <c r="HT408" s="527"/>
      <c r="HU408" s="527"/>
      <c r="HV408" s="527"/>
      <c r="HW408" s="527"/>
      <c r="HX408" s="527"/>
      <c r="HY408" s="527"/>
      <c r="HZ408" s="527"/>
      <c r="IA408" s="527"/>
      <c r="IB408" s="527"/>
      <c r="IC408" s="527"/>
      <c r="ID408" s="527"/>
      <c r="IE408" s="527"/>
      <c r="IF408" s="527"/>
      <c r="IG408" s="527"/>
      <c r="IH408" s="527"/>
      <c r="II408" s="527"/>
      <c r="IJ408" s="527"/>
      <c r="IK408" s="527"/>
      <c r="IL408" s="527"/>
      <c r="IM408" s="527"/>
      <c r="IN408" s="527"/>
      <c r="IO408" s="527"/>
      <c r="IP408" s="527"/>
      <c r="IQ408" s="527"/>
      <c r="IR408" s="527"/>
      <c r="IS408" s="527"/>
    </row>
    <row r="409" s="5" customFormat="1" ht="24.95" customHeight="1" spans="1:253">
      <c r="A409" s="563" t="s">
        <v>294</v>
      </c>
      <c r="B409" s="564">
        <v>814</v>
      </c>
      <c r="C409" s="565">
        <v>1355</v>
      </c>
      <c r="D409" s="565">
        <v>1165</v>
      </c>
      <c r="E409" s="566">
        <f t="shared" si="68"/>
        <v>0.859778597785978</v>
      </c>
      <c r="F409" s="565">
        <v>1389</v>
      </c>
      <c r="G409" s="567">
        <f t="shared" si="67"/>
        <v>-0.161267098632109</v>
      </c>
      <c r="H409" s="527"/>
      <c r="I409" s="527"/>
      <c r="J409" s="527"/>
      <c r="K409" s="527"/>
      <c r="L409" s="527"/>
      <c r="M409" s="527"/>
      <c r="N409" s="527"/>
      <c r="O409" s="527"/>
      <c r="P409" s="527"/>
      <c r="Q409" s="527"/>
      <c r="R409" s="527"/>
      <c r="S409" s="527"/>
      <c r="T409" s="527"/>
      <c r="U409" s="527"/>
      <c r="V409" s="527"/>
      <c r="W409" s="527"/>
      <c r="X409" s="527"/>
      <c r="Y409" s="527"/>
      <c r="Z409" s="527"/>
      <c r="AA409" s="527"/>
      <c r="AB409" s="527"/>
      <c r="AC409" s="527"/>
      <c r="HN409" s="527"/>
      <c r="HO409" s="527"/>
      <c r="HP409" s="527"/>
      <c r="HQ409" s="527"/>
      <c r="HR409" s="527"/>
      <c r="HS409" s="527"/>
      <c r="HT409" s="527"/>
      <c r="HU409" s="527"/>
      <c r="HV409" s="527"/>
      <c r="HW409" s="527"/>
      <c r="HX409" s="527"/>
      <c r="HY409" s="527"/>
      <c r="HZ409" s="527"/>
      <c r="IA409" s="527"/>
      <c r="IB409" s="527"/>
      <c r="IC409" s="527"/>
      <c r="ID409" s="527"/>
      <c r="IE409" s="527"/>
      <c r="IF409" s="527"/>
      <c r="IG409" s="527"/>
      <c r="IH409" s="527"/>
      <c r="II409" s="527"/>
      <c r="IJ409" s="527"/>
      <c r="IK409" s="527"/>
      <c r="IL409" s="527"/>
      <c r="IM409" s="527"/>
      <c r="IN409" s="527"/>
      <c r="IO409" s="527"/>
      <c r="IP409" s="527"/>
      <c r="IQ409" s="527"/>
      <c r="IR409" s="527"/>
      <c r="IS409" s="527"/>
    </row>
    <row r="410" s="5" customFormat="1" ht="24.95" customHeight="1" spans="1:253">
      <c r="A410" s="563" t="s">
        <v>295</v>
      </c>
      <c r="B410" s="564">
        <v>7066</v>
      </c>
      <c r="C410" s="565">
        <v>6706</v>
      </c>
      <c r="D410" s="565">
        <v>6422</v>
      </c>
      <c r="E410" s="566">
        <f t="shared" si="68"/>
        <v>0.957649865791828</v>
      </c>
      <c r="F410" s="565">
        <v>6763</v>
      </c>
      <c r="G410" s="567">
        <f t="shared" si="67"/>
        <v>-0.0504214106165903</v>
      </c>
      <c r="H410" s="527"/>
      <c r="I410" s="527"/>
      <c r="J410" s="527"/>
      <c r="K410" s="527"/>
      <c r="L410" s="527"/>
      <c r="M410" s="527"/>
      <c r="N410" s="527"/>
      <c r="O410" s="527"/>
      <c r="P410" s="527"/>
      <c r="Q410" s="527"/>
      <c r="R410" s="527"/>
      <c r="S410" s="527"/>
      <c r="T410" s="527"/>
      <c r="U410" s="527"/>
      <c r="V410" s="527"/>
      <c r="W410" s="527"/>
      <c r="X410" s="527"/>
      <c r="Y410" s="527"/>
      <c r="Z410" s="527"/>
      <c r="AA410" s="527"/>
      <c r="AB410" s="527"/>
      <c r="AC410" s="527"/>
      <c r="HN410" s="527"/>
      <c r="HO410" s="527"/>
      <c r="HP410" s="527"/>
      <c r="HQ410" s="527"/>
      <c r="HR410" s="527"/>
      <c r="HS410" s="527"/>
      <c r="HT410" s="527"/>
      <c r="HU410" s="527"/>
      <c r="HV410" s="527"/>
      <c r="HW410" s="527"/>
      <c r="HX410" s="527"/>
      <c r="HY410" s="527"/>
      <c r="HZ410" s="527"/>
      <c r="IA410" s="527"/>
      <c r="IB410" s="527"/>
      <c r="IC410" s="527"/>
      <c r="ID410" s="527"/>
      <c r="IE410" s="527"/>
      <c r="IF410" s="527"/>
      <c r="IG410" s="527"/>
      <c r="IH410" s="527"/>
      <c r="II410" s="527"/>
      <c r="IJ410" s="527"/>
      <c r="IK410" s="527"/>
      <c r="IL410" s="527"/>
      <c r="IM410" s="527"/>
      <c r="IN410" s="527"/>
      <c r="IO410" s="527"/>
      <c r="IP410" s="527"/>
      <c r="IQ410" s="527"/>
      <c r="IR410" s="527"/>
      <c r="IS410" s="527"/>
    </row>
    <row r="411" s="528" customFormat="1" ht="24.95" customHeight="1" spans="1:253">
      <c r="A411" s="563" t="s">
        <v>296</v>
      </c>
      <c r="B411" s="564">
        <v>4449</v>
      </c>
      <c r="C411" s="565">
        <v>4741</v>
      </c>
      <c r="D411" s="565">
        <v>4741</v>
      </c>
      <c r="E411" s="566">
        <f t="shared" si="68"/>
        <v>1</v>
      </c>
      <c r="F411" s="565">
        <v>4430</v>
      </c>
      <c r="G411" s="567">
        <f t="shared" si="67"/>
        <v>0.0702031602708804</v>
      </c>
    </row>
    <row r="412" s="5" customFormat="1" ht="24.95" customHeight="1" spans="1:253">
      <c r="A412" s="563" t="s">
        <v>297</v>
      </c>
      <c r="B412" s="564">
        <v>2904</v>
      </c>
      <c r="C412" s="565">
        <v>2553</v>
      </c>
      <c r="D412" s="565">
        <v>2398</v>
      </c>
      <c r="E412" s="566">
        <f t="shared" si="68"/>
        <v>0.939287113200157</v>
      </c>
      <c r="F412" s="565">
        <v>2391</v>
      </c>
      <c r="G412" s="567">
        <f t="shared" si="67"/>
        <v>0.00292764533667921</v>
      </c>
      <c r="H412" s="527"/>
      <c r="I412" s="527"/>
      <c r="J412" s="527"/>
      <c r="K412" s="527"/>
      <c r="L412" s="527"/>
      <c r="M412" s="527"/>
      <c r="N412" s="527"/>
      <c r="O412" s="527"/>
      <c r="P412" s="527"/>
      <c r="Q412" s="527"/>
      <c r="R412" s="527"/>
      <c r="S412" s="527"/>
      <c r="T412" s="527"/>
      <c r="U412" s="527"/>
      <c r="V412" s="527"/>
      <c r="W412" s="527"/>
      <c r="X412" s="527"/>
      <c r="Y412" s="527"/>
      <c r="Z412" s="527"/>
      <c r="AA412" s="527"/>
      <c r="AB412" s="527"/>
      <c r="AC412" s="527"/>
      <c r="HN412" s="527"/>
      <c r="HO412" s="527"/>
      <c r="HP412" s="527"/>
      <c r="HQ412" s="527"/>
      <c r="HR412" s="527"/>
      <c r="HS412" s="527"/>
      <c r="HT412" s="527"/>
      <c r="HU412" s="527"/>
      <c r="HV412" s="527"/>
      <c r="HW412" s="527"/>
      <c r="HX412" s="527"/>
      <c r="HY412" s="527"/>
      <c r="HZ412" s="527"/>
      <c r="IA412" s="527"/>
      <c r="IB412" s="527"/>
      <c r="IC412" s="527"/>
      <c r="ID412" s="527"/>
      <c r="IE412" s="527"/>
      <c r="IF412" s="527"/>
      <c r="IG412" s="527"/>
      <c r="IH412" s="527"/>
      <c r="II412" s="527"/>
      <c r="IJ412" s="527"/>
      <c r="IK412" s="527"/>
      <c r="IL412" s="527"/>
      <c r="IM412" s="527"/>
      <c r="IN412" s="527"/>
      <c r="IO412" s="527"/>
      <c r="IP412" s="527"/>
      <c r="IQ412" s="527"/>
      <c r="IR412" s="527"/>
      <c r="IS412" s="527"/>
    </row>
    <row r="413" s="5" customFormat="1" ht="24.95" customHeight="1" spans="1:253">
      <c r="A413" s="563" t="s">
        <v>298</v>
      </c>
      <c r="B413" s="564">
        <v>0</v>
      </c>
      <c r="C413" s="565">
        <v>0</v>
      </c>
      <c r="D413" s="565">
        <v>0</v>
      </c>
      <c r="E413" s="566" t="str">
        <f t="shared" si="68"/>
        <v/>
      </c>
      <c r="F413" s="565">
        <v>0</v>
      </c>
      <c r="G413" s="567" t="str">
        <f t="shared" si="67"/>
        <v/>
      </c>
      <c r="H413" s="527"/>
      <c r="I413" s="527"/>
      <c r="J413" s="527"/>
      <c r="K413" s="527"/>
      <c r="L413" s="527"/>
      <c r="M413" s="527"/>
      <c r="N413" s="527"/>
      <c r="O413" s="527"/>
      <c r="P413" s="527"/>
      <c r="Q413" s="527"/>
      <c r="R413" s="527"/>
      <c r="S413" s="527"/>
      <c r="T413" s="527"/>
      <c r="U413" s="527"/>
      <c r="V413" s="527"/>
      <c r="W413" s="527"/>
      <c r="X413" s="527"/>
      <c r="Y413" s="527"/>
      <c r="Z413" s="527"/>
      <c r="AA413" s="527"/>
      <c r="AB413" s="527"/>
      <c r="AC413" s="527"/>
      <c r="HN413" s="527"/>
      <c r="HO413" s="527"/>
      <c r="HP413" s="527"/>
      <c r="HQ413" s="527"/>
      <c r="HR413" s="527"/>
      <c r="HS413" s="527"/>
      <c r="HT413" s="527"/>
      <c r="HU413" s="527"/>
      <c r="HV413" s="527"/>
      <c r="HW413" s="527"/>
      <c r="HX413" s="527"/>
      <c r="HY413" s="527"/>
      <c r="HZ413" s="527"/>
      <c r="IA413" s="527"/>
      <c r="IB413" s="527"/>
      <c r="IC413" s="527"/>
      <c r="ID413" s="527"/>
      <c r="IE413" s="527"/>
      <c r="IF413" s="527"/>
      <c r="IG413" s="527"/>
      <c r="IH413" s="527"/>
      <c r="II413" s="527"/>
      <c r="IJ413" s="527"/>
      <c r="IK413" s="527"/>
      <c r="IL413" s="527"/>
      <c r="IM413" s="527"/>
      <c r="IN413" s="527"/>
      <c r="IO413" s="527"/>
      <c r="IP413" s="527"/>
      <c r="IQ413" s="527"/>
      <c r="IR413" s="527"/>
      <c r="IS413" s="527"/>
    </row>
    <row r="414" s="5" customFormat="1" ht="24.95" customHeight="1" spans="1:253">
      <c r="A414" s="563" t="s">
        <v>299</v>
      </c>
      <c r="B414" s="564">
        <v>0</v>
      </c>
      <c r="C414" s="565">
        <v>1151</v>
      </c>
      <c r="D414" s="565">
        <v>720</v>
      </c>
      <c r="E414" s="566">
        <f t="shared" si="68"/>
        <v>0.625543006081668</v>
      </c>
      <c r="F414" s="565">
        <v>190</v>
      </c>
      <c r="G414" s="567">
        <f t="shared" si="67"/>
        <v>2.78947368421053</v>
      </c>
      <c r="H414" s="527"/>
      <c r="I414" s="527"/>
      <c r="J414" s="527"/>
      <c r="K414" s="527"/>
      <c r="L414" s="527"/>
      <c r="M414" s="527"/>
      <c r="N414" s="527"/>
      <c r="O414" s="527"/>
      <c r="P414" s="527"/>
      <c r="Q414" s="527"/>
      <c r="R414" s="527"/>
      <c r="S414" s="527"/>
      <c r="T414" s="527"/>
      <c r="U414" s="527"/>
      <c r="V414" s="527"/>
      <c r="W414" s="527"/>
      <c r="X414" s="527"/>
      <c r="Y414" s="527"/>
      <c r="Z414" s="527"/>
      <c r="AA414" s="527"/>
      <c r="AB414" s="527"/>
      <c r="AC414" s="527"/>
      <c r="HN414" s="527"/>
      <c r="HO414" s="527"/>
      <c r="HP414" s="527"/>
      <c r="HQ414" s="527"/>
      <c r="HR414" s="527"/>
      <c r="HS414" s="527"/>
      <c r="HT414" s="527"/>
      <c r="HU414" s="527"/>
      <c r="HV414" s="527"/>
      <c r="HW414" s="527"/>
      <c r="HX414" s="527"/>
      <c r="HY414" s="527"/>
      <c r="HZ414" s="527"/>
      <c r="IA414" s="527"/>
      <c r="IB414" s="527"/>
      <c r="IC414" s="527"/>
      <c r="ID414" s="527"/>
      <c r="IE414" s="527"/>
      <c r="IF414" s="527"/>
      <c r="IG414" s="527"/>
      <c r="IH414" s="527"/>
      <c r="II414" s="527"/>
      <c r="IJ414" s="527"/>
      <c r="IK414" s="527"/>
      <c r="IL414" s="527"/>
      <c r="IM414" s="527"/>
      <c r="IN414" s="527"/>
      <c r="IO414" s="527"/>
      <c r="IP414" s="527"/>
      <c r="IQ414" s="527"/>
      <c r="IR414" s="527"/>
      <c r="IS414" s="527"/>
    </row>
    <row r="415" s="529" customFormat="1" ht="24.95" customHeight="1" spans="1:253">
      <c r="A415" s="563" t="s">
        <v>300</v>
      </c>
      <c r="B415" s="367">
        <f>SUM(B416:B420)</f>
        <v>0</v>
      </c>
      <c r="C415" s="367">
        <f>SUM(C416:C420)</f>
        <v>0</v>
      </c>
      <c r="D415" s="367">
        <f>SUM(D416:D420)</f>
        <v>0</v>
      </c>
      <c r="E415" s="561" t="str">
        <f t="shared" si="68"/>
        <v/>
      </c>
      <c r="F415" s="367">
        <f>SUM(F416:F420)</f>
        <v>0</v>
      </c>
      <c r="G415" s="562" t="str">
        <f t="shared" si="67"/>
        <v/>
      </c>
      <c r="H415" s="527"/>
      <c r="I415" s="527"/>
      <c r="J415" s="527"/>
      <c r="K415" s="527"/>
      <c r="L415" s="527"/>
      <c r="M415" s="527"/>
      <c r="N415" s="527"/>
      <c r="O415" s="527"/>
      <c r="P415" s="527"/>
      <c r="Q415" s="527"/>
      <c r="R415" s="527"/>
      <c r="S415" s="527"/>
      <c r="T415" s="527"/>
      <c r="U415" s="527"/>
      <c r="V415" s="527"/>
      <c r="W415" s="527"/>
      <c r="X415" s="527"/>
      <c r="Y415" s="527"/>
      <c r="Z415" s="527"/>
      <c r="AA415" s="527"/>
      <c r="AB415" s="527"/>
      <c r="AC415" s="527"/>
      <c r="HN415" s="527"/>
      <c r="HO415" s="527"/>
      <c r="HP415" s="527"/>
      <c r="HQ415" s="527"/>
      <c r="HR415" s="527"/>
      <c r="HS415" s="527"/>
      <c r="HT415" s="527"/>
      <c r="HU415" s="527"/>
      <c r="HV415" s="527"/>
      <c r="HW415" s="527"/>
      <c r="HX415" s="527"/>
      <c r="HY415" s="527"/>
      <c r="HZ415" s="527"/>
      <c r="IA415" s="527"/>
      <c r="IB415" s="527"/>
      <c r="IC415" s="527"/>
      <c r="ID415" s="527"/>
      <c r="IE415" s="527"/>
      <c r="IF415" s="527"/>
      <c r="IG415" s="527"/>
      <c r="IH415" s="527"/>
      <c r="II415" s="527"/>
      <c r="IJ415" s="527"/>
      <c r="IK415" s="527"/>
      <c r="IL415" s="527"/>
      <c r="IM415" s="527"/>
      <c r="IN415" s="527"/>
      <c r="IO415" s="527"/>
      <c r="IP415" s="527"/>
      <c r="IQ415" s="527"/>
      <c r="IR415" s="527"/>
      <c r="IS415" s="527"/>
    </row>
    <row r="416" s="528" customFormat="1" ht="24.95" customHeight="1" spans="1:253">
      <c r="A416" s="563" t="s">
        <v>301</v>
      </c>
      <c r="B416" s="564">
        <v>0</v>
      </c>
      <c r="C416" s="565">
        <v>0</v>
      </c>
      <c r="D416" s="565">
        <v>0</v>
      </c>
      <c r="E416" s="566" t="str">
        <f t="shared" si="68"/>
        <v/>
      </c>
      <c r="F416" s="565">
        <v>0</v>
      </c>
      <c r="G416" s="567" t="str">
        <f t="shared" si="67"/>
        <v/>
      </c>
    </row>
    <row r="417" s="528" customFormat="1" ht="24.95" customHeight="1" spans="1:253">
      <c r="A417" s="563" t="s">
        <v>302</v>
      </c>
      <c r="B417" s="564">
        <v>0</v>
      </c>
      <c r="C417" s="565">
        <v>0</v>
      </c>
      <c r="D417" s="565">
        <v>0</v>
      </c>
      <c r="E417" s="566" t="str">
        <f t="shared" si="68"/>
        <v/>
      </c>
      <c r="F417" s="565">
        <v>0</v>
      </c>
      <c r="G417" s="567" t="str">
        <f t="shared" si="67"/>
        <v/>
      </c>
    </row>
    <row r="418" s="525" customFormat="1" ht="24.95" customHeight="1" spans="1:253">
      <c r="A418" s="563" t="s">
        <v>303</v>
      </c>
      <c r="B418" s="564">
        <v>0</v>
      </c>
      <c r="C418" s="565">
        <v>0</v>
      </c>
      <c r="D418" s="565">
        <v>0</v>
      </c>
      <c r="E418" s="566" t="str">
        <f t="shared" si="68"/>
        <v/>
      </c>
      <c r="F418" s="565">
        <v>0</v>
      </c>
      <c r="G418" s="567" t="str">
        <f t="shared" si="67"/>
        <v/>
      </c>
      <c r="H418" s="527"/>
      <c r="I418" s="527"/>
      <c r="J418" s="527"/>
      <c r="K418" s="527"/>
      <c r="L418" s="527"/>
      <c r="M418" s="527"/>
      <c r="N418" s="527"/>
      <c r="O418" s="527"/>
      <c r="P418" s="527"/>
      <c r="Q418" s="527"/>
      <c r="R418" s="527"/>
      <c r="S418" s="527"/>
      <c r="T418" s="527"/>
      <c r="U418" s="527"/>
      <c r="V418" s="527"/>
      <c r="W418" s="527"/>
      <c r="X418" s="527"/>
      <c r="Y418" s="527"/>
      <c r="Z418" s="527"/>
      <c r="AA418" s="527"/>
      <c r="AB418" s="527"/>
      <c r="AC418" s="527"/>
      <c r="HN418" s="527"/>
      <c r="HO418" s="527"/>
      <c r="HP418" s="527"/>
      <c r="HQ418" s="527"/>
      <c r="HR418" s="527"/>
      <c r="HS418" s="527"/>
      <c r="HT418" s="527"/>
      <c r="HU418" s="527"/>
      <c r="HV418" s="527"/>
      <c r="HW418" s="527"/>
      <c r="HX418" s="527"/>
      <c r="HY418" s="527"/>
      <c r="HZ418" s="527"/>
      <c r="IA418" s="527"/>
      <c r="IB418" s="527"/>
      <c r="IC418" s="527"/>
      <c r="ID418" s="527"/>
      <c r="IE418" s="527"/>
      <c r="IF418" s="527"/>
      <c r="IG418" s="527"/>
      <c r="IH418" s="527"/>
      <c r="II418" s="527"/>
      <c r="IJ418" s="527"/>
      <c r="IK418" s="527"/>
      <c r="IL418" s="527"/>
      <c r="IM418" s="527"/>
      <c r="IN418" s="527"/>
      <c r="IO418" s="527"/>
      <c r="IP418" s="527"/>
      <c r="IQ418" s="527"/>
      <c r="IR418" s="527"/>
      <c r="IS418" s="527"/>
    </row>
    <row r="419" s="525" customFormat="1" ht="24.95" customHeight="1" spans="1:253">
      <c r="A419" s="563" t="s">
        <v>304</v>
      </c>
      <c r="B419" s="564">
        <v>0</v>
      </c>
      <c r="C419" s="565">
        <v>0</v>
      </c>
      <c r="D419" s="565">
        <v>0</v>
      </c>
      <c r="E419" s="566" t="str">
        <f t="shared" si="68"/>
        <v/>
      </c>
      <c r="F419" s="565">
        <v>0</v>
      </c>
      <c r="G419" s="567" t="str">
        <f t="shared" si="67"/>
        <v/>
      </c>
      <c r="H419" s="527"/>
      <c r="I419" s="527"/>
      <c r="J419" s="527"/>
      <c r="K419" s="527"/>
      <c r="L419" s="527"/>
      <c r="M419" s="527"/>
      <c r="N419" s="527"/>
      <c r="O419" s="527"/>
      <c r="P419" s="527"/>
      <c r="Q419" s="527"/>
      <c r="R419" s="527"/>
      <c r="S419" s="527"/>
      <c r="T419" s="527"/>
      <c r="U419" s="527"/>
      <c r="V419" s="527"/>
      <c r="W419" s="527"/>
      <c r="X419" s="527"/>
      <c r="Y419" s="527"/>
      <c r="Z419" s="527"/>
      <c r="AA419" s="527"/>
      <c r="AB419" s="527"/>
      <c r="AC419" s="527"/>
      <c r="HN419" s="527"/>
      <c r="HO419" s="527"/>
      <c r="HP419" s="527"/>
      <c r="HQ419" s="527"/>
      <c r="HR419" s="527"/>
      <c r="HS419" s="527"/>
      <c r="HT419" s="527"/>
      <c r="HU419" s="527"/>
      <c r="HV419" s="527"/>
      <c r="HW419" s="527"/>
      <c r="HX419" s="527"/>
      <c r="HY419" s="527"/>
      <c r="HZ419" s="527"/>
      <c r="IA419" s="527"/>
      <c r="IB419" s="527"/>
      <c r="IC419" s="527"/>
      <c r="ID419" s="527"/>
      <c r="IE419" s="527"/>
      <c r="IF419" s="527"/>
      <c r="IG419" s="527"/>
      <c r="IH419" s="527"/>
      <c r="II419" s="527"/>
      <c r="IJ419" s="527"/>
      <c r="IK419" s="527"/>
      <c r="IL419" s="527"/>
      <c r="IM419" s="527"/>
      <c r="IN419" s="527"/>
      <c r="IO419" s="527"/>
      <c r="IP419" s="527"/>
      <c r="IQ419" s="527"/>
      <c r="IR419" s="527"/>
      <c r="IS419" s="527"/>
    </row>
    <row r="420" s="525" customFormat="1" ht="24.95" customHeight="1" spans="1:253">
      <c r="A420" s="563" t="s">
        <v>305</v>
      </c>
      <c r="B420" s="564">
        <v>0</v>
      </c>
      <c r="C420" s="565">
        <v>0</v>
      </c>
      <c r="D420" s="565">
        <v>0</v>
      </c>
      <c r="E420" s="566" t="str">
        <f t="shared" si="68"/>
        <v/>
      </c>
      <c r="F420" s="565">
        <v>0</v>
      </c>
      <c r="G420" s="567" t="str">
        <f t="shared" si="67"/>
        <v/>
      </c>
      <c r="H420" s="527"/>
      <c r="I420" s="527"/>
      <c r="J420" s="527"/>
      <c r="K420" s="527"/>
      <c r="L420" s="527"/>
      <c r="M420" s="527"/>
      <c r="N420" s="527"/>
      <c r="O420" s="527"/>
      <c r="P420" s="527"/>
      <c r="Q420" s="527"/>
      <c r="R420" s="527"/>
      <c r="S420" s="527"/>
      <c r="T420" s="527"/>
      <c r="U420" s="527"/>
      <c r="V420" s="527"/>
      <c r="W420" s="527"/>
      <c r="X420" s="527"/>
      <c r="Y420" s="527"/>
      <c r="Z420" s="527"/>
      <c r="AA420" s="527"/>
      <c r="AB420" s="527"/>
      <c r="AC420" s="527"/>
      <c r="HN420" s="527"/>
      <c r="HO420" s="527"/>
      <c r="HP420" s="527"/>
      <c r="HQ420" s="527"/>
      <c r="HR420" s="527"/>
      <c r="HS420" s="527"/>
      <c r="HT420" s="527"/>
      <c r="HU420" s="527"/>
      <c r="HV420" s="527"/>
      <c r="HW420" s="527"/>
      <c r="HX420" s="527"/>
      <c r="HY420" s="527"/>
      <c r="HZ420" s="527"/>
      <c r="IA420" s="527"/>
      <c r="IB420" s="527"/>
      <c r="IC420" s="527"/>
      <c r="ID420" s="527"/>
      <c r="IE420" s="527"/>
      <c r="IF420" s="527"/>
      <c r="IG420" s="527"/>
      <c r="IH420" s="527"/>
      <c r="II420" s="527"/>
      <c r="IJ420" s="527"/>
      <c r="IK420" s="527"/>
      <c r="IL420" s="527"/>
      <c r="IM420" s="527"/>
      <c r="IN420" s="527"/>
      <c r="IO420" s="527"/>
      <c r="IP420" s="527"/>
      <c r="IQ420" s="527"/>
      <c r="IR420" s="527"/>
      <c r="IS420" s="527"/>
    </row>
    <row r="421" s="529" customFormat="1" ht="24.95" customHeight="1" spans="1:253">
      <c r="A421" s="563" t="s">
        <v>306</v>
      </c>
      <c r="B421" s="367">
        <f>SUM(B422:B426)</f>
        <v>0</v>
      </c>
      <c r="C421" s="367">
        <f>SUM(C422:C426)</f>
        <v>0</v>
      </c>
      <c r="D421" s="367">
        <f>SUM(D422:D426)</f>
        <v>0</v>
      </c>
      <c r="E421" s="561" t="str">
        <f t="shared" si="68"/>
        <v/>
      </c>
      <c r="F421" s="367">
        <f>SUM(F422:F426)</f>
        <v>0</v>
      </c>
      <c r="G421" s="562" t="str">
        <f t="shared" si="67"/>
        <v/>
      </c>
      <c r="H421" s="527"/>
      <c r="I421" s="527"/>
      <c r="J421" s="527"/>
      <c r="K421" s="527"/>
      <c r="L421" s="527"/>
      <c r="M421" s="527"/>
      <c r="N421" s="527"/>
      <c r="O421" s="527"/>
      <c r="P421" s="527"/>
      <c r="Q421" s="527"/>
      <c r="R421" s="527"/>
      <c r="S421" s="527"/>
      <c r="T421" s="527"/>
      <c r="U421" s="527"/>
      <c r="V421" s="527"/>
      <c r="W421" s="527"/>
      <c r="X421" s="527"/>
      <c r="Y421" s="527"/>
      <c r="Z421" s="527"/>
      <c r="AA421" s="527"/>
      <c r="AB421" s="527"/>
      <c r="AC421" s="527"/>
      <c r="HN421" s="527"/>
      <c r="HO421" s="527"/>
      <c r="HP421" s="527"/>
      <c r="HQ421" s="527"/>
      <c r="HR421" s="527"/>
      <c r="HS421" s="527"/>
      <c r="HT421" s="527"/>
      <c r="HU421" s="527"/>
      <c r="HV421" s="527"/>
      <c r="HW421" s="527"/>
      <c r="HX421" s="527"/>
      <c r="HY421" s="527"/>
      <c r="HZ421" s="527"/>
      <c r="IA421" s="527"/>
      <c r="IB421" s="527"/>
      <c r="IC421" s="527"/>
      <c r="ID421" s="527"/>
      <c r="IE421" s="527"/>
      <c r="IF421" s="527"/>
      <c r="IG421" s="527"/>
      <c r="IH421" s="527"/>
      <c r="II421" s="527"/>
      <c r="IJ421" s="527"/>
      <c r="IK421" s="527"/>
      <c r="IL421" s="527"/>
      <c r="IM421" s="527"/>
      <c r="IN421" s="527"/>
      <c r="IO421" s="527"/>
      <c r="IP421" s="527"/>
      <c r="IQ421" s="527"/>
      <c r="IR421" s="527"/>
      <c r="IS421" s="527"/>
    </row>
    <row r="422" s="525" customFormat="1" ht="24.95" customHeight="1" spans="1:253">
      <c r="A422" s="563" t="s">
        <v>307</v>
      </c>
      <c r="B422" s="564">
        <v>0</v>
      </c>
      <c r="C422" s="565">
        <v>0</v>
      </c>
      <c r="D422" s="565">
        <v>0</v>
      </c>
      <c r="E422" s="566" t="str">
        <f t="shared" si="68"/>
        <v/>
      </c>
      <c r="F422" s="565">
        <v>0</v>
      </c>
      <c r="G422" s="567" t="str">
        <f t="shared" si="67"/>
        <v/>
      </c>
      <c r="H422" s="527"/>
      <c r="I422" s="527"/>
      <c r="J422" s="527"/>
      <c r="K422" s="527"/>
      <c r="L422" s="527"/>
      <c r="M422" s="527"/>
      <c r="N422" s="527"/>
      <c r="O422" s="527"/>
      <c r="P422" s="527"/>
      <c r="Q422" s="527"/>
      <c r="R422" s="527"/>
      <c r="S422" s="527"/>
      <c r="T422" s="527"/>
      <c r="U422" s="527"/>
      <c r="V422" s="527"/>
      <c r="W422" s="527"/>
      <c r="X422" s="527"/>
      <c r="Y422" s="527"/>
      <c r="Z422" s="527"/>
      <c r="AA422" s="527"/>
      <c r="AB422" s="527"/>
      <c r="AC422" s="527"/>
      <c r="HN422" s="527"/>
      <c r="HO422" s="527"/>
      <c r="HP422" s="527"/>
      <c r="HQ422" s="527"/>
      <c r="HR422" s="527"/>
      <c r="HS422" s="527"/>
      <c r="HT422" s="527"/>
      <c r="HU422" s="527"/>
      <c r="HV422" s="527"/>
      <c r="HW422" s="527"/>
      <c r="HX422" s="527"/>
      <c r="HY422" s="527"/>
      <c r="HZ422" s="527"/>
      <c r="IA422" s="527"/>
      <c r="IB422" s="527"/>
      <c r="IC422" s="527"/>
      <c r="ID422" s="527"/>
      <c r="IE422" s="527"/>
      <c r="IF422" s="527"/>
      <c r="IG422" s="527"/>
      <c r="IH422" s="527"/>
      <c r="II422" s="527"/>
      <c r="IJ422" s="527"/>
      <c r="IK422" s="527"/>
      <c r="IL422" s="527"/>
      <c r="IM422" s="527"/>
      <c r="IN422" s="527"/>
      <c r="IO422" s="527"/>
      <c r="IP422" s="527"/>
      <c r="IQ422" s="527"/>
      <c r="IR422" s="527"/>
      <c r="IS422" s="527"/>
    </row>
    <row r="423" s="528" customFormat="1" ht="24.95" customHeight="1" spans="1:253">
      <c r="A423" s="563" t="s">
        <v>308</v>
      </c>
      <c r="B423" s="564">
        <v>0</v>
      </c>
      <c r="C423" s="565">
        <v>0</v>
      </c>
      <c r="D423" s="565">
        <v>0</v>
      </c>
      <c r="E423" s="566" t="str">
        <f t="shared" si="68"/>
        <v/>
      </c>
      <c r="F423" s="565">
        <v>0</v>
      </c>
      <c r="G423" s="567" t="str">
        <f t="shared" si="67"/>
        <v/>
      </c>
    </row>
    <row r="424" s="525" customFormat="1" ht="24.95" customHeight="1" spans="1:253">
      <c r="A424" s="563" t="s">
        <v>309</v>
      </c>
      <c r="B424" s="564">
        <v>0</v>
      </c>
      <c r="C424" s="565">
        <v>0</v>
      </c>
      <c r="D424" s="565">
        <v>0</v>
      </c>
      <c r="E424" s="566" t="str">
        <f t="shared" si="68"/>
        <v/>
      </c>
      <c r="F424" s="565">
        <v>0</v>
      </c>
      <c r="G424" s="567" t="str">
        <f t="shared" si="67"/>
        <v/>
      </c>
      <c r="H424" s="527"/>
      <c r="I424" s="527"/>
      <c r="J424" s="527"/>
      <c r="K424" s="527"/>
      <c r="L424" s="527"/>
      <c r="M424" s="527"/>
      <c r="N424" s="527"/>
      <c r="O424" s="527"/>
      <c r="P424" s="527"/>
      <c r="Q424" s="527"/>
      <c r="R424" s="527"/>
      <c r="S424" s="527"/>
      <c r="T424" s="527"/>
      <c r="U424" s="527"/>
      <c r="V424" s="527"/>
      <c r="W424" s="527"/>
      <c r="X424" s="527"/>
      <c r="Y424" s="527"/>
      <c r="Z424" s="527"/>
      <c r="AA424" s="527"/>
      <c r="AB424" s="527"/>
      <c r="AC424" s="527"/>
      <c r="HN424" s="527"/>
      <c r="HO424" s="527"/>
      <c r="HP424" s="527"/>
      <c r="HQ424" s="527"/>
      <c r="HR424" s="527"/>
      <c r="HS424" s="527"/>
      <c r="HT424" s="527"/>
      <c r="HU424" s="527"/>
      <c r="HV424" s="527"/>
      <c r="HW424" s="527"/>
      <c r="HX424" s="527"/>
      <c r="HY424" s="527"/>
      <c r="HZ424" s="527"/>
      <c r="IA424" s="527"/>
      <c r="IB424" s="527"/>
      <c r="IC424" s="527"/>
      <c r="ID424" s="527"/>
      <c r="IE424" s="527"/>
      <c r="IF424" s="527"/>
      <c r="IG424" s="527"/>
      <c r="IH424" s="527"/>
      <c r="II424" s="527"/>
      <c r="IJ424" s="527"/>
      <c r="IK424" s="527"/>
      <c r="IL424" s="527"/>
      <c r="IM424" s="527"/>
      <c r="IN424" s="527"/>
      <c r="IO424" s="527"/>
      <c r="IP424" s="527"/>
      <c r="IQ424" s="527"/>
      <c r="IR424" s="527"/>
      <c r="IS424" s="527"/>
    </row>
    <row r="425" s="528" customFormat="1" ht="24.95" customHeight="1" spans="1:253">
      <c r="A425" s="563" t="s">
        <v>310</v>
      </c>
      <c r="B425" s="564">
        <v>0</v>
      </c>
      <c r="C425" s="565">
        <v>0</v>
      </c>
      <c r="D425" s="565">
        <v>0</v>
      </c>
      <c r="E425" s="566" t="str">
        <f t="shared" si="68"/>
        <v/>
      </c>
      <c r="F425" s="565">
        <v>0</v>
      </c>
      <c r="G425" s="567" t="str">
        <f t="shared" si="67"/>
        <v/>
      </c>
    </row>
    <row r="426" s="532" customFormat="1" ht="24.95" customHeight="1" spans="1:253">
      <c r="A426" s="563" t="s">
        <v>311</v>
      </c>
      <c r="B426" s="564">
        <v>0</v>
      </c>
      <c r="C426" s="565">
        <v>0</v>
      </c>
      <c r="D426" s="565">
        <v>0</v>
      </c>
      <c r="E426" s="566" t="str">
        <f t="shared" si="68"/>
        <v/>
      </c>
      <c r="F426" s="565">
        <v>0</v>
      </c>
      <c r="G426" s="567" t="str">
        <f t="shared" si="67"/>
        <v/>
      </c>
      <c r="H426" s="527"/>
      <c r="I426" s="527"/>
      <c r="J426" s="527"/>
      <c r="K426" s="527"/>
      <c r="L426" s="527"/>
      <c r="M426" s="527"/>
      <c r="N426" s="527"/>
      <c r="O426" s="527"/>
      <c r="P426" s="527"/>
      <c r="Q426" s="527"/>
      <c r="R426" s="527"/>
      <c r="S426" s="527"/>
      <c r="T426" s="527"/>
      <c r="U426" s="527"/>
      <c r="V426" s="527"/>
      <c r="W426" s="527"/>
      <c r="X426" s="527"/>
      <c r="Y426" s="527"/>
      <c r="Z426" s="527"/>
      <c r="AA426" s="527"/>
      <c r="AB426" s="527"/>
      <c r="AC426" s="527"/>
      <c r="HN426" s="527"/>
      <c r="HO426" s="527"/>
      <c r="HP426" s="527"/>
      <c r="HQ426" s="527"/>
      <c r="HR426" s="527"/>
      <c r="HS426" s="527"/>
      <c r="HT426" s="527"/>
      <c r="HU426" s="527"/>
      <c r="HV426" s="527"/>
      <c r="HW426" s="527"/>
      <c r="HX426" s="527"/>
      <c r="HY426" s="527"/>
      <c r="HZ426" s="527"/>
      <c r="IA426" s="527"/>
      <c r="IB426" s="527"/>
      <c r="IC426" s="527"/>
      <c r="ID426" s="527"/>
      <c r="IE426" s="527"/>
      <c r="IF426" s="527"/>
      <c r="IG426" s="527"/>
      <c r="IH426" s="527"/>
      <c r="II426" s="527"/>
      <c r="IJ426" s="527"/>
      <c r="IK426" s="527"/>
      <c r="IL426" s="527"/>
      <c r="IM426" s="527"/>
      <c r="IN426" s="527"/>
      <c r="IO426" s="527"/>
      <c r="IP426" s="527"/>
      <c r="IQ426" s="527"/>
      <c r="IR426" s="527"/>
      <c r="IS426" s="527"/>
    </row>
    <row r="427" s="528" customFormat="1" ht="24.95" customHeight="1" spans="1:253">
      <c r="A427" s="563" t="s">
        <v>312</v>
      </c>
      <c r="B427" s="367">
        <f>SUM(B428:B430)</f>
        <v>0</v>
      </c>
      <c r="C427" s="367">
        <f>SUM(C428:C430)</f>
        <v>0</v>
      </c>
      <c r="D427" s="367">
        <f>SUM(D428:D430)</f>
        <v>0</v>
      </c>
      <c r="E427" s="561" t="str">
        <f t="shared" si="68"/>
        <v/>
      </c>
      <c r="F427" s="367">
        <f>SUM(F428:F430)</f>
        <v>0</v>
      </c>
      <c r="G427" s="562" t="str">
        <f t="shared" si="67"/>
        <v/>
      </c>
    </row>
    <row r="428" s="528" customFormat="1" ht="24.95" customHeight="1" spans="1:253">
      <c r="A428" s="563" t="s">
        <v>313</v>
      </c>
      <c r="B428" s="564">
        <v>0</v>
      </c>
      <c r="C428" s="565">
        <v>0</v>
      </c>
      <c r="D428" s="565">
        <v>0</v>
      </c>
      <c r="E428" s="566" t="str">
        <f t="shared" si="68"/>
        <v/>
      </c>
      <c r="F428" s="565">
        <v>0</v>
      </c>
      <c r="G428" s="567" t="str">
        <f t="shared" si="67"/>
        <v/>
      </c>
    </row>
    <row r="429" s="528" customFormat="1" ht="24.95" customHeight="1" spans="1:253">
      <c r="A429" s="563" t="s">
        <v>314</v>
      </c>
      <c r="B429" s="564">
        <v>0</v>
      </c>
      <c r="C429" s="565">
        <v>0</v>
      </c>
      <c r="D429" s="565">
        <v>0</v>
      </c>
      <c r="E429" s="566" t="str">
        <f t="shared" si="68"/>
        <v/>
      </c>
      <c r="F429" s="565">
        <v>0</v>
      </c>
      <c r="G429" s="567" t="str">
        <f t="shared" si="67"/>
        <v/>
      </c>
    </row>
    <row r="430" s="532" customFormat="1" ht="24.95" customHeight="1" spans="1:253">
      <c r="A430" s="563" t="s">
        <v>315</v>
      </c>
      <c r="B430" s="564">
        <v>0</v>
      </c>
      <c r="C430" s="565">
        <v>0</v>
      </c>
      <c r="D430" s="565">
        <v>0</v>
      </c>
      <c r="E430" s="566" t="str">
        <f t="shared" si="68"/>
        <v/>
      </c>
      <c r="F430" s="565">
        <v>0</v>
      </c>
      <c r="G430" s="567" t="str">
        <f t="shared" si="67"/>
        <v/>
      </c>
      <c r="H430" s="527"/>
      <c r="I430" s="527"/>
      <c r="J430" s="527"/>
      <c r="K430" s="527"/>
      <c r="L430" s="527"/>
      <c r="M430" s="527"/>
      <c r="N430" s="527"/>
      <c r="O430" s="527"/>
      <c r="P430" s="527"/>
      <c r="Q430" s="527"/>
      <c r="R430" s="527"/>
      <c r="S430" s="527"/>
      <c r="T430" s="527"/>
      <c r="U430" s="527"/>
      <c r="V430" s="527"/>
      <c r="W430" s="527"/>
      <c r="X430" s="527"/>
      <c r="Y430" s="527"/>
      <c r="Z430" s="527"/>
      <c r="AA430" s="527"/>
      <c r="AB430" s="527"/>
      <c r="AC430" s="527"/>
      <c r="HN430" s="527"/>
      <c r="HO430" s="527"/>
      <c r="HP430" s="527"/>
      <c r="HQ430" s="527"/>
      <c r="HR430" s="527"/>
      <c r="HS430" s="527"/>
      <c r="HT430" s="527"/>
      <c r="HU430" s="527"/>
      <c r="HV430" s="527"/>
      <c r="HW430" s="527"/>
      <c r="HX430" s="527"/>
      <c r="HY430" s="527"/>
      <c r="HZ430" s="527"/>
      <c r="IA430" s="527"/>
      <c r="IB430" s="527"/>
      <c r="IC430" s="527"/>
      <c r="ID430" s="527"/>
      <c r="IE430" s="527"/>
      <c r="IF430" s="527"/>
      <c r="IG430" s="527"/>
      <c r="IH430" s="527"/>
      <c r="II430" s="527"/>
      <c r="IJ430" s="527"/>
      <c r="IK430" s="527"/>
      <c r="IL430" s="527"/>
      <c r="IM430" s="527"/>
      <c r="IN430" s="527"/>
      <c r="IO430" s="527"/>
      <c r="IP430" s="527"/>
      <c r="IQ430" s="527"/>
      <c r="IR430" s="527"/>
      <c r="IS430" s="527"/>
    </row>
    <row r="431" s="525" customFormat="1" ht="24.95" customHeight="1" spans="1:253">
      <c r="A431" s="563" t="s">
        <v>316</v>
      </c>
      <c r="B431" s="367">
        <f>SUM(B432:B434)</f>
        <v>0</v>
      </c>
      <c r="C431" s="367">
        <f>SUM(C432:C434)</f>
        <v>0</v>
      </c>
      <c r="D431" s="367">
        <f>SUM(D432:D434)</f>
        <v>0</v>
      </c>
      <c r="E431" s="561" t="str">
        <f t="shared" si="68"/>
        <v/>
      </c>
      <c r="F431" s="367">
        <f>SUM(F432:F434)</f>
        <v>0</v>
      </c>
      <c r="G431" s="562" t="str">
        <f t="shared" si="67"/>
        <v/>
      </c>
      <c r="H431" s="527"/>
      <c r="I431" s="527"/>
      <c r="J431" s="527"/>
      <c r="K431" s="527"/>
      <c r="L431" s="527"/>
      <c r="M431" s="527"/>
      <c r="N431" s="527"/>
      <c r="O431" s="527"/>
      <c r="P431" s="527"/>
      <c r="Q431" s="527"/>
      <c r="R431" s="527"/>
      <c r="S431" s="527"/>
      <c r="T431" s="527"/>
      <c r="U431" s="527"/>
      <c r="V431" s="527"/>
      <c r="W431" s="527"/>
      <c r="X431" s="527"/>
      <c r="Y431" s="527"/>
      <c r="Z431" s="527"/>
      <c r="AA431" s="527"/>
      <c r="AB431" s="527"/>
      <c r="AC431" s="527"/>
      <c r="HN431" s="527"/>
      <c r="HO431" s="527"/>
      <c r="HP431" s="527"/>
      <c r="HQ431" s="527"/>
      <c r="HR431" s="527"/>
      <c r="HS431" s="527"/>
      <c r="HT431" s="527"/>
      <c r="HU431" s="527"/>
      <c r="HV431" s="527"/>
      <c r="HW431" s="527"/>
      <c r="HX431" s="527"/>
      <c r="HY431" s="527"/>
      <c r="HZ431" s="527"/>
      <c r="IA431" s="527"/>
      <c r="IB431" s="527"/>
      <c r="IC431" s="527"/>
      <c r="ID431" s="527"/>
      <c r="IE431" s="527"/>
      <c r="IF431" s="527"/>
      <c r="IG431" s="527"/>
      <c r="IH431" s="527"/>
      <c r="II431" s="527"/>
      <c r="IJ431" s="527"/>
      <c r="IK431" s="527"/>
      <c r="IL431" s="527"/>
      <c r="IM431" s="527"/>
      <c r="IN431" s="527"/>
      <c r="IO431" s="527"/>
      <c r="IP431" s="527"/>
      <c r="IQ431" s="527"/>
      <c r="IR431" s="527"/>
      <c r="IS431" s="527"/>
    </row>
    <row r="432" s="525" customFormat="1" ht="24.95" customHeight="1" spans="1:253">
      <c r="A432" s="563" t="s">
        <v>317</v>
      </c>
      <c r="B432" s="564">
        <v>0</v>
      </c>
      <c r="C432" s="565">
        <v>0</v>
      </c>
      <c r="D432" s="565">
        <v>0</v>
      </c>
      <c r="E432" s="566" t="str">
        <f t="shared" si="68"/>
        <v/>
      </c>
      <c r="F432" s="565">
        <v>0</v>
      </c>
      <c r="G432" s="567" t="str">
        <f t="shared" si="67"/>
        <v/>
      </c>
      <c r="H432" s="527"/>
      <c r="I432" s="527"/>
      <c r="J432" s="527"/>
      <c r="K432" s="527"/>
      <c r="L432" s="527"/>
      <c r="M432" s="527"/>
      <c r="N432" s="527"/>
      <c r="O432" s="527"/>
      <c r="P432" s="527"/>
      <c r="Q432" s="527"/>
      <c r="R432" s="527"/>
      <c r="S432" s="527"/>
      <c r="T432" s="527"/>
      <c r="U432" s="527"/>
      <c r="V432" s="527"/>
      <c r="W432" s="527"/>
      <c r="X432" s="527"/>
      <c r="Y432" s="527"/>
      <c r="Z432" s="527"/>
      <c r="AA432" s="527"/>
      <c r="AB432" s="527"/>
      <c r="AC432" s="527"/>
      <c r="HN432" s="527"/>
      <c r="HO432" s="527"/>
      <c r="HP432" s="527"/>
      <c r="HQ432" s="527"/>
      <c r="HR432" s="527"/>
      <c r="HS432" s="527"/>
      <c r="HT432" s="527"/>
      <c r="HU432" s="527"/>
      <c r="HV432" s="527"/>
      <c r="HW432" s="527"/>
      <c r="HX432" s="527"/>
      <c r="HY432" s="527"/>
      <c r="HZ432" s="527"/>
      <c r="IA432" s="527"/>
      <c r="IB432" s="527"/>
      <c r="IC432" s="527"/>
      <c r="ID432" s="527"/>
      <c r="IE432" s="527"/>
      <c r="IF432" s="527"/>
      <c r="IG432" s="527"/>
      <c r="IH432" s="527"/>
      <c r="II432" s="527"/>
      <c r="IJ432" s="527"/>
      <c r="IK432" s="527"/>
      <c r="IL432" s="527"/>
      <c r="IM432" s="527"/>
      <c r="IN432" s="527"/>
      <c r="IO432" s="527"/>
      <c r="IP432" s="527"/>
      <c r="IQ432" s="527"/>
      <c r="IR432" s="527"/>
      <c r="IS432" s="527"/>
    </row>
    <row r="433" s="529" customFormat="1" ht="24.95" customHeight="1" spans="1:253">
      <c r="A433" s="563" t="s">
        <v>318</v>
      </c>
      <c r="B433" s="564">
        <v>0</v>
      </c>
      <c r="C433" s="565">
        <v>0</v>
      </c>
      <c r="D433" s="565">
        <v>0</v>
      </c>
      <c r="E433" s="566" t="str">
        <f t="shared" si="68"/>
        <v/>
      </c>
      <c r="F433" s="565">
        <v>0</v>
      </c>
      <c r="G433" s="567" t="str">
        <f t="shared" si="67"/>
        <v/>
      </c>
      <c r="H433" s="527"/>
      <c r="I433" s="527"/>
      <c r="J433" s="527"/>
      <c r="K433" s="527"/>
      <c r="L433" s="527"/>
      <c r="M433" s="527"/>
      <c r="N433" s="527"/>
      <c r="O433" s="527"/>
      <c r="P433" s="527"/>
      <c r="Q433" s="527"/>
      <c r="R433" s="527"/>
      <c r="S433" s="527"/>
      <c r="T433" s="527"/>
      <c r="U433" s="527"/>
      <c r="V433" s="527"/>
      <c r="W433" s="527"/>
      <c r="X433" s="527"/>
      <c r="Y433" s="527"/>
      <c r="Z433" s="527"/>
      <c r="AA433" s="527"/>
      <c r="AB433" s="527"/>
      <c r="AC433" s="527"/>
      <c r="HN433" s="527"/>
      <c r="HO433" s="527"/>
      <c r="HP433" s="527"/>
      <c r="HQ433" s="527"/>
      <c r="HR433" s="527"/>
      <c r="HS433" s="527"/>
      <c r="HT433" s="527"/>
      <c r="HU433" s="527"/>
      <c r="HV433" s="527"/>
      <c r="HW433" s="527"/>
      <c r="HX433" s="527"/>
      <c r="HY433" s="527"/>
      <c r="HZ433" s="527"/>
      <c r="IA433" s="527"/>
      <c r="IB433" s="527"/>
      <c r="IC433" s="527"/>
      <c r="ID433" s="527"/>
      <c r="IE433" s="527"/>
      <c r="IF433" s="527"/>
      <c r="IG433" s="527"/>
      <c r="IH433" s="527"/>
      <c r="II433" s="527"/>
      <c r="IJ433" s="527"/>
      <c r="IK433" s="527"/>
      <c r="IL433" s="527"/>
      <c r="IM433" s="527"/>
      <c r="IN433" s="527"/>
      <c r="IO433" s="527"/>
      <c r="IP433" s="527"/>
      <c r="IQ433" s="527"/>
      <c r="IR433" s="527"/>
      <c r="IS433" s="527"/>
    </row>
    <row r="434" s="528" customFormat="1" ht="24.95" customHeight="1" spans="1:253">
      <c r="A434" s="563" t="s">
        <v>319</v>
      </c>
      <c r="B434" s="564">
        <v>0</v>
      </c>
      <c r="C434" s="565">
        <v>0</v>
      </c>
      <c r="D434" s="565">
        <v>0</v>
      </c>
      <c r="E434" s="566" t="str">
        <f t="shared" si="68"/>
        <v/>
      </c>
      <c r="F434" s="565">
        <v>0</v>
      </c>
      <c r="G434" s="567" t="str">
        <f t="shared" si="67"/>
        <v/>
      </c>
    </row>
    <row r="435" s="528" customFormat="1" ht="24.95" customHeight="1" spans="1:253">
      <c r="A435" s="563" t="s">
        <v>320</v>
      </c>
      <c r="B435" s="370">
        <f>SUM(B436:B438)</f>
        <v>0</v>
      </c>
      <c r="C435" s="370">
        <f>SUM(C436:C438)</f>
        <v>0</v>
      </c>
      <c r="D435" s="370">
        <f>SUM(D436:D438)</f>
        <v>0</v>
      </c>
      <c r="E435" s="566" t="str">
        <f t="shared" si="68"/>
        <v/>
      </c>
      <c r="F435" s="370">
        <f>SUM(F436:F438)</f>
        <v>0</v>
      </c>
      <c r="G435" s="567" t="str">
        <f t="shared" si="67"/>
        <v/>
      </c>
    </row>
    <row r="436" s="525" customFormat="1" ht="24.95" customHeight="1" spans="1:253">
      <c r="A436" s="563" t="s">
        <v>321</v>
      </c>
      <c r="B436" s="564">
        <v>0</v>
      </c>
      <c r="C436" s="565">
        <v>0</v>
      </c>
      <c r="D436" s="565">
        <v>0</v>
      </c>
      <c r="E436" s="566" t="str">
        <f t="shared" si="68"/>
        <v/>
      </c>
      <c r="F436" s="565">
        <v>0</v>
      </c>
      <c r="G436" s="567" t="str">
        <f t="shared" si="67"/>
        <v/>
      </c>
      <c r="H436" s="527"/>
      <c r="I436" s="527"/>
      <c r="J436" s="527"/>
      <c r="K436" s="527"/>
      <c r="L436" s="527"/>
      <c r="M436" s="527"/>
      <c r="N436" s="527"/>
      <c r="O436" s="527"/>
      <c r="P436" s="527"/>
      <c r="Q436" s="527"/>
      <c r="R436" s="527"/>
      <c r="S436" s="527"/>
      <c r="T436" s="527"/>
      <c r="U436" s="527"/>
      <c r="V436" s="527"/>
      <c r="W436" s="527"/>
      <c r="X436" s="527"/>
      <c r="Y436" s="527"/>
      <c r="Z436" s="527"/>
      <c r="AA436" s="527"/>
      <c r="AB436" s="527"/>
      <c r="AC436" s="527"/>
      <c r="HN436" s="527"/>
      <c r="HO436" s="527"/>
      <c r="HP436" s="527"/>
      <c r="HQ436" s="527"/>
      <c r="HR436" s="527"/>
      <c r="HS436" s="527"/>
      <c r="HT436" s="527"/>
      <c r="HU436" s="527"/>
      <c r="HV436" s="527"/>
      <c r="HW436" s="527"/>
      <c r="HX436" s="527"/>
      <c r="HY436" s="527"/>
      <c r="HZ436" s="527"/>
      <c r="IA436" s="527"/>
      <c r="IB436" s="527"/>
      <c r="IC436" s="527"/>
      <c r="ID436" s="527"/>
      <c r="IE436" s="527"/>
      <c r="IF436" s="527"/>
      <c r="IG436" s="527"/>
      <c r="IH436" s="527"/>
      <c r="II436" s="527"/>
      <c r="IJ436" s="527"/>
      <c r="IK436" s="527"/>
      <c r="IL436" s="527"/>
      <c r="IM436" s="527"/>
      <c r="IN436" s="527"/>
      <c r="IO436" s="527"/>
      <c r="IP436" s="527"/>
      <c r="IQ436" s="527"/>
      <c r="IR436" s="527"/>
      <c r="IS436" s="527"/>
    </row>
    <row r="437" s="525" customFormat="1" ht="24.95" customHeight="1" spans="1:253">
      <c r="A437" s="563" t="s">
        <v>322</v>
      </c>
      <c r="B437" s="564">
        <v>0</v>
      </c>
      <c r="C437" s="565">
        <v>0</v>
      </c>
      <c r="D437" s="565">
        <v>0</v>
      </c>
      <c r="E437" s="566" t="str">
        <f t="shared" si="68"/>
        <v/>
      </c>
      <c r="F437" s="565">
        <v>0</v>
      </c>
      <c r="G437" s="567" t="str">
        <f t="shared" si="67"/>
        <v/>
      </c>
      <c r="H437" s="527"/>
      <c r="I437" s="527"/>
      <c r="J437" s="527"/>
      <c r="K437" s="527"/>
      <c r="L437" s="527"/>
      <c r="M437" s="527"/>
      <c r="N437" s="527"/>
      <c r="O437" s="527"/>
      <c r="P437" s="527"/>
      <c r="Q437" s="527"/>
      <c r="R437" s="527"/>
      <c r="S437" s="527"/>
      <c r="T437" s="527"/>
      <c r="U437" s="527"/>
      <c r="V437" s="527"/>
      <c r="W437" s="527"/>
      <c r="X437" s="527"/>
      <c r="Y437" s="527"/>
      <c r="Z437" s="527"/>
      <c r="AA437" s="527"/>
      <c r="AB437" s="527"/>
      <c r="AC437" s="527"/>
      <c r="HN437" s="527"/>
      <c r="HO437" s="527"/>
      <c r="HP437" s="527"/>
      <c r="HQ437" s="527"/>
      <c r="HR437" s="527"/>
      <c r="HS437" s="527"/>
      <c r="HT437" s="527"/>
      <c r="HU437" s="527"/>
      <c r="HV437" s="527"/>
      <c r="HW437" s="527"/>
      <c r="HX437" s="527"/>
      <c r="HY437" s="527"/>
      <c r="HZ437" s="527"/>
      <c r="IA437" s="527"/>
      <c r="IB437" s="527"/>
      <c r="IC437" s="527"/>
      <c r="ID437" s="527"/>
      <c r="IE437" s="527"/>
      <c r="IF437" s="527"/>
      <c r="IG437" s="527"/>
      <c r="IH437" s="527"/>
      <c r="II437" s="527"/>
      <c r="IJ437" s="527"/>
      <c r="IK437" s="527"/>
      <c r="IL437" s="527"/>
      <c r="IM437" s="527"/>
      <c r="IN437" s="527"/>
      <c r="IO437" s="527"/>
      <c r="IP437" s="527"/>
      <c r="IQ437" s="527"/>
      <c r="IR437" s="527"/>
      <c r="IS437" s="527"/>
    </row>
    <row r="438" s="525" customFormat="1" ht="24.95" customHeight="1" spans="1:253">
      <c r="A438" s="563" t="s">
        <v>323</v>
      </c>
      <c r="B438" s="564">
        <v>0</v>
      </c>
      <c r="C438" s="565">
        <v>0</v>
      </c>
      <c r="D438" s="565">
        <v>0</v>
      </c>
      <c r="E438" s="566" t="str">
        <f t="shared" si="68"/>
        <v/>
      </c>
      <c r="F438" s="565">
        <v>0</v>
      </c>
      <c r="G438" s="567" t="str">
        <f t="shared" si="67"/>
        <v/>
      </c>
      <c r="H438" s="527"/>
      <c r="I438" s="527"/>
      <c r="J438" s="527"/>
      <c r="K438" s="527"/>
      <c r="L438" s="527"/>
      <c r="M438" s="527"/>
      <c r="N438" s="527"/>
      <c r="O438" s="527"/>
      <c r="P438" s="527"/>
      <c r="Q438" s="527"/>
      <c r="R438" s="527"/>
      <c r="S438" s="527"/>
      <c r="T438" s="527"/>
      <c r="U438" s="527"/>
      <c r="V438" s="527"/>
      <c r="W438" s="527"/>
      <c r="X438" s="527"/>
      <c r="Y438" s="527"/>
      <c r="Z438" s="527"/>
      <c r="AA438" s="527"/>
      <c r="AB438" s="527"/>
      <c r="AC438" s="527"/>
      <c r="HN438" s="527"/>
      <c r="HO438" s="527"/>
      <c r="HP438" s="527"/>
      <c r="HQ438" s="527"/>
      <c r="HR438" s="527"/>
      <c r="HS438" s="527"/>
      <c r="HT438" s="527"/>
      <c r="HU438" s="527"/>
      <c r="HV438" s="527"/>
      <c r="HW438" s="527"/>
      <c r="HX438" s="527"/>
      <c r="HY438" s="527"/>
      <c r="HZ438" s="527"/>
      <c r="IA438" s="527"/>
      <c r="IB438" s="527"/>
      <c r="IC438" s="527"/>
      <c r="ID438" s="527"/>
      <c r="IE438" s="527"/>
      <c r="IF438" s="527"/>
      <c r="IG438" s="527"/>
      <c r="IH438" s="527"/>
      <c r="II438" s="527"/>
      <c r="IJ438" s="527"/>
      <c r="IK438" s="527"/>
      <c r="IL438" s="527"/>
      <c r="IM438" s="527"/>
      <c r="IN438" s="527"/>
      <c r="IO438" s="527"/>
      <c r="IP438" s="527"/>
      <c r="IQ438" s="527"/>
      <c r="IR438" s="527"/>
      <c r="IS438" s="527"/>
    </row>
    <row r="439" s="528" customFormat="1" ht="24.95" customHeight="1" spans="1:253">
      <c r="A439" s="563" t="s">
        <v>324</v>
      </c>
      <c r="B439" s="367">
        <f>SUM(B440:B444)</f>
        <v>1</v>
      </c>
      <c r="C439" s="367">
        <f>SUM(C440:C444)</f>
        <v>1</v>
      </c>
      <c r="D439" s="367">
        <f>SUM(D440:D444)</f>
        <v>1</v>
      </c>
      <c r="E439" s="561">
        <f t="shared" si="68"/>
        <v>1</v>
      </c>
      <c r="F439" s="367">
        <f>SUM(F440:F444)</f>
        <v>2</v>
      </c>
      <c r="G439" s="562">
        <f t="shared" si="67"/>
        <v>-0.5</v>
      </c>
    </row>
    <row r="440" s="5" customFormat="1" ht="24.95" customHeight="1" spans="1:253">
      <c r="A440" s="563" t="s">
        <v>325</v>
      </c>
      <c r="B440" s="564">
        <v>0</v>
      </c>
      <c r="C440" s="565">
        <v>0</v>
      </c>
      <c r="D440" s="565">
        <v>0</v>
      </c>
      <c r="E440" s="566" t="str">
        <f t="shared" si="68"/>
        <v/>
      </c>
      <c r="F440" s="565">
        <v>0</v>
      </c>
      <c r="G440" s="567" t="str">
        <f t="shared" si="67"/>
        <v/>
      </c>
      <c r="H440" s="527"/>
      <c r="I440" s="527"/>
      <c r="J440" s="527"/>
      <c r="K440" s="527"/>
      <c r="L440" s="527"/>
      <c r="M440" s="527"/>
      <c r="N440" s="527"/>
      <c r="O440" s="527"/>
      <c r="P440" s="527"/>
      <c r="Q440" s="527"/>
      <c r="R440" s="527"/>
      <c r="S440" s="527"/>
      <c r="T440" s="527"/>
      <c r="U440" s="527"/>
      <c r="V440" s="527"/>
      <c r="W440" s="527"/>
      <c r="X440" s="527"/>
      <c r="Y440" s="527"/>
      <c r="Z440" s="527"/>
      <c r="AA440" s="527"/>
      <c r="AB440" s="527"/>
      <c r="AC440" s="527"/>
      <c r="HN440" s="527"/>
      <c r="HO440" s="527"/>
      <c r="HP440" s="527"/>
      <c r="HQ440" s="527"/>
      <c r="HR440" s="527"/>
      <c r="HS440" s="527"/>
      <c r="HT440" s="527"/>
      <c r="HU440" s="527"/>
      <c r="HV440" s="527"/>
      <c r="HW440" s="527"/>
      <c r="HX440" s="527"/>
      <c r="HY440" s="527"/>
      <c r="HZ440" s="527"/>
      <c r="IA440" s="527"/>
      <c r="IB440" s="527"/>
      <c r="IC440" s="527"/>
      <c r="ID440" s="527"/>
      <c r="IE440" s="527"/>
      <c r="IF440" s="527"/>
      <c r="IG440" s="527"/>
      <c r="IH440" s="527"/>
      <c r="II440" s="527"/>
      <c r="IJ440" s="527"/>
      <c r="IK440" s="527"/>
      <c r="IL440" s="527"/>
      <c r="IM440" s="527"/>
      <c r="IN440" s="527"/>
      <c r="IO440" s="527"/>
      <c r="IP440" s="527"/>
      <c r="IQ440" s="527"/>
      <c r="IR440" s="527"/>
      <c r="IS440" s="527"/>
    </row>
    <row r="441" s="528" customFormat="1" ht="24.95" customHeight="1" spans="1:253">
      <c r="A441" s="563" t="s">
        <v>326</v>
      </c>
      <c r="B441" s="564">
        <v>0</v>
      </c>
      <c r="C441" s="565">
        <v>0</v>
      </c>
      <c r="D441" s="565">
        <v>0</v>
      </c>
      <c r="E441" s="566" t="str">
        <f t="shared" si="68"/>
        <v/>
      </c>
      <c r="F441" s="565">
        <v>0</v>
      </c>
      <c r="G441" s="567" t="str">
        <f t="shared" si="67"/>
        <v/>
      </c>
    </row>
    <row r="442" s="5" customFormat="1" ht="24.95" customHeight="1" spans="1:253">
      <c r="A442" s="563" t="s">
        <v>327</v>
      </c>
      <c r="B442" s="564">
        <v>1</v>
      </c>
      <c r="C442" s="565">
        <v>1</v>
      </c>
      <c r="D442" s="565">
        <v>1</v>
      </c>
      <c r="E442" s="566">
        <f t="shared" si="68"/>
        <v>1</v>
      </c>
      <c r="F442" s="565">
        <v>2</v>
      </c>
      <c r="G442" s="567">
        <f t="shared" si="67"/>
        <v>-0.5</v>
      </c>
      <c r="H442" s="527"/>
      <c r="I442" s="527"/>
      <c r="J442" s="527"/>
      <c r="K442" s="527"/>
      <c r="L442" s="527"/>
      <c r="M442" s="527"/>
      <c r="N442" s="527"/>
      <c r="O442" s="527"/>
      <c r="P442" s="527"/>
      <c r="Q442" s="527"/>
      <c r="R442" s="527"/>
      <c r="S442" s="527"/>
      <c r="T442" s="527"/>
      <c r="U442" s="527"/>
      <c r="V442" s="527"/>
      <c r="W442" s="527"/>
      <c r="X442" s="527"/>
      <c r="Y442" s="527"/>
      <c r="Z442" s="527"/>
      <c r="AA442" s="527"/>
      <c r="AB442" s="527"/>
      <c r="AC442" s="527"/>
      <c r="HN442" s="527"/>
      <c r="HO442" s="527"/>
      <c r="HP442" s="527"/>
      <c r="HQ442" s="527"/>
      <c r="HR442" s="527"/>
      <c r="HS442" s="527"/>
      <c r="HT442" s="527"/>
      <c r="HU442" s="527"/>
      <c r="HV442" s="527"/>
      <c r="HW442" s="527"/>
      <c r="HX442" s="527"/>
      <c r="HY442" s="527"/>
      <c r="HZ442" s="527"/>
      <c r="IA442" s="527"/>
      <c r="IB442" s="527"/>
      <c r="IC442" s="527"/>
      <c r="ID442" s="527"/>
      <c r="IE442" s="527"/>
      <c r="IF442" s="527"/>
      <c r="IG442" s="527"/>
      <c r="IH442" s="527"/>
      <c r="II442" s="527"/>
      <c r="IJ442" s="527"/>
      <c r="IK442" s="527"/>
      <c r="IL442" s="527"/>
      <c r="IM442" s="527"/>
      <c r="IN442" s="527"/>
      <c r="IO442" s="527"/>
      <c r="IP442" s="527"/>
      <c r="IQ442" s="527"/>
      <c r="IR442" s="527"/>
      <c r="IS442" s="527"/>
    </row>
    <row r="443" s="528" customFormat="1" ht="24.95" customHeight="1" spans="1:253">
      <c r="A443" s="563" t="s">
        <v>328</v>
      </c>
      <c r="B443" s="564">
        <v>0</v>
      </c>
      <c r="C443" s="565">
        <v>0</v>
      </c>
      <c r="D443" s="565">
        <v>0</v>
      </c>
      <c r="E443" s="566" t="str">
        <f t="shared" si="68"/>
        <v/>
      </c>
      <c r="F443" s="565">
        <v>0</v>
      </c>
      <c r="G443" s="567" t="str">
        <f t="shared" si="67"/>
        <v/>
      </c>
    </row>
    <row r="444" s="5" customFormat="1" ht="24.95" customHeight="1" spans="1:253">
      <c r="A444" s="563" t="s">
        <v>329</v>
      </c>
      <c r="B444" s="564">
        <v>0</v>
      </c>
      <c r="C444" s="565">
        <v>0</v>
      </c>
      <c r="D444" s="565">
        <v>0</v>
      </c>
      <c r="E444" s="566" t="str">
        <f t="shared" si="68"/>
        <v/>
      </c>
      <c r="F444" s="565">
        <v>0</v>
      </c>
      <c r="G444" s="567" t="str">
        <f t="shared" si="67"/>
        <v/>
      </c>
      <c r="H444" s="527"/>
      <c r="I444" s="527"/>
      <c r="J444" s="527"/>
      <c r="K444" s="527"/>
      <c r="L444" s="527"/>
      <c r="M444" s="527"/>
      <c r="N444" s="527"/>
      <c r="O444" s="527"/>
      <c r="P444" s="527"/>
      <c r="Q444" s="527"/>
      <c r="R444" s="527"/>
      <c r="S444" s="527"/>
      <c r="T444" s="527"/>
      <c r="U444" s="527"/>
      <c r="V444" s="527"/>
      <c r="W444" s="527"/>
      <c r="X444" s="527"/>
      <c r="Y444" s="527"/>
      <c r="Z444" s="527"/>
      <c r="AA444" s="527"/>
      <c r="AB444" s="527"/>
      <c r="AC444" s="527"/>
      <c r="HN444" s="527"/>
      <c r="HO444" s="527"/>
      <c r="HP444" s="527"/>
      <c r="HQ444" s="527"/>
      <c r="HR444" s="527"/>
      <c r="HS444" s="527"/>
      <c r="HT444" s="527"/>
      <c r="HU444" s="527"/>
      <c r="HV444" s="527"/>
      <c r="HW444" s="527"/>
      <c r="HX444" s="527"/>
      <c r="HY444" s="527"/>
      <c r="HZ444" s="527"/>
      <c r="IA444" s="527"/>
      <c r="IB444" s="527"/>
      <c r="IC444" s="527"/>
      <c r="ID444" s="527"/>
      <c r="IE444" s="527"/>
      <c r="IF444" s="527"/>
      <c r="IG444" s="527"/>
      <c r="IH444" s="527"/>
      <c r="II444" s="527"/>
      <c r="IJ444" s="527"/>
      <c r="IK444" s="527"/>
      <c r="IL444" s="527"/>
      <c r="IM444" s="527"/>
      <c r="IN444" s="527"/>
      <c r="IO444" s="527"/>
      <c r="IP444" s="527"/>
      <c r="IQ444" s="527"/>
      <c r="IR444" s="527"/>
      <c r="IS444" s="527"/>
    </row>
    <row r="445" s="5" customFormat="1" ht="24.95" customHeight="1" spans="1:253">
      <c r="A445" s="563" t="s">
        <v>330</v>
      </c>
      <c r="B445" s="367">
        <f>SUM(B446:B451)</f>
        <v>1013</v>
      </c>
      <c r="C445" s="367">
        <f>SUM(C446:C451)</f>
        <v>1544</v>
      </c>
      <c r="D445" s="367">
        <f>SUM(D446:D451)</f>
        <v>700</v>
      </c>
      <c r="E445" s="561">
        <f t="shared" si="68"/>
        <v>0.453367875647668</v>
      </c>
      <c r="F445" s="367">
        <f>SUM(F446:F451)</f>
        <v>833</v>
      </c>
      <c r="G445" s="562">
        <f t="shared" si="67"/>
        <v>-0.159663865546218</v>
      </c>
      <c r="H445" s="527"/>
      <c r="I445" s="527"/>
      <c r="J445" s="527"/>
      <c r="K445" s="527"/>
      <c r="L445" s="527"/>
      <c r="M445" s="527"/>
      <c r="N445" s="527"/>
      <c r="O445" s="527"/>
      <c r="P445" s="527"/>
      <c r="Q445" s="527"/>
      <c r="R445" s="527"/>
      <c r="S445" s="527"/>
      <c r="T445" s="527"/>
      <c r="U445" s="527"/>
      <c r="V445" s="527"/>
      <c r="W445" s="527"/>
      <c r="X445" s="527"/>
      <c r="Y445" s="527"/>
      <c r="Z445" s="527"/>
      <c r="AA445" s="527"/>
      <c r="AB445" s="527"/>
      <c r="AC445" s="527"/>
      <c r="HN445" s="527"/>
      <c r="HO445" s="527"/>
      <c r="HP445" s="527"/>
      <c r="HQ445" s="527"/>
      <c r="HR445" s="527"/>
      <c r="HS445" s="527"/>
      <c r="HT445" s="527"/>
      <c r="HU445" s="527"/>
      <c r="HV445" s="527"/>
      <c r="HW445" s="527"/>
      <c r="HX445" s="527"/>
      <c r="HY445" s="527"/>
      <c r="HZ445" s="527"/>
      <c r="IA445" s="527"/>
      <c r="IB445" s="527"/>
      <c r="IC445" s="527"/>
      <c r="ID445" s="527"/>
      <c r="IE445" s="527"/>
      <c r="IF445" s="527"/>
      <c r="IG445" s="527"/>
      <c r="IH445" s="527"/>
      <c r="II445" s="527"/>
      <c r="IJ445" s="527"/>
      <c r="IK445" s="527"/>
      <c r="IL445" s="527"/>
      <c r="IM445" s="527"/>
      <c r="IN445" s="527"/>
      <c r="IO445" s="527"/>
      <c r="IP445" s="527"/>
      <c r="IQ445" s="527"/>
      <c r="IR445" s="527"/>
      <c r="IS445" s="527"/>
    </row>
    <row r="446" s="528" customFormat="1" ht="24.95" customHeight="1" spans="1:253">
      <c r="A446" s="563" t="s">
        <v>331</v>
      </c>
      <c r="B446" s="564">
        <v>0</v>
      </c>
      <c r="C446" s="565">
        <v>0</v>
      </c>
      <c r="D446" s="565">
        <v>0</v>
      </c>
      <c r="E446" s="566" t="str">
        <f t="shared" si="68"/>
        <v/>
      </c>
      <c r="F446" s="565">
        <v>36</v>
      </c>
      <c r="G446" s="567">
        <f t="shared" si="67"/>
        <v>-1</v>
      </c>
    </row>
    <row r="447" s="533" customFormat="1" ht="24.95" customHeight="1" spans="1:253">
      <c r="A447" s="563" t="s">
        <v>332</v>
      </c>
      <c r="B447" s="564">
        <v>0</v>
      </c>
      <c r="C447" s="565">
        <v>0</v>
      </c>
      <c r="D447" s="565">
        <v>0</v>
      </c>
      <c r="E447" s="566" t="str">
        <f t="shared" si="68"/>
        <v/>
      </c>
      <c r="F447" s="565">
        <v>0</v>
      </c>
      <c r="G447" s="567" t="str">
        <f t="shared" si="67"/>
        <v/>
      </c>
      <c r="H447" s="569"/>
      <c r="I447" s="569"/>
      <c r="J447" s="569"/>
      <c r="K447" s="569"/>
      <c r="L447" s="569"/>
      <c r="M447" s="569"/>
      <c r="N447" s="569"/>
      <c r="O447" s="569"/>
      <c r="P447" s="569"/>
      <c r="Q447" s="569"/>
      <c r="R447" s="569"/>
      <c r="S447" s="569"/>
      <c r="T447" s="569"/>
      <c r="U447" s="569"/>
      <c r="V447" s="569"/>
      <c r="W447" s="569"/>
      <c r="X447" s="569"/>
      <c r="Y447" s="569"/>
      <c r="Z447" s="569"/>
      <c r="AA447" s="569"/>
      <c r="AB447" s="569"/>
      <c r="AC447" s="569"/>
      <c r="HN447" s="569"/>
      <c r="HO447" s="569"/>
      <c r="HP447" s="569"/>
      <c r="HQ447" s="569"/>
      <c r="HR447" s="569"/>
      <c r="HS447" s="569"/>
      <c r="HT447" s="569"/>
      <c r="HU447" s="569"/>
      <c r="HV447" s="569"/>
      <c r="HW447" s="569"/>
      <c r="HX447" s="569"/>
      <c r="HY447" s="569"/>
      <c r="HZ447" s="569"/>
      <c r="IA447" s="569"/>
      <c r="IB447" s="569"/>
      <c r="IC447" s="569"/>
      <c r="ID447" s="569"/>
      <c r="IE447" s="569"/>
      <c r="IF447" s="569"/>
      <c r="IG447" s="569"/>
      <c r="IH447" s="569"/>
      <c r="II447" s="569"/>
      <c r="IJ447" s="569"/>
      <c r="IK447" s="569"/>
      <c r="IL447" s="569"/>
      <c r="IM447" s="569"/>
      <c r="IN447" s="569"/>
      <c r="IO447" s="569"/>
      <c r="IP447" s="569"/>
      <c r="IQ447" s="569"/>
      <c r="IR447" s="569"/>
      <c r="IS447" s="569"/>
    </row>
    <row r="448" s="528" customFormat="1" ht="24.95" customHeight="1" spans="1:253">
      <c r="A448" s="563" t="s">
        <v>333</v>
      </c>
      <c r="B448" s="564">
        <v>568</v>
      </c>
      <c r="C448" s="565">
        <v>227</v>
      </c>
      <c r="D448" s="565">
        <v>227</v>
      </c>
      <c r="E448" s="566">
        <f t="shared" si="68"/>
        <v>1</v>
      </c>
      <c r="F448" s="565">
        <v>153</v>
      </c>
      <c r="G448" s="567">
        <f t="shared" si="67"/>
        <v>0.483660130718954</v>
      </c>
    </row>
    <row r="449" s="528" customFormat="1" ht="24.95" customHeight="1" spans="1:253">
      <c r="A449" s="563" t="s">
        <v>334</v>
      </c>
      <c r="B449" s="564">
        <v>0</v>
      </c>
      <c r="C449" s="565">
        <v>0</v>
      </c>
      <c r="D449" s="565">
        <v>0</v>
      </c>
      <c r="E449" s="566" t="str">
        <f t="shared" si="68"/>
        <v/>
      </c>
      <c r="F449" s="565">
        <v>278</v>
      </c>
      <c r="G449" s="567">
        <f t="shared" si="67"/>
        <v>-1</v>
      </c>
    </row>
    <row r="450" s="528" customFormat="1" ht="24.95" customHeight="1" spans="1:253">
      <c r="A450" s="563" t="s">
        <v>335</v>
      </c>
      <c r="B450" s="564">
        <v>0</v>
      </c>
      <c r="C450" s="565">
        <v>0</v>
      </c>
      <c r="D450" s="565">
        <v>0</v>
      </c>
      <c r="E450" s="566" t="str">
        <f t="shared" si="68"/>
        <v/>
      </c>
      <c r="F450" s="565">
        <v>0</v>
      </c>
      <c r="G450" s="567" t="str">
        <f t="shared" si="67"/>
        <v/>
      </c>
    </row>
    <row r="451" s="528" customFormat="1" ht="24.95" customHeight="1" spans="1:253">
      <c r="A451" s="563" t="s">
        <v>336</v>
      </c>
      <c r="B451" s="564">
        <v>445</v>
      </c>
      <c r="C451" s="565">
        <v>1317</v>
      </c>
      <c r="D451" s="565">
        <v>473</v>
      </c>
      <c r="E451" s="566">
        <f t="shared" si="68"/>
        <v>0.359149582384207</v>
      </c>
      <c r="F451" s="565">
        <v>366</v>
      </c>
      <c r="G451" s="567">
        <f t="shared" si="67"/>
        <v>0.292349726775956</v>
      </c>
    </row>
    <row r="452" s="5" customFormat="1" ht="24.95" customHeight="1" spans="1:253">
      <c r="A452" s="563" t="s">
        <v>337</v>
      </c>
      <c r="B452" s="367">
        <f>SUM(B453)</f>
        <v>502</v>
      </c>
      <c r="C452" s="367">
        <f>SUM(C453)</f>
        <v>36</v>
      </c>
      <c r="D452" s="367">
        <f>SUM(D453)</f>
        <v>32</v>
      </c>
      <c r="E452" s="561">
        <f t="shared" si="68"/>
        <v>0.888888888888889</v>
      </c>
      <c r="F452" s="367">
        <f>SUM(F453)</f>
        <v>1012</v>
      </c>
      <c r="G452" s="562">
        <f t="shared" ref="G452:G515" si="71">IFERROR((D452-F452)/F452,"")</f>
        <v>-0.968379446640316</v>
      </c>
      <c r="H452" s="527"/>
      <c r="I452" s="527"/>
      <c r="J452" s="527"/>
      <c r="K452" s="527"/>
      <c r="L452" s="527"/>
      <c r="M452" s="527"/>
      <c r="N452" s="527"/>
      <c r="O452" s="527"/>
      <c r="P452" s="527"/>
      <c r="Q452" s="527"/>
      <c r="R452" s="527"/>
      <c r="S452" s="527"/>
      <c r="T452" s="527"/>
      <c r="U452" s="527"/>
      <c r="V452" s="527"/>
      <c r="W452" s="527"/>
      <c r="X452" s="527"/>
      <c r="Y452" s="527"/>
      <c r="Z452" s="527"/>
      <c r="AA452" s="527"/>
      <c r="AB452" s="527"/>
      <c r="AC452" s="527"/>
      <c r="HN452" s="527"/>
      <c r="HO452" s="527"/>
      <c r="HP452" s="527"/>
      <c r="HQ452" s="527"/>
      <c r="HR452" s="527"/>
      <c r="HS452" s="527"/>
      <c r="HT452" s="527"/>
      <c r="HU452" s="527"/>
      <c r="HV452" s="527"/>
      <c r="HW452" s="527"/>
      <c r="HX452" s="527"/>
      <c r="HY452" s="527"/>
      <c r="HZ452" s="527"/>
      <c r="IA452" s="527"/>
      <c r="IB452" s="527"/>
      <c r="IC452" s="527"/>
      <c r="ID452" s="527"/>
      <c r="IE452" s="527"/>
      <c r="IF452" s="527"/>
      <c r="IG452" s="527"/>
      <c r="IH452" s="527"/>
      <c r="II452" s="527"/>
      <c r="IJ452" s="527"/>
      <c r="IK452" s="527"/>
      <c r="IL452" s="527"/>
      <c r="IM452" s="527"/>
      <c r="IN452" s="527"/>
      <c r="IO452" s="527"/>
      <c r="IP452" s="527"/>
      <c r="IQ452" s="527"/>
      <c r="IR452" s="527"/>
      <c r="IS452" s="527"/>
    </row>
    <row r="453" s="5" customFormat="1" ht="24.95" customHeight="1" spans="1:253">
      <c r="A453" s="563" t="s">
        <v>338</v>
      </c>
      <c r="B453" s="564">
        <v>502</v>
      </c>
      <c r="C453" s="565">
        <v>36</v>
      </c>
      <c r="D453" s="565">
        <v>32</v>
      </c>
      <c r="E453" s="566">
        <f t="shared" si="68"/>
        <v>0.888888888888889</v>
      </c>
      <c r="F453" s="565">
        <v>1012</v>
      </c>
      <c r="G453" s="567">
        <f t="shared" si="71"/>
        <v>-0.968379446640316</v>
      </c>
      <c r="H453" s="527"/>
      <c r="I453" s="527"/>
      <c r="J453" s="527"/>
      <c r="K453" s="527"/>
      <c r="L453" s="527"/>
      <c r="M453" s="527"/>
      <c r="N453" s="527"/>
      <c r="O453" s="527"/>
      <c r="P453" s="527"/>
      <c r="Q453" s="527"/>
      <c r="R453" s="527"/>
      <c r="S453" s="527"/>
      <c r="T453" s="527"/>
      <c r="U453" s="527"/>
      <c r="V453" s="527"/>
      <c r="W453" s="527"/>
      <c r="X453" s="527"/>
      <c r="Y453" s="527"/>
      <c r="Z453" s="527"/>
      <c r="AA453" s="527"/>
      <c r="AB453" s="527"/>
      <c r="AC453" s="527"/>
      <c r="HN453" s="527"/>
      <c r="HO453" s="527"/>
      <c r="HP453" s="527"/>
      <c r="HQ453" s="527"/>
      <c r="HR453" s="527"/>
      <c r="HS453" s="527"/>
      <c r="HT453" s="527"/>
      <c r="HU453" s="527"/>
      <c r="HV453" s="527"/>
      <c r="HW453" s="527"/>
      <c r="HX453" s="527"/>
      <c r="HY453" s="527"/>
      <c r="HZ453" s="527"/>
      <c r="IA453" s="527"/>
      <c r="IB453" s="527"/>
      <c r="IC453" s="527"/>
      <c r="ID453" s="527"/>
      <c r="IE453" s="527"/>
      <c r="IF453" s="527"/>
      <c r="IG453" s="527"/>
      <c r="IH453" s="527"/>
      <c r="II453" s="527"/>
      <c r="IJ453" s="527"/>
      <c r="IK453" s="527"/>
      <c r="IL453" s="527"/>
      <c r="IM453" s="527"/>
      <c r="IN453" s="527"/>
      <c r="IO453" s="527"/>
      <c r="IP453" s="527"/>
      <c r="IQ453" s="527"/>
      <c r="IR453" s="527"/>
      <c r="IS453" s="527"/>
    </row>
    <row r="454" s="529" customFormat="1" ht="24.95" customHeight="1" spans="1:253">
      <c r="A454" s="575" t="s">
        <v>339</v>
      </c>
      <c r="B454" s="367">
        <f>SUM(B455,B460,B469,B475,B480,B485,B490,B497,B501,B505)</f>
        <v>426</v>
      </c>
      <c r="C454" s="367">
        <f>SUM(C455,C460,C469,C475,C480,C485,C490,C497,C501,C505)</f>
        <v>481</v>
      </c>
      <c r="D454" s="367">
        <f>SUM(D455,D460,D469,D475,D480,D485,D490,D497,D501,D505)</f>
        <v>380</v>
      </c>
      <c r="E454" s="561">
        <f>IFERROR(D454/C454,"")</f>
        <v>0.79002079002079</v>
      </c>
      <c r="F454" s="367">
        <f>SUM(F455,F460,F469,F475,F480,F485,F490,F497,F501,F505)</f>
        <v>300</v>
      </c>
      <c r="G454" s="562">
        <f t="shared" si="71"/>
        <v>0.266666666666667</v>
      </c>
      <c r="H454" s="527"/>
      <c r="I454" s="527"/>
      <c r="J454" s="527"/>
      <c r="K454" s="527"/>
      <c r="L454" s="527"/>
      <c r="M454" s="527"/>
      <c r="N454" s="527"/>
      <c r="O454" s="527"/>
      <c r="P454" s="527"/>
      <c r="Q454" s="527"/>
      <c r="R454" s="527"/>
      <c r="S454" s="527"/>
      <c r="T454" s="527"/>
      <c r="U454" s="527"/>
      <c r="V454" s="527"/>
      <c r="W454" s="527"/>
      <c r="X454" s="527"/>
      <c r="Y454" s="527"/>
      <c r="Z454" s="527"/>
      <c r="AA454" s="527"/>
      <c r="AB454" s="527"/>
      <c r="AC454" s="527"/>
      <c r="HN454" s="527"/>
      <c r="HO454" s="527"/>
      <c r="HP454" s="527"/>
      <c r="HQ454" s="527"/>
      <c r="HR454" s="527"/>
      <c r="HS454" s="527"/>
      <c r="HT454" s="527"/>
      <c r="HU454" s="527"/>
      <c r="HV454" s="527"/>
      <c r="HW454" s="527"/>
      <c r="HX454" s="527"/>
      <c r="HY454" s="527"/>
      <c r="HZ454" s="527"/>
      <c r="IA454" s="527"/>
      <c r="IB454" s="527"/>
      <c r="IC454" s="527"/>
      <c r="ID454" s="527"/>
      <c r="IE454" s="527"/>
      <c r="IF454" s="527"/>
      <c r="IG454" s="527"/>
      <c r="IH454" s="527"/>
      <c r="II454" s="527"/>
      <c r="IJ454" s="527"/>
      <c r="IK454" s="527"/>
      <c r="IL454" s="527"/>
      <c r="IM454" s="527"/>
      <c r="IN454" s="527"/>
      <c r="IO454" s="527"/>
      <c r="IP454" s="527"/>
      <c r="IQ454" s="527"/>
      <c r="IR454" s="527"/>
      <c r="IS454" s="527"/>
    </row>
    <row r="455" s="5" customFormat="1" ht="24.95" customHeight="1" spans="1:253">
      <c r="A455" s="568" t="s">
        <v>340</v>
      </c>
      <c r="B455" s="367">
        <f>SUM(B456:B459)</f>
        <v>168</v>
      </c>
      <c r="C455" s="367">
        <f>SUM(C456:C459)</f>
        <v>188</v>
      </c>
      <c r="D455" s="367">
        <f>SUM(D456:D459)</f>
        <v>188</v>
      </c>
      <c r="E455" s="561">
        <f>IFERROR(D455/C455,"")</f>
        <v>1</v>
      </c>
      <c r="F455" s="367">
        <f>SUM(F456:F459)</f>
        <v>147</v>
      </c>
      <c r="G455" s="562">
        <f t="shared" si="71"/>
        <v>0.27891156462585</v>
      </c>
      <c r="H455" s="527"/>
      <c r="I455" s="527"/>
      <c r="J455" s="527"/>
      <c r="K455" s="527"/>
      <c r="L455" s="527"/>
      <c r="M455" s="527"/>
      <c r="N455" s="527"/>
      <c r="O455" s="527"/>
      <c r="P455" s="527"/>
      <c r="Q455" s="527"/>
      <c r="R455" s="527"/>
      <c r="S455" s="527"/>
      <c r="T455" s="527"/>
      <c r="U455" s="527"/>
      <c r="V455" s="527"/>
      <c r="W455" s="527"/>
      <c r="X455" s="527"/>
      <c r="Y455" s="527"/>
      <c r="Z455" s="527"/>
      <c r="AA455" s="527"/>
      <c r="AB455" s="527"/>
      <c r="AC455" s="527"/>
      <c r="HN455" s="527"/>
      <c r="HO455" s="527"/>
      <c r="HP455" s="527"/>
      <c r="HQ455" s="527"/>
      <c r="HR455" s="527"/>
      <c r="HS455" s="527"/>
      <c r="HT455" s="527"/>
      <c r="HU455" s="527"/>
      <c r="HV455" s="527"/>
      <c r="HW455" s="527"/>
      <c r="HX455" s="527"/>
      <c r="HY455" s="527"/>
      <c r="HZ455" s="527"/>
      <c r="IA455" s="527"/>
      <c r="IB455" s="527"/>
      <c r="IC455" s="527"/>
      <c r="ID455" s="527"/>
      <c r="IE455" s="527"/>
      <c r="IF455" s="527"/>
      <c r="IG455" s="527"/>
      <c r="IH455" s="527"/>
      <c r="II455" s="527"/>
      <c r="IJ455" s="527"/>
      <c r="IK455" s="527"/>
      <c r="IL455" s="527"/>
      <c r="IM455" s="527"/>
      <c r="IN455" s="527"/>
      <c r="IO455" s="527"/>
      <c r="IP455" s="527"/>
      <c r="IQ455" s="527"/>
      <c r="IR455" s="527"/>
      <c r="IS455" s="527"/>
    </row>
    <row r="456" s="528" customFormat="1" ht="24.95" customHeight="1" spans="1:253">
      <c r="A456" s="563" t="s">
        <v>50</v>
      </c>
      <c r="B456" s="564">
        <v>106</v>
      </c>
      <c r="C456" s="565">
        <v>129</v>
      </c>
      <c r="D456" s="565">
        <v>129</v>
      </c>
      <c r="E456" s="566">
        <f t="shared" ref="E454:E517" si="72">IFERROR(D456/C456,"")</f>
        <v>1</v>
      </c>
      <c r="F456" s="565">
        <v>106</v>
      </c>
      <c r="G456" s="567">
        <f t="shared" si="71"/>
        <v>0.216981132075472</v>
      </c>
    </row>
    <row r="457" s="5" customFormat="1" ht="24.95" customHeight="1" spans="1:253">
      <c r="A457" s="563" t="s">
        <v>51</v>
      </c>
      <c r="B457" s="564">
        <v>0</v>
      </c>
      <c r="C457" s="565">
        <v>0</v>
      </c>
      <c r="D457" s="565">
        <v>0</v>
      </c>
      <c r="E457" s="566" t="str">
        <f t="shared" si="72"/>
        <v/>
      </c>
      <c r="F457" s="565">
        <v>0</v>
      </c>
      <c r="G457" s="567" t="str">
        <f t="shared" si="71"/>
        <v/>
      </c>
      <c r="H457" s="527"/>
      <c r="I457" s="527"/>
      <c r="J457" s="527"/>
      <c r="K457" s="527"/>
      <c r="L457" s="527"/>
      <c r="M457" s="527"/>
      <c r="N457" s="527"/>
      <c r="O457" s="527"/>
      <c r="P457" s="527"/>
      <c r="Q457" s="527"/>
      <c r="R457" s="527"/>
      <c r="S457" s="527"/>
      <c r="T457" s="527"/>
      <c r="U457" s="527"/>
      <c r="V457" s="527"/>
      <c r="W457" s="527"/>
      <c r="X457" s="527"/>
      <c r="Y457" s="527"/>
      <c r="Z457" s="527"/>
      <c r="AA457" s="527"/>
      <c r="AB457" s="527"/>
      <c r="AC457" s="527"/>
      <c r="HN457" s="527"/>
      <c r="HO457" s="527"/>
      <c r="HP457" s="527"/>
      <c r="HQ457" s="527"/>
      <c r="HR457" s="527"/>
      <c r="HS457" s="527"/>
      <c r="HT457" s="527"/>
      <c r="HU457" s="527"/>
      <c r="HV457" s="527"/>
      <c r="HW457" s="527"/>
      <c r="HX457" s="527"/>
      <c r="HY457" s="527"/>
      <c r="HZ457" s="527"/>
      <c r="IA457" s="527"/>
      <c r="IB457" s="527"/>
      <c r="IC457" s="527"/>
      <c r="ID457" s="527"/>
      <c r="IE457" s="527"/>
      <c r="IF457" s="527"/>
      <c r="IG457" s="527"/>
      <c r="IH457" s="527"/>
      <c r="II457" s="527"/>
      <c r="IJ457" s="527"/>
      <c r="IK457" s="527"/>
      <c r="IL457" s="527"/>
      <c r="IM457" s="527"/>
      <c r="IN457" s="527"/>
      <c r="IO457" s="527"/>
      <c r="IP457" s="527"/>
      <c r="IQ457" s="527"/>
      <c r="IR457" s="527"/>
      <c r="IS457" s="527"/>
    </row>
    <row r="458" s="5" customFormat="1" ht="24.95" customHeight="1" spans="1:253">
      <c r="A458" s="563" t="s">
        <v>52</v>
      </c>
      <c r="B458" s="564">
        <v>0</v>
      </c>
      <c r="C458" s="565">
        <v>0</v>
      </c>
      <c r="D458" s="565">
        <v>0</v>
      </c>
      <c r="E458" s="566" t="str">
        <f t="shared" si="72"/>
        <v/>
      </c>
      <c r="F458" s="565">
        <v>0</v>
      </c>
      <c r="G458" s="567" t="str">
        <f t="shared" si="71"/>
        <v/>
      </c>
      <c r="H458" s="527"/>
      <c r="I458" s="527"/>
      <c r="J458" s="527"/>
      <c r="K458" s="527"/>
      <c r="L458" s="527"/>
      <c r="M458" s="527"/>
      <c r="N458" s="527"/>
      <c r="O458" s="527"/>
      <c r="P458" s="527"/>
      <c r="Q458" s="527"/>
      <c r="R458" s="527"/>
      <c r="S458" s="527"/>
      <c r="T458" s="527"/>
      <c r="U458" s="527"/>
      <c r="V458" s="527"/>
      <c r="W458" s="527"/>
      <c r="X458" s="527"/>
      <c r="Y458" s="527"/>
      <c r="Z458" s="527"/>
      <c r="AA458" s="527"/>
      <c r="AB458" s="527"/>
      <c r="AC458" s="527"/>
      <c r="HN458" s="527"/>
      <c r="HO458" s="527"/>
      <c r="HP458" s="527"/>
      <c r="HQ458" s="527"/>
      <c r="HR458" s="527"/>
      <c r="HS458" s="527"/>
      <c r="HT458" s="527"/>
      <c r="HU458" s="527"/>
      <c r="HV458" s="527"/>
      <c r="HW458" s="527"/>
      <c r="HX458" s="527"/>
      <c r="HY458" s="527"/>
      <c r="HZ458" s="527"/>
      <c r="IA458" s="527"/>
      <c r="IB458" s="527"/>
      <c r="IC458" s="527"/>
      <c r="ID458" s="527"/>
      <c r="IE458" s="527"/>
      <c r="IF458" s="527"/>
      <c r="IG458" s="527"/>
      <c r="IH458" s="527"/>
      <c r="II458" s="527"/>
      <c r="IJ458" s="527"/>
      <c r="IK458" s="527"/>
      <c r="IL458" s="527"/>
      <c r="IM458" s="527"/>
      <c r="IN458" s="527"/>
      <c r="IO458" s="527"/>
      <c r="IP458" s="527"/>
      <c r="IQ458" s="527"/>
      <c r="IR458" s="527"/>
      <c r="IS458" s="527"/>
    </row>
    <row r="459" s="5" customFormat="1" ht="24.95" customHeight="1" spans="1:253">
      <c r="A459" s="563" t="s">
        <v>341</v>
      </c>
      <c r="B459" s="564">
        <v>62</v>
      </c>
      <c r="C459" s="565">
        <v>59</v>
      </c>
      <c r="D459" s="565">
        <v>59</v>
      </c>
      <c r="E459" s="566">
        <f t="shared" si="72"/>
        <v>1</v>
      </c>
      <c r="F459" s="565">
        <v>41</v>
      </c>
      <c r="G459" s="567">
        <f t="shared" si="71"/>
        <v>0.439024390243902</v>
      </c>
      <c r="H459" s="527"/>
      <c r="I459" s="527"/>
      <c r="J459" s="527"/>
      <c r="K459" s="527"/>
      <c r="L459" s="527"/>
      <c r="M459" s="527"/>
      <c r="N459" s="527"/>
      <c r="O459" s="527"/>
      <c r="P459" s="527"/>
      <c r="Q459" s="527"/>
      <c r="R459" s="527"/>
      <c r="S459" s="527"/>
      <c r="T459" s="527"/>
      <c r="U459" s="527"/>
      <c r="V459" s="527"/>
      <c r="W459" s="527"/>
      <c r="X459" s="527"/>
      <c r="Y459" s="527"/>
      <c r="Z459" s="527"/>
      <c r="AA459" s="527"/>
      <c r="AB459" s="527"/>
      <c r="AC459" s="527"/>
      <c r="HN459" s="527"/>
      <c r="HO459" s="527"/>
      <c r="HP459" s="527"/>
      <c r="HQ459" s="527"/>
      <c r="HR459" s="527"/>
      <c r="HS459" s="527"/>
      <c r="HT459" s="527"/>
      <c r="HU459" s="527"/>
      <c r="HV459" s="527"/>
      <c r="HW459" s="527"/>
      <c r="HX459" s="527"/>
      <c r="HY459" s="527"/>
      <c r="HZ459" s="527"/>
      <c r="IA459" s="527"/>
      <c r="IB459" s="527"/>
      <c r="IC459" s="527"/>
      <c r="ID459" s="527"/>
      <c r="IE459" s="527"/>
      <c r="IF459" s="527"/>
      <c r="IG459" s="527"/>
      <c r="IH459" s="527"/>
      <c r="II459" s="527"/>
      <c r="IJ459" s="527"/>
      <c r="IK459" s="527"/>
      <c r="IL459" s="527"/>
      <c r="IM459" s="527"/>
      <c r="IN459" s="527"/>
      <c r="IO459" s="527"/>
      <c r="IP459" s="527"/>
      <c r="IQ459" s="527"/>
      <c r="IR459" s="527"/>
      <c r="IS459" s="527"/>
    </row>
    <row r="460" s="528" customFormat="1" ht="24.95" customHeight="1" spans="1:253">
      <c r="A460" s="568" t="s">
        <v>342</v>
      </c>
      <c r="B460" s="367">
        <f>SUM(B461:B468)</f>
        <v>0</v>
      </c>
      <c r="C460" s="367">
        <f>SUM(C461:C468)</f>
        <v>0</v>
      </c>
      <c r="D460" s="367">
        <f>SUM(D461:D468)</f>
        <v>0</v>
      </c>
      <c r="E460" s="561" t="str">
        <f t="shared" si="72"/>
        <v/>
      </c>
      <c r="F460" s="367">
        <f>SUM(F461:F468)</f>
        <v>0</v>
      </c>
      <c r="G460" s="562" t="str">
        <f t="shared" si="71"/>
        <v/>
      </c>
    </row>
    <row r="461" s="5" customFormat="1" ht="24.95" customHeight="1" spans="1:253">
      <c r="A461" s="563" t="s">
        <v>343</v>
      </c>
      <c r="B461" s="564">
        <v>0</v>
      </c>
      <c r="C461" s="565">
        <v>0</v>
      </c>
      <c r="D461" s="565">
        <v>0</v>
      </c>
      <c r="E461" s="566" t="str">
        <f t="shared" si="72"/>
        <v/>
      </c>
      <c r="F461" s="565">
        <v>0</v>
      </c>
      <c r="G461" s="567" t="str">
        <f t="shared" si="71"/>
        <v/>
      </c>
      <c r="H461" s="527"/>
      <c r="I461" s="527"/>
      <c r="J461" s="527"/>
      <c r="K461" s="527"/>
      <c r="L461" s="527"/>
      <c r="M461" s="527"/>
      <c r="N461" s="527"/>
      <c r="O461" s="527"/>
      <c r="P461" s="527"/>
      <c r="Q461" s="527"/>
      <c r="R461" s="527"/>
      <c r="S461" s="527"/>
      <c r="T461" s="527"/>
      <c r="U461" s="527"/>
      <c r="V461" s="527"/>
      <c r="W461" s="527"/>
      <c r="X461" s="527"/>
      <c r="Y461" s="527"/>
      <c r="Z461" s="527"/>
      <c r="AA461" s="527"/>
      <c r="AB461" s="527"/>
      <c r="AC461" s="527"/>
      <c r="HN461" s="527"/>
      <c r="HO461" s="527"/>
      <c r="HP461" s="527"/>
      <c r="HQ461" s="527"/>
      <c r="HR461" s="527"/>
      <c r="HS461" s="527"/>
      <c r="HT461" s="527"/>
      <c r="HU461" s="527"/>
      <c r="HV461" s="527"/>
      <c r="HW461" s="527"/>
      <c r="HX461" s="527"/>
      <c r="HY461" s="527"/>
      <c r="HZ461" s="527"/>
      <c r="IA461" s="527"/>
      <c r="IB461" s="527"/>
      <c r="IC461" s="527"/>
      <c r="ID461" s="527"/>
      <c r="IE461" s="527"/>
      <c r="IF461" s="527"/>
      <c r="IG461" s="527"/>
      <c r="IH461" s="527"/>
      <c r="II461" s="527"/>
      <c r="IJ461" s="527"/>
      <c r="IK461" s="527"/>
      <c r="IL461" s="527"/>
      <c r="IM461" s="527"/>
      <c r="IN461" s="527"/>
      <c r="IO461" s="527"/>
      <c r="IP461" s="527"/>
      <c r="IQ461" s="527"/>
      <c r="IR461" s="527"/>
      <c r="IS461" s="527"/>
    </row>
    <row r="462" s="5" customFormat="1" ht="24.95" customHeight="1" spans="1:253">
      <c r="A462" s="563" t="s">
        <v>344</v>
      </c>
      <c r="B462" s="564">
        <v>0</v>
      </c>
      <c r="C462" s="565">
        <v>0</v>
      </c>
      <c r="D462" s="565">
        <v>0</v>
      </c>
      <c r="E462" s="566" t="str">
        <f t="shared" si="72"/>
        <v/>
      </c>
      <c r="F462" s="565">
        <v>0</v>
      </c>
      <c r="G462" s="567" t="str">
        <f t="shared" si="71"/>
        <v/>
      </c>
      <c r="H462" s="527"/>
      <c r="I462" s="527"/>
      <c r="J462" s="527"/>
      <c r="K462" s="527"/>
      <c r="L462" s="527"/>
      <c r="M462" s="527"/>
      <c r="N462" s="527"/>
      <c r="O462" s="527"/>
      <c r="P462" s="527"/>
      <c r="Q462" s="527"/>
      <c r="R462" s="527"/>
      <c r="S462" s="527"/>
      <c r="T462" s="527"/>
      <c r="U462" s="527"/>
      <c r="V462" s="527"/>
      <c r="W462" s="527"/>
      <c r="X462" s="527"/>
      <c r="Y462" s="527"/>
      <c r="Z462" s="527"/>
      <c r="AA462" s="527"/>
      <c r="AB462" s="527"/>
      <c r="AC462" s="527"/>
      <c r="HN462" s="527"/>
      <c r="HO462" s="527"/>
      <c r="HP462" s="527"/>
      <c r="HQ462" s="527"/>
      <c r="HR462" s="527"/>
      <c r="HS462" s="527"/>
      <c r="HT462" s="527"/>
      <c r="HU462" s="527"/>
      <c r="HV462" s="527"/>
      <c r="HW462" s="527"/>
      <c r="HX462" s="527"/>
      <c r="HY462" s="527"/>
      <c r="HZ462" s="527"/>
      <c r="IA462" s="527"/>
      <c r="IB462" s="527"/>
      <c r="IC462" s="527"/>
      <c r="ID462" s="527"/>
      <c r="IE462" s="527"/>
      <c r="IF462" s="527"/>
      <c r="IG462" s="527"/>
      <c r="IH462" s="527"/>
      <c r="II462" s="527"/>
      <c r="IJ462" s="527"/>
      <c r="IK462" s="527"/>
      <c r="IL462" s="527"/>
      <c r="IM462" s="527"/>
      <c r="IN462" s="527"/>
      <c r="IO462" s="527"/>
      <c r="IP462" s="527"/>
      <c r="IQ462" s="527"/>
      <c r="IR462" s="527"/>
      <c r="IS462" s="527"/>
    </row>
    <row r="463" s="528" customFormat="1" ht="24.95" customHeight="1" spans="1:253">
      <c r="A463" s="563" t="s">
        <v>345</v>
      </c>
      <c r="B463" s="564">
        <v>0</v>
      </c>
      <c r="C463" s="565">
        <v>0</v>
      </c>
      <c r="D463" s="565">
        <v>0</v>
      </c>
      <c r="E463" s="566" t="str">
        <f t="shared" si="72"/>
        <v/>
      </c>
      <c r="F463" s="565">
        <v>0</v>
      </c>
      <c r="G463" s="567" t="str">
        <f t="shared" si="71"/>
        <v/>
      </c>
    </row>
    <row r="464" s="528" customFormat="1" ht="24.95" customHeight="1" spans="1:253">
      <c r="A464" s="563" t="s">
        <v>346</v>
      </c>
      <c r="B464" s="564">
        <v>0</v>
      </c>
      <c r="C464" s="565">
        <v>0</v>
      </c>
      <c r="D464" s="565">
        <v>0</v>
      </c>
      <c r="E464" s="566" t="str">
        <f t="shared" si="72"/>
        <v/>
      </c>
      <c r="F464" s="565">
        <v>0</v>
      </c>
      <c r="G464" s="567" t="str">
        <f t="shared" si="71"/>
        <v/>
      </c>
    </row>
    <row r="465" s="5" customFormat="1" ht="24.95" customHeight="1" spans="1:253">
      <c r="A465" s="563" t="s">
        <v>347</v>
      </c>
      <c r="B465" s="564">
        <v>0</v>
      </c>
      <c r="C465" s="565">
        <v>0</v>
      </c>
      <c r="D465" s="565">
        <v>0</v>
      </c>
      <c r="E465" s="566" t="str">
        <f t="shared" si="72"/>
        <v/>
      </c>
      <c r="F465" s="565">
        <v>0</v>
      </c>
      <c r="G465" s="567" t="str">
        <f t="shared" si="71"/>
        <v/>
      </c>
      <c r="H465" s="527"/>
      <c r="I465" s="527"/>
      <c r="J465" s="527"/>
      <c r="K465" s="527"/>
      <c r="L465" s="527"/>
      <c r="M465" s="527"/>
      <c r="N465" s="527"/>
      <c r="O465" s="527"/>
      <c r="P465" s="527"/>
      <c r="Q465" s="527"/>
      <c r="R465" s="527"/>
      <c r="S465" s="527"/>
      <c r="T465" s="527"/>
      <c r="U465" s="527"/>
      <c r="V465" s="527"/>
      <c r="W465" s="527"/>
      <c r="X465" s="527"/>
      <c r="Y465" s="527"/>
      <c r="Z465" s="527"/>
      <c r="AA465" s="527"/>
      <c r="AB465" s="527"/>
      <c r="AC465" s="527"/>
      <c r="HN465" s="527"/>
      <c r="HO465" s="527"/>
      <c r="HP465" s="527"/>
      <c r="HQ465" s="527"/>
      <c r="HR465" s="527"/>
      <c r="HS465" s="527"/>
      <c r="HT465" s="527"/>
      <c r="HU465" s="527"/>
      <c r="HV465" s="527"/>
      <c r="HW465" s="527"/>
      <c r="HX465" s="527"/>
      <c r="HY465" s="527"/>
      <c r="HZ465" s="527"/>
      <c r="IA465" s="527"/>
      <c r="IB465" s="527"/>
      <c r="IC465" s="527"/>
      <c r="ID465" s="527"/>
      <c r="IE465" s="527"/>
      <c r="IF465" s="527"/>
      <c r="IG465" s="527"/>
      <c r="IH465" s="527"/>
      <c r="II465" s="527"/>
      <c r="IJ465" s="527"/>
      <c r="IK465" s="527"/>
      <c r="IL465" s="527"/>
      <c r="IM465" s="527"/>
      <c r="IN465" s="527"/>
      <c r="IO465" s="527"/>
      <c r="IP465" s="527"/>
      <c r="IQ465" s="527"/>
      <c r="IR465" s="527"/>
      <c r="IS465" s="527"/>
    </row>
    <row r="466" s="5" customFormat="1" ht="24.95" customHeight="1" spans="1:253">
      <c r="A466" s="563" t="s">
        <v>348</v>
      </c>
      <c r="B466" s="564">
        <v>0</v>
      </c>
      <c r="C466" s="565">
        <v>0</v>
      </c>
      <c r="D466" s="565">
        <v>0</v>
      </c>
      <c r="E466" s="566" t="str">
        <f t="shared" si="72"/>
        <v/>
      </c>
      <c r="F466" s="565">
        <v>0</v>
      </c>
      <c r="G466" s="567" t="str">
        <f t="shared" si="71"/>
        <v/>
      </c>
      <c r="H466" s="527"/>
      <c r="I466" s="527"/>
      <c r="J466" s="527"/>
      <c r="K466" s="527"/>
      <c r="L466" s="527"/>
      <c r="M466" s="527"/>
      <c r="N466" s="527"/>
      <c r="O466" s="527"/>
      <c r="P466" s="527"/>
      <c r="Q466" s="527"/>
      <c r="R466" s="527"/>
      <c r="S466" s="527"/>
      <c r="T466" s="527"/>
      <c r="U466" s="527"/>
      <c r="V466" s="527"/>
      <c r="W466" s="527"/>
      <c r="X466" s="527"/>
      <c r="Y466" s="527"/>
      <c r="Z466" s="527"/>
      <c r="AA466" s="527"/>
      <c r="AB466" s="527"/>
      <c r="AC466" s="527"/>
      <c r="HN466" s="527"/>
      <c r="HO466" s="527"/>
      <c r="HP466" s="527"/>
      <c r="HQ466" s="527"/>
      <c r="HR466" s="527"/>
      <c r="HS466" s="527"/>
      <c r="HT466" s="527"/>
      <c r="HU466" s="527"/>
      <c r="HV466" s="527"/>
      <c r="HW466" s="527"/>
      <c r="HX466" s="527"/>
      <c r="HY466" s="527"/>
      <c r="HZ466" s="527"/>
      <c r="IA466" s="527"/>
      <c r="IB466" s="527"/>
      <c r="IC466" s="527"/>
      <c r="ID466" s="527"/>
      <c r="IE466" s="527"/>
      <c r="IF466" s="527"/>
      <c r="IG466" s="527"/>
      <c r="IH466" s="527"/>
      <c r="II466" s="527"/>
      <c r="IJ466" s="527"/>
      <c r="IK466" s="527"/>
      <c r="IL466" s="527"/>
      <c r="IM466" s="527"/>
      <c r="IN466" s="527"/>
      <c r="IO466" s="527"/>
      <c r="IP466" s="527"/>
      <c r="IQ466" s="527"/>
      <c r="IR466" s="527"/>
      <c r="IS466" s="527"/>
    </row>
    <row r="467" s="5" customFormat="1" ht="24.95" customHeight="1" spans="1:253">
      <c r="A467" s="563" t="s">
        <v>349</v>
      </c>
      <c r="B467" s="564">
        <v>0</v>
      </c>
      <c r="C467" s="565">
        <v>0</v>
      </c>
      <c r="D467" s="565">
        <v>0</v>
      </c>
      <c r="E467" s="566" t="str">
        <f t="shared" si="72"/>
        <v/>
      </c>
      <c r="F467" s="565">
        <v>0</v>
      </c>
      <c r="G467" s="567" t="str">
        <f t="shared" si="71"/>
        <v/>
      </c>
      <c r="H467" s="527"/>
      <c r="I467" s="527"/>
      <c r="J467" s="527"/>
      <c r="K467" s="527"/>
      <c r="L467" s="527"/>
      <c r="M467" s="527"/>
      <c r="N467" s="527"/>
      <c r="O467" s="527"/>
      <c r="P467" s="527"/>
      <c r="Q467" s="527"/>
      <c r="R467" s="527"/>
      <c r="S467" s="527"/>
      <c r="T467" s="527"/>
      <c r="U467" s="527"/>
      <c r="V467" s="527"/>
      <c r="W467" s="527"/>
      <c r="X467" s="527"/>
      <c r="Y467" s="527"/>
      <c r="Z467" s="527"/>
      <c r="AA467" s="527"/>
      <c r="AB467" s="527"/>
      <c r="AC467" s="527"/>
      <c r="HN467" s="527"/>
      <c r="HO467" s="527"/>
      <c r="HP467" s="527"/>
      <c r="HQ467" s="527"/>
      <c r="HR467" s="527"/>
      <c r="HS467" s="527"/>
      <c r="HT467" s="527"/>
      <c r="HU467" s="527"/>
      <c r="HV467" s="527"/>
      <c r="HW467" s="527"/>
      <c r="HX467" s="527"/>
      <c r="HY467" s="527"/>
      <c r="HZ467" s="527"/>
      <c r="IA467" s="527"/>
      <c r="IB467" s="527"/>
      <c r="IC467" s="527"/>
      <c r="ID467" s="527"/>
      <c r="IE467" s="527"/>
      <c r="IF467" s="527"/>
      <c r="IG467" s="527"/>
      <c r="IH467" s="527"/>
      <c r="II467" s="527"/>
      <c r="IJ467" s="527"/>
      <c r="IK467" s="527"/>
      <c r="IL467" s="527"/>
      <c r="IM467" s="527"/>
      <c r="IN467" s="527"/>
      <c r="IO467" s="527"/>
      <c r="IP467" s="527"/>
      <c r="IQ467" s="527"/>
      <c r="IR467" s="527"/>
      <c r="IS467" s="527"/>
    </row>
    <row r="468" s="528" customFormat="1" ht="24.95" customHeight="1" spans="1:253">
      <c r="A468" s="563" t="s">
        <v>350</v>
      </c>
      <c r="B468" s="564">
        <v>0</v>
      </c>
      <c r="C468" s="565">
        <v>0</v>
      </c>
      <c r="D468" s="565">
        <v>0</v>
      </c>
      <c r="E468" s="566" t="str">
        <f t="shared" si="72"/>
        <v/>
      </c>
      <c r="F468" s="565">
        <v>0</v>
      </c>
      <c r="G468" s="567" t="str">
        <f t="shared" si="71"/>
        <v/>
      </c>
    </row>
    <row r="469" s="528" customFormat="1" ht="24.95" customHeight="1" spans="1:253">
      <c r="A469" s="568" t="s">
        <v>351</v>
      </c>
      <c r="B469" s="367">
        <f>SUM(B470:B474)</f>
        <v>0</v>
      </c>
      <c r="C469" s="367">
        <f>SUM(C470:C474)</f>
        <v>0</v>
      </c>
      <c r="D469" s="367">
        <f>SUM(D470:D474)</f>
        <v>0</v>
      </c>
      <c r="E469" s="561" t="str">
        <f t="shared" si="72"/>
        <v/>
      </c>
      <c r="F469" s="367">
        <f>SUM(F470:F474)</f>
        <v>0</v>
      </c>
      <c r="G469" s="562" t="str">
        <f t="shared" si="71"/>
        <v/>
      </c>
    </row>
    <row r="470" s="528" customFormat="1" ht="24.95" customHeight="1" spans="1:253">
      <c r="A470" s="563" t="s">
        <v>343</v>
      </c>
      <c r="B470" s="564">
        <v>0</v>
      </c>
      <c r="C470" s="565">
        <v>0</v>
      </c>
      <c r="D470" s="565">
        <v>0</v>
      </c>
      <c r="E470" s="566" t="str">
        <f t="shared" si="72"/>
        <v/>
      </c>
      <c r="F470" s="565">
        <v>0</v>
      </c>
      <c r="G470" s="567" t="str">
        <f t="shared" si="71"/>
        <v/>
      </c>
    </row>
    <row r="471" s="525" customFormat="1" ht="24.95" customHeight="1" spans="1:253">
      <c r="A471" s="563" t="s">
        <v>352</v>
      </c>
      <c r="B471" s="564">
        <v>0</v>
      </c>
      <c r="C471" s="565">
        <v>0</v>
      </c>
      <c r="D471" s="565">
        <v>0</v>
      </c>
      <c r="E471" s="566" t="str">
        <f t="shared" si="72"/>
        <v/>
      </c>
      <c r="F471" s="565">
        <v>0</v>
      </c>
      <c r="G471" s="567" t="str">
        <f t="shared" si="71"/>
        <v/>
      </c>
      <c r="H471" s="527"/>
      <c r="I471" s="527"/>
      <c r="J471" s="527"/>
      <c r="K471" s="527"/>
      <c r="L471" s="527"/>
      <c r="M471" s="527"/>
      <c r="N471" s="527"/>
      <c r="O471" s="527"/>
      <c r="P471" s="527"/>
      <c r="Q471" s="527"/>
      <c r="R471" s="527"/>
      <c r="S471" s="527"/>
      <c r="T471" s="527"/>
      <c r="U471" s="527"/>
      <c r="V471" s="527"/>
      <c r="W471" s="527"/>
      <c r="X471" s="527"/>
      <c r="Y471" s="527"/>
      <c r="Z471" s="527"/>
      <c r="AA471" s="527"/>
      <c r="AB471" s="527"/>
      <c r="AC471" s="527"/>
      <c r="HN471" s="527"/>
      <c r="HO471" s="527"/>
      <c r="HP471" s="527"/>
      <c r="HQ471" s="527"/>
      <c r="HR471" s="527"/>
      <c r="HS471" s="527"/>
      <c r="HT471" s="527"/>
      <c r="HU471" s="527"/>
      <c r="HV471" s="527"/>
      <c r="HW471" s="527"/>
      <c r="HX471" s="527"/>
      <c r="HY471" s="527"/>
      <c r="HZ471" s="527"/>
      <c r="IA471" s="527"/>
      <c r="IB471" s="527"/>
      <c r="IC471" s="527"/>
      <c r="ID471" s="527"/>
      <c r="IE471" s="527"/>
      <c r="IF471" s="527"/>
      <c r="IG471" s="527"/>
      <c r="IH471" s="527"/>
      <c r="II471" s="527"/>
      <c r="IJ471" s="527"/>
      <c r="IK471" s="527"/>
      <c r="IL471" s="527"/>
      <c r="IM471" s="527"/>
      <c r="IN471" s="527"/>
      <c r="IO471" s="527"/>
      <c r="IP471" s="527"/>
      <c r="IQ471" s="527"/>
      <c r="IR471" s="527"/>
      <c r="IS471" s="527"/>
    </row>
    <row r="472" s="525" customFormat="1" ht="24.95" customHeight="1" spans="1:253">
      <c r="A472" s="563" t="s">
        <v>353</v>
      </c>
      <c r="B472" s="564">
        <v>0</v>
      </c>
      <c r="C472" s="565">
        <v>0</v>
      </c>
      <c r="D472" s="565">
        <v>0</v>
      </c>
      <c r="E472" s="566" t="str">
        <f t="shared" si="72"/>
        <v/>
      </c>
      <c r="F472" s="565">
        <v>0</v>
      </c>
      <c r="G472" s="567" t="str">
        <f t="shared" si="71"/>
        <v/>
      </c>
      <c r="H472" s="527"/>
      <c r="I472" s="527"/>
      <c r="J472" s="527"/>
      <c r="K472" s="527"/>
      <c r="L472" s="527"/>
      <c r="M472" s="527"/>
      <c r="N472" s="527"/>
      <c r="O472" s="527"/>
      <c r="P472" s="527"/>
      <c r="Q472" s="527"/>
      <c r="R472" s="527"/>
      <c r="S472" s="527"/>
      <c r="T472" s="527"/>
      <c r="U472" s="527"/>
      <c r="V472" s="527"/>
      <c r="W472" s="527"/>
      <c r="X472" s="527"/>
      <c r="Y472" s="527"/>
      <c r="Z472" s="527"/>
      <c r="AA472" s="527"/>
      <c r="AB472" s="527"/>
      <c r="AC472" s="527"/>
      <c r="HN472" s="527"/>
      <c r="HO472" s="527"/>
      <c r="HP472" s="527"/>
      <c r="HQ472" s="527"/>
      <c r="HR472" s="527"/>
      <c r="HS472" s="527"/>
      <c r="HT472" s="527"/>
      <c r="HU472" s="527"/>
      <c r="HV472" s="527"/>
      <c r="HW472" s="527"/>
      <c r="HX472" s="527"/>
      <c r="HY472" s="527"/>
      <c r="HZ472" s="527"/>
      <c r="IA472" s="527"/>
      <c r="IB472" s="527"/>
      <c r="IC472" s="527"/>
      <c r="ID472" s="527"/>
      <c r="IE472" s="527"/>
      <c r="IF472" s="527"/>
      <c r="IG472" s="527"/>
      <c r="IH472" s="527"/>
      <c r="II472" s="527"/>
      <c r="IJ472" s="527"/>
      <c r="IK472" s="527"/>
      <c r="IL472" s="527"/>
      <c r="IM472" s="527"/>
      <c r="IN472" s="527"/>
      <c r="IO472" s="527"/>
      <c r="IP472" s="527"/>
      <c r="IQ472" s="527"/>
      <c r="IR472" s="527"/>
      <c r="IS472" s="527"/>
    </row>
    <row r="473" s="525" customFormat="1" ht="24.95" customHeight="1" spans="1:253">
      <c r="A473" s="563" t="s">
        <v>354</v>
      </c>
      <c r="B473" s="564">
        <v>0</v>
      </c>
      <c r="C473" s="565">
        <v>0</v>
      </c>
      <c r="D473" s="565">
        <v>0</v>
      </c>
      <c r="E473" s="566" t="str">
        <f t="shared" si="72"/>
        <v/>
      </c>
      <c r="F473" s="565">
        <v>0</v>
      </c>
      <c r="G473" s="567" t="str">
        <f t="shared" si="71"/>
        <v/>
      </c>
      <c r="H473" s="527"/>
      <c r="I473" s="527"/>
      <c r="J473" s="527"/>
      <c r="K473" s="527"/>
      <c r="L473" s="527"/>
      <c r="M473" s="527"/>
      <c r="N473" s="527"/>
      <c r="O473" s="527"/>
      <c r="P473" s="527"/>
      <c r="Q473" s="527"/>
      <c r="R473" s="527"/>
      <c r="S473" s="527"/>
      <c r="T473" s="527"/>
      <c r="U473" s="527"/>
      <c r="V473" s="527"/>
      <c r="W473" s="527"/>
      <c r="X473" s="527"/>
      <c r="Y473" s="527"/>
      <c r="Z473" s="527"/>
      <c r="AA473" s="527"/>
      <c r="AB473" s="527"/>
      <c r="AC473" s="527"/>
      <c r="HN473" s="527"/>
      <c r="HO473" s="527"/>
      <c r="HP473" s="527"/>
      <c r="HQ473" s="527"/>
      <c r="HR473" s="527"/>
      <c r="HS473" s="527"/>
      <c r="HT473" s="527"/>
      <c r="HU473" s="527"/>
      <c r="HV473" s="527"/>
      <c r="HW473" s="527"/>
      <c r="HX473" s="527"/>
      <c r="HY473" s="527"/>
      <c r="HZ473" s="527"/>
      <c r="IA473" s="527"/>
      <c r="IB473" s="527"/>
      <c r="IC473" s="527"/>
      <c r="ID473" s="527"/>
      <c r="IE473" s="527"/>
      <c r="IF473" s="527"/>
      <c r="IG473" s="527"/>
      <c r="IH473" s="527"/>
      <c r="II473" s="527"/>
      <c r="IJ473" s="527"/>
      <c r="IK473" s="527"/>
      <c r="IL473" s="527"/>
      <c r="IM473" s="527"/>
      <c r="IN473" s="527"/>
      <c r="IO473" s="527"/>
      <c r="IP473" s="527"/>
      <c r="IQ473" s="527"/>
      <c r="IR473" s="527"/>
      <c r="IS473" s="527"/>
    </row>
    <row r="474" s="528" customFormat="1" ht="24.95" customHeight="1" spans="1:253">
      <c r="A474" s="576" t="s">
        <v>355</v>
      </c>
      <c r="B474" s="577">
        <v>0</v>
      </c>
      <c r="C474" s="565">
        <v>0</v>
      </c>
      <c r="D474" s="565">
        <v>0</v>
      </c>
      <c r="E474" s="566" t="str">
        <f t="shared" si="72"/>
        <v/>
      </c>
      <c r="F474" s="565">
        <v>0</v>
      </c>
      <c r="G474" s="567" t="str">
        <f t="shared" si="71"/>
        <v/>
      </c>
    </row>
    <row r="475" s="529" customFormat="1" ht="24.95" customHeight="1" spans="1:253">
      <c r="A475" s="568" t="s">
        <v>356</v>
      </c>
      <c r="B475" s="367">
        <f>SUM(B476:B479)</f>
        <v>76</v>
      </c>
      <c r="C475" s="367">
        <f>SUM(C476:C479)</f>
        <v>0</v>
      </c>
      <c r="D475" s="367">
        <f>SUM(D476:D479)</f>
        <v>0</v>
      </c>
      <c r="E475" s="561" t="str">
        <f t="shared" si="72"/>
        <v/>
      </c>
      <c r="F475" s="367">
        <f>SUM(F476:F479)</f>
        <v>0</v>
      </c>
      <c r="G475" s="562" t="str">
        <f t="shared" si="71"/>
        <v/>
      </c>
      <c r="H475" s="527"/>
      <c r="I475" s="527"/>
      <c r="J475" s="527"/>
      <c r="K475" s="527"/>
      <c r="L475" s="527"/>
      <c r="M475" s="527"/>
      <c r="N475" s="527"/>
      <c r="O475" s="527"/>
      <c r="P475" s="527"/>
      <c r="Q475" s="527"/>
      <c r="R475" s="527"/>
      <c r="S475" s="527"/>
      <c r="T475" s="527"/>
      <c r="U475" s="527"/>
      <c r="V475" s="527"/>
      <c r="W475" s="527"/>
      <c r="X475" s="527"/>
      <c r="Y475" s="527"/>
      <c r="Z475" s="527"/>
      <c r="AA475" s="527"/>
      <c r="AB475" s="527"/>
      <c r="AC475" s="527"/>
      <c r="HN475" s="527"/>
      <c r="HO475" s="527"/>
      <c r="HP475" s="527"/>
      <c r="HQ475" s="527"/>
      <c r="HR475" s="527"/>
      <c r="HS475" s="527"/>
      <c r="HT475" s="527"/>
      <c r="HU475" s="527"/>
      <c r="HV475" s="527"/>
      <c r="HW475" s="527"/>
      <c r="HX475" s="527"/>
      <c r="HY475" s="527"/>
      <c r="HZ475" s="527"/>
      <c r="IA475" s="527"/>
      <c r="IB475" s="527"/>
      <c r="IC475" s="527"/>
      <c r="ID475" s="527"/>
      <c r="IE475" s="527"/>
      <c r="IF475" s="527"/>
      <c r="IG475" s="527"/>
      <c r="IH475" s="527"/>
      <c r="II475" s="527"/>
      <c r="IJ475" s="527"/>
      <c r="IK475" s="527"/>
      <c r="IL475" s="527"/>
      <c r="IM475" s="527"/>
      <c r="IN475" s="527"/>
      <c r="IO475" s="527"/>
      <c r="IP475" s="527"/>
      <c r="IQ475" s="527"/>
      <c r="IR475" s="527"/>
      <c r="IS475" s="527"/>
    </row>
    <row r="476" s="525" customFormat="1" ht="24.95" customHeight="1" spans="1:253">
      <c r="A476" s="563" t="s">
        <v>343</v>
      </c>
      <c r="B476" s="564">
        <v>0</v>
      </c>
      <c r="C476" s="565">
        <v>0</v>
      </c>
      <c r="D476" s="565">
        <v>0</v>
      </c>
      <c r="E476" s="566" t="str">
        <f t="shared" si="72"/>
        <v/>
      </c>
      <c r="F476" s="565">
        <v>0</v>
      </c>
      <c r="G476" s="567" t="str">
        <f t="shared" si="71"/>
        <v/>
      </c>
      <c r="H476" s="527"/>
      <c r="I476" s="527"/>
      <c r="J476" s="527"/>
      <c r="K476" s="527"/>
      <c r="L476" s="527"/>
      <c r="M476" s="527"/>
      <c r="N476" s="527"/>
      <c r="O476" s="527"/>
      <c r="P476" s="527"/>
      <c r="Q476" s="527"/>
      <c r="R476" s="527"/>
      <c r="S476" s="527"/>
      <c r="T476" s="527"/>
      <c r="U476" s="527"/>
      <c r="V476" s="527"/>
      <c r="W476" s="527"/>
      <c r="X476" s="527"/>
      <c r="Y476" s="527"/>
      <c r="Z476" s="527"/>
      <c r="AA476" s="527"/>
      <c r="AB476" s="527"/>
      <c r="AC476" s="527"/>
      <c r="HN476" s="527"/>
      <c r="HO476" s="527"/>
      <c r="HP476" s="527"/>
      <c r="HQ476" s="527"/>
      <c r="HR476" s="527"/>
      <c r="HS476" s="527"/>
      <c r="HT476" s="527"/>
      <c r="HU476" s="527"/>
      <c r="HV476" s="527"/>
      <c r="HW476" s="527"/>
      <c r="HX476" s="527"/>
      <c r="HY476" s="527"/>
      <c r="HZ476" s="527"/>
      <c r="IA476" s="527"/>
      <c r="IB476" s="527"/>
      <c r="IC476" s="527"/>
      <c r="ID476" s="527"/>
      <c r="IE476" s="527"/>
      <c r="IF476" s="527"/>
      <c r="IG476" s="527"/>
      <c r="IH476" s="527"/>
      <c r="II476" s="527"/>
      <c r="IJ476" s="527"/>
      <c r="IK476" s="527"/>
      <c r="IL476" s="527"/>
      <c r="IM476" s="527"/>
      <c r="IN476" s="527"/>
      <c r="IO476" s="527"/>
      <c r="IP476" s="527"/>
      <c r="IQ476" s="527"/>
      <c r="IR476" s="527"/>
      <c r="IS476" s="527"/>
    </row>
    <row r="477" s="525" customFormat="1" ht="24.95" customHeight="1" spans="1:253">
      <c r="A477" s="563" t="s">
        <v>357</v>
      </c>
      <c r="B477" s="564">
        <v>76</v>
      </c>
      <c r="C477" s="565">
        <v>0</v>
      </c>
      <c r="D477" s="565">
        <v>0</v>
      </c>
      <c r="E477" s="566" t="str">
        <f t="shared" si="72"/>
        <v/>
      </c>
      <c r="F477" s="565">
        <v>0</v>
      </c>
      <c r="G477" s="567" t="str">
        <f t="shared" si="71"/>
        <v/>
      </c>
      <c r="H477" s="527"/>
      <c r="I477" s="527"/>
      <c r="J477" s="527"/>
      <c r="K477" s="527"/>
      <c r="L477" s="527"/>
      <c r="M477" s="527"/>
      <c r="N477" s="527"/>
      <c r="O477" s="527"/>
      <c r="P477" s="527"/>
      <c r="Q477" s="527"/>
      <c r="R477" s="527"/>
      <c r="S477" s="527"/>
      <c r="T477" s="527"/>
      <c r="U477" s="527"/>
      <c r="V477" s="527"/>
      <c r="W477" s="527"/>
      <c r="X477" s="527"/>
      <c r="Y477" s="527"/>
      <c r="Z477" s="527"/>
      <c r="AA477" s="527"/>
      <c r="AB477" s="527"/>
      <c r="AC477" s="527"/>
      <c r="HN477" s="527"/>
      <c r="HO477" s="527"/>
      <c r="HP477" s="527"/>
      <c r="HQ477" s="527"/>
      <c r="HR477" s="527"/>
      <c r="HS477" s="527"/>
      <c r="HT477" s="527"/>
      <c r="HU477" s="527"/>
      <c r="HV477" s="527"/>
      <c r="HW477" s="527"/>
      <c r="HX477" s="527"/>
      <c r="HY477" s="527"/>
      <c r="HZ477" s="527"/>
      <c r="IA477" s="527"/>
      <c r="IB477" s="527"/>
      <c r="IC477" s="527"/>
      <c r="ID477" s="527"/>
      <c r="IE477" s="527"/>
      <c r="IF477" s="527"/>
      <c r="IG477" s="527"/>
      <c r="IH477" s="527"/>
      <c r="II477" s="527"/>
      <c r="IJ477" s="527"/>
      <c r="IK477" s="527"/>
      <c r="IL477" s="527"/>
      <c r="IM477" s="527"/>
      <c r="IN477" s="527"/>
      <c r="IO477" s="527"/>
      <c r="IP477" s="527"/>
      <c r="IQ477" s="527"/>
      <c r="IR477" s="527"/>
      <c r="IS477" s="527"/>
    </row>
    <row r="478" s="525" customFormat="1" ht="24.95" customHeight="1" spans="1:253">
      <c r="A478" s="563" t="s">
        <v>358</v>
      </c>
      <c r="B478" s="564">
        <v>0</v>
      </c>
      <c r="C478" s="565">
        <v>0</v>
      </c>
      <c r="D478" s="565">
        <v>0</v>
      </c>
      <c r="E478" s="566" t="str">
        <f t="shared" si="72"/>
        <v/>
      </c>
      <c r="F478" s="565">
        <v>0</v>
      </c>
      <c r="G478" s="567" t="str">
        <f t="shared" si="71"/>
        <v/>
      </c>
      <c r="H478" s="527"/>
      <c r="I478" s="527"/>
      <c r="J478" s="527"/>
      <c r="K478" s="527"/>
      <c r="L478" s="527"/>
      <c r="M478" s="527"/>
      <c r="N478" s="527"/>
      <c r="O478" s="527"/>
      <c r="P478" s="527"/>
      <c r="Q478" s="527"/>
      <c r="R478" s="527"/>
      <c r="S478" s="527"/>
      <c r="T478" s="527"/>
      <c r="U478" s="527"/>
      <c r="V478" s="527"/>
      <c r="W478" s="527"/>
      <c r="X478" s="527"/>
      <c r="Y478" s="527"/>
      <c r="Z478" s="527"/>
      <c r="AA478" s="527"/>
      <c r="AB478" s="527"/>
      <c r="AC478" s="527"/>
      <c r="HN478" s="527"/>
      <c r="HO478" s="527"/>
      <c r="HP478" s="527"/>
      <c r="HQ478" s="527"/>
      <c r="HR478" s="527"/>
      <c r="HS478" s="527"/>
      <c r="HT478" s="527"/>
      <c r="HU478" s="527"/>
      <c r="HV478" s="527"/>
      <c r="HW478" s="527"/>
      <c r="HX478" s="527"/>
      <c r="HY478" s="527"/>
      <c r="HZ478" s="527"/>
      <c r="IA478" s="527"/>
      <c r="IB478" s="527"/>
      <c r="IC478" s="527"/>
      <c r="ID478" s="527"/>
      <c r="IE478" s="527"/>
      <c r="IF478" s="527"/>
      <c r="IG478" s="527"/>
      <c r="IH478" s="527"/>
      <c r="II478" s="527"/>
      <c r="IJ478" s="527"/>
      <c r="IK478" s="527"/>
      <c r="IL478" s="527"/>
      <c r="IM478" s="527"/>
      <c r="IN478" s="527"/>
      <c r="IO478" s="527"/>
      <c r="IP478" s="527"/>
      <c r="IQ478" s="527"/>
      <c r="IR478" s="527"/>
      <c r="IS478" s="527"/>
    </row>
    <row r="479" s="528" customFormat="1" ht="24.95" customHeight="1" spans="1:253">
      <c r="A479" s="563" t="s">
        <v>359</v>
      </c>
      <c r="B479" s="564">
        <v>0</v>
      </c>
      <c r="C479" s="565">
        <v>0</v>
      </c>
      <c r="D479" s="565">
        <v>0</v>
      </c>
      <c r="E479" s="566" t="str">
        <f t="shared" si="72"/>
        <v/>
      </c>
      <c r="F479" s="565">
        <v>0</v>
      </c>
      <c r="G479" s="567" t="str">
        <f t="shared" si="71"/>
        <v/>
      </c>
    </row>
    <row r="480" s="529" customFormat="1" ht="24.95" customHeight="1" spans="1:253">
      <c r="A480" s="568" t="s">
        <v>360</v>
      </c>
      <c r="B480" s="367">
        <f>SUM(B481:B484)</f>
        <v>0</v>
      </c>
      <c r="C480" s="367">
        <f>SUM(C481:C484)</f>
        <v>0</v>
      </c>
      <c r="D480" s="367">
        <f>SUM(D481:D484)</f>
        <v>0</v>
      </c>
      <c r="E480" s="561" t="str">
        <f t="shared" si="72"/>
        <v/>
      </c>
      <c r="F480" s="367">
        <f>SUM(F481:F484)</f>
        <v>0</v>
      </c>
      <c r="G480" s="562" t="str">
        <f t="shared" si="71"/>
        <v/>
      </c>
      <c r="H480" s="527"/>
      <c r="I480" s="527"/>
      <c r="J480" s="527"/>
      <c r="K480" s="527"/>
      <c r="L480" s="527"/>
      <c r="M480" s="527"/>
      <c r="N480" s="527"/>
      <c r="O480" s="527"/>
      <c r="P480" s="527"/>
      <c r="Q480" s="527"/>
      <c r="R480" s="527"/>
      <c r="S480" s="527"/>
      <c r="T480" s="527"/>
      <c r="U480" s="527"/>
      <c r="V480" s="527"/>
      <c r="W480" s="527"/>
      <c r="X480" s="527"/>
      <c r="Y480" s="527"/>
      <c r="Z480" s="527"/>
      <c r="AA480" s="527"/>
      <c r="AB480" s="527"/>
      <c r="AC480" s="527"/>
      <c r="HN480" s="527"/>
      <c r="HO480" s="527"/>
      <c r="HP480" s="527"/>
      <c r="HQ480" s="527"/>
      <c r="HR480" s="527"/>
      <c r="HS480" s="527"/>
      <c r="HT480" s="527"/>
      <c r="HU480" s="527"/>
      <c r="HV480" s="527"/>
      <c r="HW480" s="527"/>
      <c r="HX480" s="527"/>
      <c r="HY480" s="527"/>
      <c r="HZ480" s="527"/>
      <c r="IA480" s="527"/>
      <c r="IB480" s="527"/>
      <c r="IC480" s="527"/>
      <c r="ID480" s="527"/>
      <c r="IE480" s="527"/>
      <c r="IF480" s="527"/>
      <c r="IG480" s="527"/>
      <c r="IH480" s="527"/>
      <c r="II480" s="527"/>
      <c r="IJ480" s="527"/>
      <c r="IK480" s="527"/>
      <c r="IL480" s="527"/>
      <c r="IM480" s="527"/>
      <c r="IN480" s="527"/>
      <c r="IO480" s="527"/>
      <c r="IP480" s="527"/>
      <c r="IQ480" s="527"/>
      <c r="IR480" s="527"/>
      <c r="IS480" s="527"/>
    </row>
    <row r="481" s="528" customFormat="1" ht="24.95" customHeight="1" spans="1:253">
      <c r="A481" s="563" t="s">
        <v>343</v>
      </c>
      <c r="B481" s="564">
        <v>0</v>
      </c>
      <c r="C481" s="565">
        <v>0</v>
      </c>
      <c r="D481" s="565">
        <v>0</v>
      </c>
      <c r="E481" s="566" t="str">
        <f t="shared" si="72"/>
        <v/>
      </c>
      <c r="F481" s="565">
        <v>0</v>
      </c>
      <c r="G481" s="567" t="str">
        <f t="shared" si="71"/>
        <v/>
      </c>
    </row>
    <row r="482" s="532" customFormat="1" ht="24.95" customHeight="1" spans="1:253">
      <c r="A482" s="563" t="s">
        <v>361</v>
      </c>
      <c r="B482" s="564">
        <v>0</v>
      </c>
      <c r="C482" s="565">
        <v>0</v>
      </c>
      <c r="D482" s="565">
        <v>0</v>
      </c>
      <c r="E482" s="566" t="str">
        <f t="shared" si="72"/>
        <v/>
      </c>
      <c r="F482" s="565">
        <v>0</v>
      </c>
      <c r="G482" s="567" t="str">
        <f t="shared" si="71"/>
        <v/>
      </c>
      <c r="H482" s="527"/>
      <c r="I482" s="527"/>
      <c r="J482" s="527"/>
      <c r="K482" s="527"/>
      <c r="L482" s="527"/>
      <c r="M482" s="527"/>
      <c r="N482" s="527"/>
      <c r="O482" s="527"/>
      <c r="P482" s="527"/>
      <c r="Q482" s="527"/>
      <c r="R482" s="527"/>
      <c r="S482" s="527"/>
      <c r="T482" s="527"/>
      <c r="U482" s="527"/>
      <c r="V482" s="527"/>
      <c r="W482" s="527"/>
      <c r="X482" s="527"/>
      <c r="Y482" s="527"/>
      <c r="Z482" s="527"/>
      <c r="AA482" s="527"/>
      <c r="AB482" s="527"/>
      <c r="AC482" s="527"/>
      <c r="HN482" s="527"/>
      <c r="HO482" s="527"/>
      <c r="HP482" s="527"/>
      <c r="HQ482" s="527"/>
      <c r="HR482" s="527"/>
      <c r="HS482" s="527"/>
      <c r="HT482" s="527"/>
      <c r="HU482" s="527"/>
      <c r="HV482" s="527"/>
      <c r="HW482" s="527"/>
      <c r="HX482" s="527"/>
      <c r="HY482" s="527"/>
      <c r="HZ482" s="527"/>
      <c r="IA482" s="527"/>
      <c r="IB482" s="527"/>
      <c r="IC482" s="527"/>
      <c r="ID482" s="527"/>
      <c r="IE482" s="527"/>
      <c r="IF482" s="527"/>
      <c r="IG482" s="527"/>
      <c r="IH482" s="527"/>
      <c r="II482" s="527"/>
      <c r="IJ482" s="527"/>
      <c r="IK482" s="527"/>
      <c r="IL482" s="527"/>
      <c r="IM482" s="527"/>
      <c r="IN482" s="527"/>
      <c r="IO482" s="527"/>
      <c r="IP482" s="527"/>
      <c r="IQ482" s="527"/>
      <c r="IR482" s="527"/>
      <c r="IS482" s="527"/>
    </row>
    <row r="483" s="528" customFormat="1" ht="24.95" customHeight="1" spans="1:253">
      <c r="A483" s="563" t="s">
        <v>362</v>
      </c>
      <c r="B483" s="564">
        <v>0</v>
      </c>
      <c r="C483" s="565">
        <v>0</v>
      </c>
      <c r="D483" s="565">
        <v>0</v>
      </c>
      <c r="E483" s="566" t="str">
        <f t="shared" si="72"/>
        <v/>
      </c>
      <c r="F483" s="565">
        <v>0</v>
      </c>
      <c r="G483" s="567" t="str">
        <f t="shared" si="71"/>
        <v/>
      </c>
    </row>
    <row r="484" s="528" customFormat="1" ht="24.95" customHeight="1" spans="1:253">
      <c r="A484" s="563" t="s">
        <v>363</v>
      </c>
      <c r="B484" s="564">
        <v>0</v>
      </c>
      <c r="C484" s="565">
        <v>0</v>
      </c>
      <c r="D484" s="565">
        <v>0</v>
      </c>
      <c r="E484" s="566" t="str">
        <f t="shared" si="72"/>
        <v/>
      </c>
      <c r="F484" s="565">
        <v>0</v>
      </c>
      <c r="G484" s="567" t="str">
        <f t="shared" si="71"/>
        <v/>
      </c>
    </row>
    <row r="485" s="528" customFormat="1" ht="24.95" customHeight="1" spans="1:253">
      <c r="A485" s="568" t="s">
        <v>364</v>
      </c>
      <c r="B485" s="367">
        <f>SUM(B486:B489)</f>
        <v>0</v>
      </c>
      <c r="C485" s="367">
        <f>SUM(C486:C489)</f>
        <v>0</v>
      </c>
      <c r="D485" s="367">
        <f>SUM(D486:D489)</f>
        <v>0</v>
      </c>
      <c r="E485" s="561" t="str">
        <f t="shared" si="72"/>
        <v/>
      </c>
      <c r="F485" s="367">
        <f>SUM(F486:F489)</f>
        <v>0</v>
      </c>
      <c r="G485" s="562" t="str">
        <f t="shared" si="71"/>
        <v/>
      </c>
    </row>
    <row r="486" s="5" customFormat="1" ht="24.95" customHeight="1" spans="1:253">
      <c r="A486" s="563" t="s">
        <v>365</v>
      </c>
      <c r="B486" s="564">
        <v>0</v>
      </c>
      <c r="C486" s="565">
        <v>0</v>
      </c>
      <c r="D486" s="565">
        <v>0</v>
      </c>
      <c r="E486" s="566" t="str">
        <f t="shared" si="72"/>
        <v/>
      </c>
      <c r="F486" s="565">
        <v>0</v>
      </c>
      <c r="G486" s="567" t="str">
        <f t="shared" si="71"/>
        <v/>
      </c>
      <c r="H486" s="527"/>
      <c r="I486" s="527"/>
      <c r="J486" s="527"/>
      <c r="K486" s="527"/>
      <c r="L486" s="527"/>
      <c r="M486" s="527"/>
      <c r="N486" s="527"/>
      <c r="O486" s="527"/>
      <c r="P486" s="527"/>
      <c r="Q486" s="527"/>
      <c r="R486" s="527"/>
      <c r="S486" s="527"/>
      <c r="T486" s="527"/>
      <c r="U486" s="527"/>
      <c r="V486" s="527"/>
      <c r="W486" s="527"/>
      <c r="X486" s="527"/>
      <c r="Y486" s="527"/>
      <c r="Z486" s="527"/>
      <c r="AA486" s="527"/>
      <c r="AB486" s="527"/>
      <c r="AC486" s="527"/>
      <c r="HN486" s="527"/>
      <c r="HO486" s="527"/>
      <c r="HP486" s="527"/>
      <c r="HQ486" s="527"/>
      <c r="HR486" s="527"/>
      <c r="HS486" s="527"/>
      <c r="HT486" s="527"/>
      <c r="HU486" s="527"/>
      <c r="HV486" s="527"/>
      <c r="HW486" s="527"/>
      <c r="HX486" s="527"/>
      <c r="HY486" s="527"/>
      <c r="HZ486" s="527"/>
      <c r="IA486" s="527"/>
      <c r="IB486" s="527"/>
      <c r="IC486" s="527"/>
      <c r="ID486" s="527"/>
      <c r="IE486" s="527"/>
      <c r="IF486" s="527"/>
      <c r="IG486" s="527"/>
      <c r="IH486" s="527"/>
      <c r="II486" s="527"/>
      <c r="IJ486" s="527"/>
      <c r="IK486" s="527"/>
      <c r="IL486" s="527"/>
      <c r="IM486" s="527"/>
      <c r="IN486" s="527"/>
      <c r="IO486" s="527"/>
      <c r="IP486" s="527"/>
      <c r="IQ486" s="527"/>
      <c r="IR486" s="527"/>
      <c r="IS486" s="527"/>
    </row>
    <row r="487" s="5" customFormat="1" ht="24.95" customHeight="1" spans="1:253">
      <c r="A487" s="563" t="s">
        <v>366</v>
      </c>
      <c r="B487" s="564">
        <v>0</v>
      </c>
      <c r="C487" s="565">
        <v>0</v>
      </c>
      <c r="D487" s="565">
        <v>0</v>
      </c>
      <c r="E487" s="566" t="str">
        <f t="shared" si="72"/>
        <v/>
      </c>
      <c r="F487" s="565">
        <v>0</v>
      </c>
      <c r="G487" s="567" t="str">
        <f t="shared" si="71"/>
        <v/>
      </c>
      <c r="H487" s="527"/>
      <c r="I487" s="527"/>
      <c r="J487" s="527"/>
      <c r="K487" s="527"/>
      <c r="L487" s="527"/>
      <c r="M487" s="527"/>
      <c r="N487" s="527"/>
      <c r="O487" s="527"/>
      <c r="P487" s="527"/>
      <c r="Q487" s="527"/>
      <c r="R487" s="527"/>
      <c r="S487" s="527"/>
      <c r="T487" s="527"/>
      <c r="U487" s="527"/>
      <c r="V487" s="527"/>
      <c r="W487" s="527"/>
      <c r="X487" s="527"/>
      <c r="Y487" s="527"/>
      <c r="Z487" s="527"/>
      <c r="AA487" s="527"/>
      <c r="AB487" s="527"/>
      <c r="AC487" s="527"/>
      <c r="HN487" s="527"/>
      <c r="HO487" s="527"/>
      <c r="HP487" s="527"/>
      <c r="HQ487" s="527"/>
      <c r="HR487" s="527"/>
      <c r="HS487" s="527"/>
      <c r="HT487" s="527"/>
      <c r="HU487" s="527"/>
      <c r="HV487" s="527"/>
      <c r="HW487" s="527"/>
      <c r="HX487" s="527"/>
      <c r="HY487" s="527"/>
      <c r="HZ487" s="527"/>
      <c r="IA487" s="527"/>
      <c r="IB487" s="527"/>
      <c r="IC487" s="527"/>
      <c r="ID487" s="527"/>
      <c r="IE487" s="527"/>
      <c r="IF487" s="527"/>
      <c r="IG487" s="527"/>
      <c r="IH487" s="527"/>
      <c r="II487" s="527"/>
      <c r="IJ487" s="527"/>
      <c r="IK487" s="527"/>
      <c r="IL487" s="527"/>
      <c r="IM487" s="527"/>
      <c r="IN487" s="527"/>
      <c r="IO487" s="527"/>
      <c r="IP487" s="527"/>
      <c r="IQ487" s="527"/>
      <c r="IR487" s="527"/>
      <c r="IS487" s="527"/>
    </row>
    <row r="488" s="5" customFormat="1" ht="24.95" customHeight="1" spans="1:253">
      <c r="A488" s="563" t="s">
        <v>367</v>
      </c>
      <c r="B488" s="564">
        <v>0</v>
      </c>
      <c r="C488" s="565">
        <v>0</v>
      </c>
      <c r="D488" s="565">
        <v>0</v>
      </c>
      <c r="E488" s="566" t="str">
        <f t="shared" si="72"/>
        <v/>
      </c>
      <c r="F488" s="565">
        <v>0</v>
      </c>
      <c r="G488" s="567" t="str">
        <f t="shared" si="71"/>
        <v/>
      </c>
      <c r="H488" s="527"/>
      <c r="I488" s="527"/>
      <c r="J488" s="527"/>
      <c r="K488" s="527"/>
      <c r="L488" s="527"/>
      <c r="M488" s="527"/>
      <c r="N488" s="527"/>
      <c r="O488" s="527"/>
      <c r="P488" s="527"/>
      <c r="Q488" s="527"/>
      <c r="R488" s="527"/>
      <c r="S488" s="527"/>
      <c r="T488" s="527"/>
      <c r="U488" s="527"/>
      <c r="V488" s="527"/>
      <c r="W488" s="527"/>
      <c r="X488" s="527"/>
      <c r="Y488" s="527"/>
      <c r="Z488" s="527"/>
      <c r="AA488" s="527"/>
      <c r="AB488" s="527"/>
      <c r="AC488" s="527"/>
      <c r="HN488" s="527"/>
      <c r="HO488" s="527"/>
      <c r="HP488" s="527"/>
      <c r="HQ488" s="527"/>
      <c r="HR488" s="527"/>
      <c r="HS488" s="527"/>
      <c r="HT488" s="527"/>
      <c r="HU488" s="527"/>
      <c r="HV488" s="527"/>
      <c r="HW488" s="527"/>
      <c r="HX488" s="527"/>
      <c r="HY488" s="527"/>
      <c r="HZ488" s="527"/>
      <c r="IA488" s="527"/>
      <c r="IB488" s="527"/>
      <c r="IC488" s="527"/>
      <c r="ID488" s="527"/>
      <c r="IE488" s="527"/>
      <c r="IF488" s="527"/>
      <c r="IG488" s="527"/>
      <c r="IH488" s="527"/>
      <c r="II488" s="527"/>
      <c r="IJ488" s="527"/>
      <c r="IK488" s="527"/>
      <c r="IL488" s="527"/>
      <c r="IM488" s="527"/>
      <c r="IN488" s="527"/>
      <c r="IO488" s="527"/>
      <c r="IP488" s="527"/>
      <c r="IQ488" s="527"/>
      <c r="IR488" s="527"/>
      <c r="IS488" s="527"/>
    </row>
    <row r="489" s="528" customFormat="1" ht="24.95" customHeight="1" spans="1:253">
      <c r="A489" s="563" t="s">
        <v>368</v>
      </c>
      <c r="B489" s="564">
        <v>0</v>
      </c>
      <c r="C489" s="565">
        <v>0</v>
      </c>
      <c r="D489" s="565">
        <v>0</v>
      </c>
      <c r="E489" s="566" t="str">
        <f t="shared" si="72"/>
        <v/>
      </c>
      <c r="F489" s="565">
        <v>0</v>
      </c>
      <c r="G489" s="567" t="str">
        <f t="shared" si="71"/>
        <v/>
      </c>
    </row>
    <row r="490" s="5" customFormat="1" ht="24.95" customHeight="1" spans="1:253">
      <c r="A490" s="568" t="s">
        <v>369</v>
      </c>
      <c r="B490" s="367">
        <f>SUM(B491:B496)</f>
        <v>14</v>
      </c>
      <c r="C490" s="367">
        <f>SUM(C491:C496)</f>
        <v>41</v>
      </c>
      <c r="D490" s="367">
        <f>SUM(D491:D496)</f>
        <v>16</v>
      </c>
      <c r="E490" s="561">
        <f t="shared" si="72"/>
        <v>0.390243902439024</v>
      </c>
      <c r="F490" s="367">
        <f>SUM(F491:F496)</f>
        <v>9</v>
      </c>
      <c r="G490" s="562">
        <f t="shared" si="71"/>
        <v>0.777777777777778</v>
      </c>
      <c r="H490" s="527"/>
      <c r="I490" s="527"/>
      <c r="J490" s="527"/>
      <c r="K490" s="527"/>
      <c r="L490" s="527"/>
      <c r="M490" s="527"/>
      <c r="N490" s="527"/>
      <c r="O490" s="527"/>
      <c r="P490" s="527"/>
      <c r="Q490" s="527"/>
      <c r="R490" s="527"/>
      <c r="S490" s="527"/>
      <c r="T490" s="527"/>
      <c r="U490" s="527"/>
      <c r="V490" s="527"/>
      <c r="W490" s="527"/>
      <c r="X490" s="527"/>
      <c r="Y490" s="527"/>
      <c r="Z490" s="527"/>
      <c r="AA490" s="527"/>
      <c r="AB490" s="527"/>
      <c r="AC490" s="527"/>
      <c r="HN490" s="527"/>
      <c r="HO490" s="527"/>
      <c r="HP490" s="527"/>
      <c r="HQ490" s="527"/>
      <c r="HR490" s="527"/>
      <c r="HS490" s="527"/>
      <c r="HT490" s="527"/>
      <c r="HU490" s="527"/>
      <c r="HV490" s="527"/>
      <c r="HW490" s="527"/>
      <c r="HX490" s="527"/>
      <c r="HY490" s="527"/>
      <c r="HZ490" s="527"/>
      <c r="IA490" s="527"/>
      <c r="IB490" s="527"/>
      <c r="IC490" s="527"/>
      <c r="ID490" s="527"/>
      <c r="IE490" s="527"/>
      <c r="IF490" s="527"/>
      <c r="IG490" s="527"/>
      <c r="IH490" s="527"/>
      <c r="II490" s="527"/>
      <c r="IJ490" s="527"/>
      <c r="IK490" s="527"/>
      <c r="IL490" s="527"/>
      <c r="IM490" s="527"/>
      <c r="IN490" s="527"/>
      <c r="IO490" s="527"/>
      <c r="IP490" s="527"/>
      <c r="IQ490" s="527"/>
      <c r="IR490" s="527"/>
      <c r="IS490" s="527"/>
    </row>
    <row r="491" s="528" customFormat="1" ht="24.95" customHeight="1" spans="1:253">
      <c r="A491" s="563" t="s">
        <v>343</v>
      </c>
      <c r="B491" s="564">
        <v>0</v>
      </c>
      <c r="C491" s="565">
        <v>0</v>
      </c>
      <c r="D491" s="565">
        <v>0</v>
      </c>
      <c r="E491" s="566" t="str">
        <f t="shared" si="72"/>
        <v/>
      </c>
      <c r="F491" s="565">
        <v>0</v>
      </c>
      <c r="G491" s="567" t="str">
        <f t="shared" si="71"/>
        <v/>
      </c>
    </row>
    <row r="492" s="529" customFormat="1" ht="24.95" customHeight="1" spans="1:253">
      <c r="A492" s="563" t="s">
        <v>370</v>
      </c>
      <c r="B492" s="564">
        <v>1</v>
      </c>
      <c r="C492" s="565">
        <v>0</v>
      </c>
      <c r="D492" s="565">
        <v>0</v>
      </c>
      <c r="E492" s="566" t="str">
        <f t="shared" si="72"/>
        <v/>
      </c>
      <c r="F492" s="565">
        <v>0</v>
      </c>
      <c r="G492" s="567" t="str">
        <f t="shared" si="71"/>
        <v/>
      </c>
      <c r="H492" s="527"/>
      <c r="I492" s="527"/>
      <c r="J492" s="527"/>
      <c r="K492" s="527"/>
      <c r="L492" s="527"/>
      <c r="M492" s="527"/>
      <c r="N492" s="527"/>
      <c r="O492" s="527"/>
      <c r="P492" s="527"/>
      <c r="Q492" s="527"/>
      <c r="R492" s="527"/>
      <c r="S492" s="527"/>
      <c r="T492" s="527"/>
      <c r="U492" s="527"/>
      <c r="V492" s="527"/>
      <c r="W492" s="527"/>
      <c r="X492" s="527"/>
      <c r="Y492" s="527"/>
      <c r="Z492" s="527"/>
      <c r="AA492" s="527"/>
      <c r="AB492" s="527"/>
      <c r="AC492" s="527"/>
      <c r="HN492" s="527"/>
      <c r="HO492" s="527"/>
      <c r="HP492" s="527"/>
      <c r="HQ492" s="527"/>
      <c r="HR492" s="527"/>
      <c r="HS492" s="527"/>
      <c r="HT492" s="527"/>
      <c r="HU492" s="527"/>
      <c r="HV492" s="527"/>
      <c r="HW492" s="527"/>
      <c r="HX492" s="527"/>
      <c r="HY492" s="527"/>
      <c r="HZ492" s="527"/>
      <c r="IA492" s="527"/>
      <c r="IB492" s="527"/>
      <c r="IC492" s="527"/>
      <c r="ID492" s="527"/>
      <c r="IE492" s="527"/>
      <c r="IF492" s="527"/>
      <c r="IG492" s="527"/>
      <c r="IH492" s="527"/>
      <c r="II492" s="527"/>
      <c r="IJ492" s="527"/>
      <c r="IK492" s="527"/>
      <c r="IL492" s="527"/>
      <c r="IM492" s="527"/>
      <c r="IN492" s="527"/>
      <c r="IO492" s="527"/>
      <c r="IP492" s="527"/>
      <c r="IQ492" s="527"/>
      <c r="IR492" s="527"/>
      <c r="IS492" s="527"/>
    </row>
    <row r="493" s="525" customFormat="1" ht="24.95" customHeight="1" spans="1:253">
      <c r="A493" s="563" t="s">
        <v>371</v>
      </c>
      <c r="B493" s="564">
        <v>0</v>
      </c>
      <c r="C493" s="565">
        <v>0</v>
      </c>
      <c r="D493" s="565">
        <v>0</v>
      </c>
      <c r="E493" s="566" t="str">
        <f t="shared" si="72"/>
        <v/>
      </c>
      <c r="F493" s="565">
        <v>0</v>
      </c>
      <c r="G493" s="567" t="str">
        <f t="shared" si="71"/>
        <v/>
      </c>
      <c r="H493" s="527"/>
      <c r="I493" s="527"/>
      <c r="J493" s="527"/>
      <c r="K493" s="527"/>
      <c r="L493" s="527"/>
      <c r="M493" s="527"/>
      <c r="N493" s="527"/>
      <c r="O493" s="527"/>
      <c r="P493" s="527"/>
      <c r="Q493" s="527"/>
      <c r="R493" s="527"/>
      <c r="S493" s="527"/>
      <c r="T493" s="527"/>
      <c r="U493" s="527"/>
      <c r="V493" s="527"/>
      <c r="W493" s="527"/>
      <c r="X493" s="527"/>
      <c r="Y493" s="527"/>
      <c r="Z493" s="527"/>
      <c r="AA493" s="527"/>
      <c r="AB493" s="527"/>
      <c r="AC493" s="527"/>
      <c r="HN493" s="527"/>
      <c r="HO493" s="527"/>
      <c r="HP493" s="527"/>
      <c r="HQ493" s="527"/>
      <c r="HR493" s="527"/>
      <c r="HS493" s="527"/>
      <c r="HT493" s="527"/>
      <c r="HU493" s="527"/>
      <c r="HV493" s="527"/>
      <c r="HW493" s="527"/>
      <c r="HX493" s="527"/>
      <c r="HY493" s="527"/>
      <c r="HZ493" s="527"/>
      <c r="IA493" s="527"/>
      <c r="IB493" s="527"/>
      <c r="IC493" s="527"/>
      <c r="ID493" s="527"/>
      <c r="IE493" s="527"/>
      <c r="IF493" s="527"/>
      <c r="IG493" s="527"/>
      <c r="IH493" s="527"/>
      <c r="II493" s="527"/>
      <c r="IJ493" s="527"/>
      <c r="IK493" s="527"/>
      <c r="IL493" s="527"/>
      <c r="IM493" s="527"/>
      <c r="IN493" s="527"/>
      <c r="IO493" s="527"/>
      <c r="IP493" s="527"/>
      <c r="IQ493" s="527"/>
      <c r="IR493" s="527"/>
      <c r="IS493" s="527"/>
    </row>
    <row r="494" s="525" customFormat="1" ht="24.95" customHeight="1" spans="1:253">
      <c r="A494" s="563" t="s">
        <v>372</v>
      </c>
      <c r="B494" s="564">
        <v>0</v>
      </c>
      <c r="C494" s="565">
        <v>0</v>
      </c>
      <c r="D494" s="565">
        <v>0</v>
      </c>
      <c r="E494" s="566" t="str">
        <f t="shared" si="72"/>
        <v/>
      </c>
      <c r="F494" s="565">
        <v>0</v>
      </c>
      <c r="G494" s="567" t="str">
        <f t="shared" si="71"/>
        <v/>
      </c>
      <c r="H494" s="527"/>
      <c r="I494" s="527"/>
      <c r="J494" s="527"/>
      <c r="K494" s="527"/>
      <c r="L494" s="527"/>
      <c r="M494" s="527"/>
      <c r="N494" s="527"/>
      <c r="O494" s="527"/>
      <c r="P494" s="527"/>
      <c r="Q494" s="527"/>
      <c r="R494" s="527"/>
      <c r="S494" s="527"/>
      <c r="T494" s="527"/>
      <c r="U494" s="527"/>
      <c r="V494" s="527"/>
      <c r="W494" s="527"/>
      <c r="X494" s="527"/>
      <c r="Y494" s="527"/>
      <c r="Z494" s="527"/>
      <c r="AA494" s="527"/>
      <c r="AB494" s="527"/>
      <c r="AC494" s="527"/>
      <c r="HN494" s="527"/>
      <c r="HO494" s="527"/>
      <c r="HP494" s="527"/>
      <c r="HQ494" s="527"/>
      <c r="HR494" s="527"/>
      <c r="HS494" s="527"/>
      <c r="HT494" s="527"/>
      <c r="HU494" s="527"/>
      <c r="HV494" s="527"/>
      <c r="HW494" s="527"/>
      <c r="HX494" s="527"/>
      <c r="HY494" s="527"/>
      <c r="HZ494" s="527"/>
      <c r="IA494" s="527"/>
      <c r="IB494" s="527"/>
      <c r="IC494" s="527"/>
      <c r="ID494" s="527"/>
      <c r="IE494" s="527"/>
      <c r="IF494" s="527"/>
      <c r="IG494" s="527"/>
      <c r="IH494" s="527"/>
      <c r="II494" s="527"/>
      <c r="IJ494" s="527"/>
      <c r="IK494" s="527"/>
      <c r="IL494" s="527"/>
      <c r="IM494" s="527"/>
      <c r="IN494" s="527"/>
      <c r="IO494" s="527"/>
      <c r="IP494" s="527"/>
      <c r="IQ494" s="527"/>
      <c r="IR494" s="527"/>
      <c r="IS494" s="527"/>
    </row>
    <row r="495" s="528" customFormat="1" ht="24.95" customHeight="1" spans="1:253">
      <c r="A495" s="563" t="s">
        <v>373</v>
      </c>
      <c r="B495" s="564">
        <v>0</v>
      </c>
      <c r="C495" s="565">
        <v>0</v>
      </c>
      <c r="D495" s="565">
        <v>0</v>
      </c>
      <c r="E495" s="566" t="str">
        <f t="shared" si="72"/>
        <v/>
      </c>
      <c r="F495" s="565">
        <v>0</v>
      </c>
      <c r="G495" s="567" t="str">
        <f t="shared" si="71"/>
        <v/>
      </c>
    </row>
    <row r="496" s="529" customFormat="1" ht="24.95" customHeight="1" spans="1:253">
      <c r="A496" s="563" t="s">
        <v>374</v>
      </c>
      <c r="B496" s="564">
        <v>13</v>
      </c>
      <c r="C496" s="565">
        <v>41</v>
      </c>
      <c r="D496" s="565">
        <v>16</v>
      </c>
      <c r="E496" s="566">
        <f t="shared" si="72"/>
        <v>0.390243902439024</v>
      </c>
      <c r="F496" s="565">
        <v>9</v>
      </c>
      <c r="G496" s="567">
        <f t="shared" si="71"/>
        <v>0.777777777777778</v>
      </c>
      <c r="H496" s="527"/>
      <c r="I496" s="527"/>
      <c r="J496" s="527"/>
      <c r="K496" s="527"/>
      <c r="L496" s="527"/>
      <c r="M496" s="527"/>
      <c r="N496" s="527"/>
      <c r="O496" s="527"/>
      <c r="P496" s="527"/>
      <c r="Q496" s="527"/>
      <c r="R496" s="527"/>
      <c r="S496" s="527"/>
      <c r="T496" s="527"/>
      <c r="U496" s="527"/>
      <c r="V496" s="527"/>
      <c r="W496" s="527"/>
      <c r="X496" s="527"/>
      <c r="Y496" s="527"/>
      <c r="Z496" s="527"/>
      <c r="AA496" s="527"/>
      <c r="AB496" s="527"/>
      <c r="AC496" s="527"/>
      <c r="HN496" s="527"/>
      <c r="HO496" s="527"/>
      <c r="HP496" s="527"/>
      <c r="HQ496" s="527"/>
      <c r="HR496" s="527"/>
      <c r="HS496" s="527"/>
      <c r="HT496" s="527"/>
      <c r="HU496" s="527"/>
      <c r="HV496" s="527"/>
      <c r="HW496" s="527"/>
      <c r="HX496" s="527"/>
      <c r="HY496" s="527"/>
      <c r="HZ496" s="527"/>
      <c r="IA496" s="527"/>
      <c r="IB496" s="527"/>
      <c r="IC496" s="527"/>
      <c r="ID496" s="527"/>
      <c r="IE496" s="527"/>
      <c r="IF496" s="527"/>
      <c r="IG496" s="527"/>
      <c r="IH496" s="527"/>
      <c r="II496" s="527"/>
      <c r="IJ496" s="527"/>
      <c r="IK496" s="527"/>
      <c r="IL496" s="527"/>
      <c r="IM496" s="527"/>
      <c r="IN496" s="527"/>
      <c r="IO496" s="527"/>
      <c r="IP496" s="527"/>
      <c r="IQ496" s="527"/>
      <c r="IR496" s="527"/>
      <c r="IS496" s="527"/>
    </row>
    <row r="497" s="5" customFormat="1" ht="24.95" customHeight="1" spans="1:253">
      <c r="A497" s="568" t="s">
        <v>375</v>
      </c>
      <c r="B497" s="367">
        <f>SUM(B498:B500)</f>
        <v>0</v>
      </c>
      <c r="C497" s="367">
        <f>SUM(C498:C500)</f>
        <v>0</v>
      </c>
      <c r="D497" s="367">
        <f>SUM(D498:D500)</f>
        <v>0</v>
      </c>
      <c r="E497" s="561" t="str">
        <f t="shared" si="72"/>
        <v/>
      </c>
      <c r="F497" s="367">
        <f>SUM(F498:F500)</f>
        <v>0</v>
      </c>
      <c r="G497" s="562" t="str">
        <f t="shared" si="71"/>
        <v/>
      </c>
      <c r="H497" s="527"/>
      <c r="I497" s="527"/>
      <c r="J497" s="527"/>
      <c r="K497" s="527"/>
      <c r="L497" s="527"/>
      <c r="M497" s="527"/>
      <c r="N497" s="527"/>
      <c r="O497" s="527"/>
      <c r="P497" s="527"/>
      <c r="Q497" s="527"/>
      <c r="R497" s="527"/>
      <c r="S497" s="527"/>
      <c r="T497" s="527"/>
      <c r="U497" s="527"/>
      <c r="V497" s="527"/>
      <c r="W497" s="527"/>
      <c r="X497" s="527"/>
      <c r="Y497" s="527"/>
      <c r="Z497" s="527"/>
      <c r="AA497" s="527"/>
      <c r="AB497" s="527"/>
      <c r="AC497" s="527"/>
      <c r="HN497" s="527"/>
      <c r="HO497" s="527"/>
      <c r="HP497" s="527"/>
      <c r="HQ497" s="527"/>
      <c r="HR497" s="527"/>
      <c r="HS497" s="527"/>
      <c r="HT497" s="527"/>
      <c r="HU497" s="527"/>
      <c r="HV497" s="527"/>
      <c r="HW497" s="527"/>
      <c r="HX497" s="527"/>
      <c r="HY497" s="527"/>
      <c r="HZ497" s="527"/>
      <c r="IA497" s="527"/>
      <c r="IB497" s="527"/>
      <c r="IC497" s="527"/>
      <c r="ID497" s="527"/>
      <c r="IE497" s="527"/>
      <c r="IF497" s="527"/>
      <c r="IG497" s="527"/>
      <c r="IH497" s="527"/>
      <c r="II497" s="527"/>
      <c r="IJ497" s="527"/>
      <c r="IK497" s="527"/>
      <c r="IL497" s="527"/>
      <c r="IM497" s="527"/>
      <c r="IN497" s="527"/>
      <c r="IO497" s="527"/>
      <c r="IP497" s="527"/>
      <c r="IQ497" s="527"/>
      <c r="IR497" s="527"/>
      <c r="IS497" s="527"/>
    </row>
    <row r="498" s="528" customFormat="1" ht="24.95" customHeight="1" spans="1:253">
      <c r="A498" s="563" t="s">
        <v>376</v>
      </c>
      <c r="B498" s="564">
        <v>0</v>
      </c>
      <c r="C498" s="565">
        <v>0</v>
      </c>
      <c r="D498" s="565">
        <v>0</v>
      </c>
      <c r="E498" s="566" t="str">
        <f t="shared" si="72"/>
        <v/>
      </c>
      <c r="F498" s="565">
        <v>0</v>
      </c>
      <c r="G498" s="567" t="str">
        <f t="shared" si="71"/>
        <v/>
      </c>
    </row>
    <row r="499" s="528" customFormat="1" ht="24.95" customHeight="1" spans="1:253">
      <c r="A499" s="563" t="s">
        <v>377</v>
      </c>
      <c r="B499" s="564">
        <v>0</v>
      </c>
      <c r="C499" s="565">
        <v>0</v>
      </c>
      <c r="D499" s="565">
        <v>0</v>
      </c>
      <c r="E499" s="566" t="str">
        <f t="shared" si="72"/>
        <v/>
      </c>
      <c r="F499" s="565">
        <v>0</v>
      </c>
      <c r="G499" s="567" t="str">
        <f t="shared" si="71"/>
        <v/>
      </c>
    </row>
    <row r="500" s="5" customFormat="1" ht="24.95" customHeight="1" spans="1:253">
      <c r="A500" s="563" t="s">
        <v>378</v>
      </c>
      <c r="B500" s="564">
        <v>0</v>
      </c>
      <c r="C500" s="565">
        <v>0</v>
      </c>
      <c r="D500" s="565">
        <v>0</v>
      </c>
      <c r="E500" s="566" t="str">
        <f t="shared" si="72"/>
        <v/>
      </c>
      <c r="F500" s="565">
        <v>0</v>
      </c>
      <c r="G500" s="567" t="str">
        <f t="shared" si="71"/>
        <v/>
      </c>
      <c r="H500" s="527"/>
      <c r="I500" s="527"/>
      <c r="J500" s="527"/>
      <c r="K500" s="527"/>
      <c r="L500" s="527"/>
      <c r="M500" s="527"/>
      <c r="N500" s="527"/>
      <c r="O500" s="527"/>
      <c r="P500" s="527"/>
      <c r="Q500" s="527"/>
      <c r="R500" s="527"/>
      <c r="S500" s="527"/>
      <c r="T500" s="527"/>
      <c r="U500" s="527"/>
      <c r="V500" s="527"/>
      <c r="W500" s="527"/>
      <c r="X500" s="527"/>
      <c r="Y500" s="527"/>
      <c r="Z500" s="527"/>
      <c r="AA500" s="527"/>
      <c r="AB500" s="527"/>
      <c r="AC500" s="527"/>
      <c r="HN500" s="527"/>
      <c r="HO500" s="527"/>
      <c r="HP500" s="527"/>
      <c r="HQ500" s="527"/>
      <c r="HR500" s="527"/>
      <c r="HS500" s="527"/>
      <c r="HT500" s="527"/>
      <c r="HU500" s="527"/>
      <c r="HV500" s="527"/>
      <c r="HW500" s="527"/>
      <c r="HX500" s="527"/>
      <c r="HY500" s="527"/>
      <c r="HZ500" s="527"/>
      <c r="IA500" s="527"/>
      <c r="IB500" s="527"/>
      <c r="IC500" s="527"/>
      <c r="ID500" s="527"/>
      <c r="IE500" s="527"/>
      <c r="IF500" s="527"/>
      <c r="IG500" s="527"/>
      <c r="IH500" s="527"/>
      <c r="II500" s="527"/>
      <c r="IJ500" s="527"/>
      <c r="IK500" s="527"/>
      <c r="IL500" s="527"/>
      <c r="IM500" s="527"/>
      <c r="IN500" s="527"/>
      <c r="IO500" s="527"/>
      <c r="IP500" s="527"/>
      <c r="IQ500" s="527"/>
      <c r="IR500" s="527"/>
      <c r="IS500" s="527"/>
    </row>
    <row r="501" s="5" customFormat="1" ht="24.95" customHeight="1" spans="1:253">
      <c r="A501" s="568" t="s">
        <v>379</v>
      </c>
      <c r="B501" s="367">
        <f>SUM(B502:B504)</f>
        <v>16</v>
      </c>
      <c r="C501" s="367">
        <f>SUM(C502:C504)</f>
        <v>0</v>
      </c>
      <c r="D501" s="367">
        <f>SUM(D502:D504)</f>
        <v>0</v>
      </c>
      <c r="E501" s="561" t="str">
        <f t="shared" si="72"/>
        <v/>
      </c>
      <c r="F501" s="367">
        <f>SUM(F502:F504)</f>
        <v>0</v>
      </c>
      <c r="G501" s="562" t="str">
        <f t="shared" si="71"/>
        <v/>
      </c>
      <c r="H501" s="527"/>
      <c r="I501" s="527"/>
      <c r="J501" s="527"/>
      <c r="K501" s="527"/>
      <c r="L501" s="527"/>
      <c r="M501" s="527"/>
      <c r="N501" s="527"/>
      <c r="O501" s="527"/>
      <c r="P501" s="527"/>
      <c r="Q501" s="527"/>
      <c r="R501" s="527"/>
      <c r="S501" s="527"/>
      <c r="T501" s="527"/>
      <c r="U501" s="527"/>
      <c r="V501" s="527"/>
      <c r="W501" s="527"/>
      <c r="X501" s="527"/>
      <c r="Y501" s="527"/>
      <c r="Z501" s="527"/>
      <c r="AA501" s="527"/>
      <c r="AB501" s="527"/>
      <c r="AC501" s="527"/>
      <c r="HN501" s="527"/>
      <c r="HO501" s="527"/>
      <c r="HP501" s="527"/>
      <c r="HQ501" s="527"/>
      <c r="HR501" s="527"/>
      <c r="HS501" s="527"/>
      <c r="HT501" s="527"/>
      <c r="HU501" s="527"/>
      <c r="HV501" s="527"/>
      <c r="HW501" s="527"/>
      <c r="HX501" s="527"/>
      <c r="HY501" s="527"/>
      <c r="HZ501" s="527"/>
      <c r="IA501" s="527"/>
      <c r="IB501" s="527"/>
      <c r="IC501" s="527"/>
      <c r="ID501" s="527"/>
      <c r="IE501" s="527"/>
      <c r="IF501" s="527"/>
      <c r="IG501" s="527"/>
      <c r="IH501" s="527"/>
      <c r="II501" s="527"/>
      <c r="IJ501" s="527"/>
      <c r="IK501" s="527"/>
      <c r="IL501" s="527"/>
      <c r="IM501" s="527"/>
      <c r="IN501" s="527"/>
      <c r="IO501" s="527"/>
      <c r="IP501" s="527"/>
      <c r="IQ501" s="527"/>
      <c r="IR501" s="527"/>
      <c r="IS501" s="527"/>
    </row>
    <row r="502" s="5" customFormat="1" ht="24.95" customHeight="1" spans="1:253">
      <c r="A502" s="563" t="s">
        <v>380</v>
      </c>
      <c r="B502" s="564">
        <v>0</v>
      </c>
      <c r="C502" s="565">
        <v>0</v>
      </c>
      <c r="D502" s="565">
        <v>0</v>
      </c>
      <c r="E502" s="566" t="str">
        <f t="shared" si="72"/>
        <v/>
      </c>
      <c r="F502" s="565">
        <v>0</v>
      </c>
      <c r="G502" s="567" t="str">
        <f t="shared" si="71"/>
        <v/>
      </c>
      <c r="H502" s="527"/>
      <c r="I502" s="527"/>
      <c r="J502" s="527"/>
      <c r="K502" s="527"/>
      <c r="L502" s="527"/>
      <c r="M502" s="527"/>
      <c r="N502" s="527"/>
      <c r="O502" s="527"/>
      <c r="P502" s="527"/>
      <c r="Q502" s="527"/>
      <c r="R502" s="527"/>
      <c r="S502" s="527"/>
      <c r="T502" s="527"/>
      <c r="U502" s="527"/>
      <c r="V502" s="527"/>
      <c r="W502" s="527"/>
      <c r="X502" s="527"/>
      <c r="Y502" s="527"/>
      <c r="Z502" s="527"/>
      <c r="AA502" s="527"/>
      <c r="AB502" s="527"/>
      <c r="AC502" s="527"/>
      <c r="HN502" s="527"/>
      <c r="HO502" s="527"/>
      <c r="HP502" s="527"/>
      <c r="HQ502" s="527"/>
      <c r="HR502" s="527"/>
      <c r="HS502" s="527"/>
      <c r="HT502" s="527"/>
      <c r="HU502" s="527"/>
      <c r="HV502" s="527"/>
      <c r="HW502" s="527"/>
      <c r="HX502" s="527"/>
      <c r="HY502" s="527"/>
      <c r="HZ502" s="527"/>
      <c r="IA502" s="527"/>
      <c r="IB502" s="527"/>
      <c r="IC502" s="527"/>
      <c r="ID502" s="527"/>
      <c r="IE502" s="527"/>
      <c r="IF502" s="527"/>
      <c r="IG502" s="527"/>
      <c r="IH502" s="527"/>
      <c r="II502" s="527"/>
      <c r="IJ502" s="527"/>
      <c r="IK502" s="527"/>
      <c r="IL502" s="527"/>
      <c r="IM502" s="527"/>
      <c r="IN502" s="527"/>
      <c r="IO502" s="527"/>
      <c r="IP502" s="527"/>
      <c r="IQ502" s="527"/>
      <c r="IR502" s="527"/>
      <c r="IS502" s="527"/>
    </row>
    <row r="503" s="529" customFormat="1" ht="24.95" customHeight="1" spans="1:253">
      <c r="A503" s="563" t="s">
        <v>381</v>
      </c>
      <c r="B503" s="564">
        <v>16</v>
      </c>
      <c r="C503" s="565">
        <v>0</v>
      </c>
      <c r="D503" s="565">
        <v>0</v>
      </c>
      <c r="E503" s="566" t="str">
        <f t="shared" si="72"/>
        <v/>
      </c>
      <c r="F503" s="565">
        <v>0</v>
      </c>
      <c r="G503" s="567" t="str">
        <f t="shared" si="71"/>
        <v/>
      </c>
      <c r="H503" s="528"/>
      <c r="I503" s="528"/>
      <c r="J503" s="528"/>
      <c r="K503" s="528"/>
      <c r="L503" s="528"/>
      <c r="M503" s="528"/>
      <c r="N503" s="528"/>
      <c r="O503" s="528"/>
      <c r="P503" s="528"/>
      <c r="Q503" s="528"/>
      <c r="R503" s="528"/>
      <c r="S503" s="528"/>
      <c r="T503" s="528"/>
      <c r="U503" s="528"/>
      <c r="V503" s="528"/>
      <c r="W503" s="528"/>
      <c r="X503" s="528"/>
      <c r="Y503" s="528"/>
      <c r="Z503" s="528"/>
      <c r="AA503" s="528"/>
      <c r="AB503" s="528"/>
      <c r="AC503" s="528"/>
      <c r="HN503" s="528"/>
      <c r="HO503" s="528"/>
      <c r="HP503" s="528"/>
      <c r="HQ503" s="528"/>
      <c r="HR503" s="528"/>
      <c r="HS503" s="528"/>
      <c r="HT503" s="528"/>
      <c r="HU503" s="528"/>
      <c r="HV503" s="528"/>
      <c r="HW503" s="528"/>
      <c r="HX503" s="528"/>
      <c r="HY503" s="528"/>
      <c r="HZ503" s="528"/>
      <c r="IA503" s="528"/>
      <c r="IB503" s="528"/>
      <c r="IC503" s="528"/>
      <c r="ID503" s="528"/>
      <c r="IE503" s="528"/>
      <c r="IF503" s="528"/>
      <c r="IG503" s="528"/>
      <c r="IH503" s="528"/>
      <c r="II503" s="528"/>
      <c r="IJ503" s="528"/>
      <c r="IK503" s="528"/>
      <c r="IL503" s="528"/>
      <c r="IM503" s="528"/>
      <c r="IN503" s="528"/>
      <c r="IO503" s="528"/>
      <c r="IP503" s="528"/>
      <c r="IQ503" s="528"/>
      <c r="IR503" s="528"/>
      <c r="IS503" s="528"/>
    </row>
    <row r="504" s="528" customFormat="1" ht="24.95" customHeight="1" spans="1:253">
      <c r="A504" s="563" t="s">
        <v>382</v>
      </c>
      <c r="B504" s="564">
        <v>0</v>
      </c>
      <c r="C504" s="565">
        <v>0</v>
      </c>
      <c r="D504" s="565">
        <v>0</v>
      </c>
      <c r="E504" s="566" t="str">
        <f t="shared" si="72"/>
        <v/>
      </c>
      <c r="F504" s="565">
        <v>0</v>
      </c>
      <c r="G504" s="567" t="str">
        <f t="shared" si="71"/>
        <v/>
      </c>
    </row>
    <row r="505" s="528" customFormat="1" ht="24.95" customHeight="1" spans="1:253">
      <c r="A505" s="568" t="s">
        <v>383</v>
      </c>
      <c r="B505" s="367">
        <f>SUM(B506:B509)</f>
        <v>152</v>
      </c>
      <c r="C505" s="367">
        <f>SUM(C506:C509)</f>
        <v>252</v>
      </c>
      <c r="D505" s="367">
        <f>SUM(D506:D509)</f>
        <v>176</v>
      </c>
      <c r="E505" s="561">
        <f t="shared" si="72"/>
        <v>0.698412698412698</v>
      </c>
      <c r="F505" s="367">
        <f>SUM(F506:F509)</f>
        <v>144</v>
      </c>
      <c r="G505" s="562">
        <f t="shared" si="71"/>
        <v>0.222222222222222</v>
      </c>
    </row>
    <row r="506" s="5" customFormat="1" ht="24.95" customHeight="1" spans="1:253">
      <c r="A506" s="563" t="s">
        <v>384</v>
      </c>
      <c r="B506" s="564">
        <v>0</v>
      </c>
      <c r="C506" s="565">
        <v>0</v>
      </c>
      <c r="D506" s="565">
        <v>0</v>
      </c>
      <c r="E506" s="566" t="str">
        <f t="shared" si="72"/>
        <v/>
      </c>
      <c r="F506" s="565">
        <v>0</v>
      </c>
      <c r="G506" s="567" t="str">
        <f t="shared" si="71"/>
        <v/>
      </c>
      <c r="H506" s="527"/>
      <c r="I506" s="527"/>
      <c r="J506" s="527"/>
      <c r="K506" s="527"/>
      <c r="L506" s="527"/>
      <c r="M506" s="527"/>
      <c r="N506" s="527"/>
      <c r="O506" s="527"/>
      <c r="P506" s="527"/>
      <c r="Q506" s="527"/>
      <c r="R506" s="527"/>
      <c r="S506" s="527"/>
      <c r="T506" s="527"/>
      <c r="U506" s="527"/>
      <c r="V506" s="527"/>
      <c r="W506" s="527"/>
      <c r="X506" s="527"/>
      <c r="Y506" s="527"/>
      <c r="Z506" s="527"/>
      <c r="AA506" s="527"/>
      <c r="AB506" s="527"/>
      <c r="AC506" s="527"/>
      <c r="HN506" s="527"/>
      <c r="HO506" s="527"/>
      <c r="HP506" s="527"/>
      <c r="HQ506" s="527"/>
      <c r="HR506" s="527"/>
      <c r="HS506" s="527"/>
      <c r="HT506" s="527"/>
      <c r="HU506" s="527"/>
      <c r="HV506" s="527"/>
      <c r="HW506" s="527"/>
      <c r="HX506" s="527"/>
      <c r="HY506" s="527"/>
      <c r="HZ506" s="527"/>
      <c r="IA506" s="527"/>
      <c r="IB506" s="527"/>
      <c r="IC506" s="527"/>
      <c r="ID506" s="527"/>
      <c r="IE506" s="527"/>
      <c r="IF506" s="527"/>
      <c r="IG506" s="527"/>
      <c r="IH506" s="527"/>
      <c r="II506" s="527"/>
      <c r="IJ506" s="527"/>
      <c r="IK506" s="527"/>
      <c r="IL506" s="527"/>
      <c r="IM506" s="527"/>
      <c r="IN506" s="527"/>
      <c r="IO506" s="527"/>
      <c r="IP506" s="527"/>
      <c r="IQ506" s="527"/>
      <c r="IR506" s="527"/>
      <c r="IS506" s="527"/>
    </row>
    <row r="507" s="5" customFormat="1" ht="24.95" customHeight="1" spans="1:253">
      <c r="A507" s="563" t="s">
        <v>385</v>
      </c>
      <c r="B507" s="564">
        <v>0</v>
      </c>
      <c r="C507" s="565">
        <v>0</v>
      </c>
      <c r="D507" s="565">
        <v>0</v>
      </c>
      <c r="E507" s="566" t="str">
        <f t="shared" si="72"/>
        <v/>
      </c>
      <c r="F507" s="565">
        <v>0</v>
      </c>
      <c r="G507" s="567" t="str">
        <f t="shared" si="71"/>
        <v/>
      </c>
      <c r="H507" s="527"/>
      <c r="I507" s="527"/>
      <c r="J507" s="527"/>
      <c r="K507" s="527"/>
      <c r="L507" s="527"/>
      <c r="M507" s="527"/>
      <c r="N507" s="527"/>
      <c r="O507" s="527"/>
      <c r="P507" s="527"/>
      <c r="Q507" s="527"/>
      <c r="R507" s="527"/>
      <c r="S507" s="527"/>
      <c r="T507" s="527"/>
      <c r="U507" s="527"/>
      <c r="V507" s="527"/>
      <c r="W507" s="527"/>
      <c r="X507" s="527"/>
      <c r="Y507" s="527"/>
      <c r="Z507" s="527"/>
      <c r="AA507" s="527"/>
      <c r="AB507" s="527"/>
      <c r="AC507" s="527"/>
      <c r="HN507" s="527"/>
      <c r="HO507" s="527"/>
      <c r="HP507" s="527"/>
      <c r="HQ507" s="527"/>
      <c r="HR507" s="527"/>
      <c r="HS507" s="527"/>
      <c r="HT507" s="527"/>
      <c r="HU507" s="527"/>
      <c r="HV507" s="527"/>
      <c r="HW507" s="527"/>
      <c r="HX507" s="527"/>
      <c r="HY507" s="527"/>
      <c r="HZ507" s="527"/>
      <c r="IA507" s="527"/>
      <c r="IB507" s="527"/>
      <c r="IC507" s="527"/>
      <c r="ID507" s="527"/>
      <c r="IE507" s="527"/>
      <c r="IF507" s="527"/>
      <c r="IG507" s="527"/>
      <c r="IH507" s="527"/>
      <c r="II507" s="527"/>
      <c r="IJ507" s="527"/>
      <c r="IK507" s="527"/>
      <c r="IL507" s="527"/>
      <c r="IM507" s="527"/>
      <c r="IN507" s="527"/>
      <c r="IO507" s="527"/>
      <c r="IP507" s="527"/>
      <c r="IQ507" s="527"/>
      <c r="IR507" s="527"/>
      <c r="IS507" s="527"/>
    </row>
    <row r="508" s="5" customFormat="1" ht="24.95" customHeight="1" spans="1:253">
      <c r="A508" s="563" t="s">
        <v>386</v>
      </c>
      <c r="B508" s="564">
        <v>0</v>
      </c>
      <c r="C508" s="565">
        <v>0</v>
      </c>
      <c r="D508" s="565">
        <v>0</v>
      </c>
      <c r="E508" s="566" t="str">
        <f t="shared" si="72"/>
        <v/>
      </c>
      <c r="F508" s="565">
        <v>0</v>
      </c>
      <c r="G508" s="567" t="str">
        <f t="shared" si="71"/>
        <v/>
      </c>
      <c r="H508" s="527"/>
      <c r="I508" s="527"/>
      <c r="J508" s="527"/>
      <c r="K508" s="527"/>
      <c r="L508" s="527"/>
      <c r="M508" s="527"/>
      <c r="N508" s="527"/>
      <c r="O508" s="527"/>
      <c r="P508" s="527"/>
      <c r="Q508" s="527"/>
      <c r="R508" s="527"/>
      <c r="S508" s="527"/>
      <c r="T508" s="527"/>
      <c r="U508" s="527"/>
      <c r="V508" s="527"/>
      <c r="W508" s="527"/>
      <c r="X508" s="527"/>
      <c r="Y508" s="527"/>
      <c r="Z508" s="527"/>
      <c r="AA508" s="527"/>
      <c r="AB508" s="527"/>
      <c r="AC508" s="527"/>
      <c r="HN508" s="527"/>
      <c r="HO508" s="527"/>
      <c r="HP508" s="527"/>
      <c r="HQ508" s="527"/>
      <c r="HR508" s="527"/>
      <c r="HS508" s="527"/>
      <c r="HT508" s="527"/>
      <c r="HU508" s="527"/>
      <c r="HV508" s="527"/>
      <c r="HW508" s="527"/>
      <c r="HX508" s="527"/>
      <c r="HY508" s="527"/>
      <c r="HZ508" s="527"/>
      <c r="IA508" s="527"/>
      <c r="IB508" s="527"/>
      <c r="IC508" s="527"/>
      <c r="ID508" s="527"/>
      <c r="IE508" s="527"/>
      <c r="IF508" s="527"/>
      <c r="IG508" s="527"/>
      <c r="IH508" s="527"/>
      <c r="II508" s="527"/>
      <c r="IJ508" s="527"/>
      <c r="IK508" s="527"/>
      <c r="IL508" s="527"/>
      <c r="IM508" s="527"/>
      <c r="IN508" s="527"/>
      <c r="IO508" s="527"/>
      <c r="IP508" s="527"/>
      <c r="IQ508" s="527"/>
      <c r="IR508" s="527"/>
      <c r="IS508" s="527"/>
    </row>
    <row r="509" s="5" customFormat="1" ht="24.95" customHeight="1" spans="1:253">
      <c r="A509" s="563" t="s">
        <v>387</v>
      </c>
      <c r="B509" s="564">
        <v>152</v>
      </c>
      <c r="C509" s="565">
        <v>252</v>
      </c>
      <c r="D509" s="565">
        <v>176</v>
      </c>
      <c r="E509" s="566">
        <f t="shared" si="72"/>
        <v>0.698412698412698</v>
      </c>
      <c r="F509" s="565">
        <v>144</v>
      </c>
      <c r="G509" s="567">
        <f t="shared" si="71"/>
        <v>0.222222222222222</v>
      </c>
      <c r="H509" s="527"/>
      <c r="I509" s="527"/>
      <c r="J509" s="527"/>
      <c r="K509" s="527"/>
      <c r="L509" s="527"/>
      <c r="M509" s="527"/>
      <c r="N509" s="527"/>
      <c r="O509" s="527"/>
      <c r="P509" s="527"/>
      <c r="Q509" s="527"/>
      <c r="R509" s="527"/>
      <c r="S509" s="527"/>
      <c r="T509" s="527"/>
      <c r="U509" s="527"/>
      <c r="V509" s="527"/>
      <c r="W509" s="527"/>
      <c r="X509" s="527"/>
      <c r="Y509" s="527"/>
      <c r="Z509" s="527"/>
      <c r="AA509" s="527"/>
      <c r="AB509" s="527"/>
      <c r="AC509" s="527"/>
      <c r="HN509" s="527"/>
      <c r="HO509" s="527"/>
      <c r="HP509" s="527"/>
      <c r="HQ509" s="527"/>
      <c r="HR509" s="527"/>
      <c r="HS509" s="527"/>
      <c r="HT509" s="527"/>
      <c r="HU509" s="527"/>
      <c r="HV509" s="527"/>
      <c r="HW509" s="527"/>
      <c r="HX509" s="527"/>
      <c r="HY509" s="527"/>
      <c r="HZ509" s="527"/>
      <c r="IA509" s="527"/>
      <c r="IB509" s="527"/>
      <c r="IC509" s="527"/>
      <c r="ID509" s="527"/>
      <c r="IE509" s="527"/>
      <c r="IF509" s="527"/>
      <c r="IG509" s="527"/>
      <c r="IH509" s="527"/>
      <c r="II509" s="527"/>
      <c r="IJ509" s="527"/>
      <c r="IK509" s="527"/>
      <c r="IL509" s="527"/>
      <c r="IM509" s="527"/>
      <c r="IN509" s="527"/>
      <c r="IO509" s="527"/>
      <c r="IP509" s="527"/>
      <c r="IQ509" s="527"/>
      <c r="IR509" s="527"/>
      <c r="IS509" s="527"/>
    </row>
    <row r="510" s="528" customFormat="1" ht="24.95" customHeight="1" spans="1:253">
      <c r="A510" s="575" t="s">
        <v>388</v>
      </c>
      <c r="B510" s="367">
        <f>SUM(B511,B527,B535,B546,B555,B563)</f>
        <v>3868</v>
      </c>
      <c r="C510" s="367">
        <f>SUM(C511,C527,C535,C546,C555,C563)</f>
        <v>4938</v>
      </c>
      <c r="D510" s="367">
        <f>SUM(D511,D527,D535,D546,D555,D563)</f>
        <v>2534</v>
      </c>
      <c r="E510" s="561">
        <f t="shared" si="72"/>
        <v>0.513163223977319</v>
      </c>
      <c r="F510" s="367">
        <f>SUM(F511,F527,F535,F546,F555,F563)</f>
        <v>4844</v>
      </c>
      <c r="G510" s="562">
        <f t="shared" si="71"/>
        <v>-0.476878612716763</v>
      </c>
    </row>
    <row r="511" s="5" customFormat="1" ht="24.95" customHeight="1" spans="1:253">
      <c r="A511" s="575" t="s">
        <v>389</v>
      </c>
      <c r="B511" s="367">
        <f>SUM(B512:B526)</f>
        <v>2037</v>
      </c>
      <c r="C511" s="367">
        <f>SUM(C512:C526)</f>
        <v>3087</v>
      </c>
      <c r="D511" s="367">
        <f>SUM(D512:D526)</f>
        <v>2079</v>
      </c>
      <c r="E511" s="561">
        <f t="shared" si="72"/>
        <v>0.673469387755102</v>
      </c>
      <c r="F511" s="367">
        <f>SUM(F512:F526)</f>
        <v>3744</v>
      </c>
      <c r="G511" s="562">
        <f t="shared" si="71"/>
        <v>-0.444711538461538</v>
      </c>
      <c r="H511" s="527"/>
      <c r="I511" s="527"/>
      <c r="J511" s="527"/>
      <c r="K511" s="527"/>
      <c r="L511" s="527"/>
      <c r="M511" s="527"/>
      <c r="N511" s="527"/>
      <c r="O511" s="527"/>
      <c r="P511" s="527"/>
      <c r="Q511" s="527"/>
      <c r="R511" s="527"/>
      <c r="S511" s="527"/>
      <c r="T511" s="527"/>
      <c r="U511" s="527"/>
      <c r="V511" s="527"/>
      <c r="W511" s="527"/>
      <c r="X511" s="527"/>
      <c r="Y511" s="527"/>
      <c r="Z511" s="527"/>
      <c r="AA511" s="527"/>
      <c r="AB511" s="527"/>
      <c r="AC511" s="527"/>
      <c r="HN511" s="527"/>
      <c r="HO511" s="527"/>
      <c r="HP511" s="527"/>
      <c r="HQ511" s="527"/>
      <c r="HR511" s="527"/>
      <c r="HS511" s="527"/>
      <c r="HT511" s="527"/>
      <c r="HU511" s="527"/>
      <c r="HV511" s="527"/>
      <c r="HW511" s="527"/>
      <c r="HX511" s="527"/>
      <c r="HY511" s="527"/>
      <c r="HZ511" s="527"/>
      <c r="IA511" s="527"/>
      <c r="IB511" s="527"/>
      <c r="IC511" s="527"/>
      <c r="ID511" s="527"/>
      <c r="IE511" s="527"/>
      <c r="IF511" s="527"/>
      <c r="IG511" s="527"/>
      <c r="IH511" s="527"/>
      <c r="II511" s="527"/>
      <c r="IJ511" s="527"/>
      <c r="IK511" s="527"/>
      <c r="IL511" s="527"/>
      <c r="IM511" s="527"/>
      <c r="IN511" s="527"/>
      <c r="IO511" s="527"/>
      <c r="IP511" s="527"/>
      <c r="IQ511" s="527"/>
      <c r="IR511" s="527"/>
      <c r="IS511" s="527"/>
    </row>
    <row r="512" s="5" customFormat="1" ht="24.95" customHeight="1" spans="1:253">
      <c r="A512" s="563" t="s">
        <v>50</v>
      </c>
      <c r="B512" s="564">
        <v>74</v>
      </c>
      <c r="C512" s="565">
        <v>80</v>
      </c>
      <c r="D512" s="565">
        <v>80</v>
      </c>
      <c r="E512" s="566">
        <f t="shared" si="72"/>
        <v>1</v>
      </c>
      <c r="F512" s="565">
        <v>120</v>
      </c>
      <c r="G512" s="567">
        <f t="shared" si="71"/>
        <v>-0.333333333333333</v>
      </c>
      <c r="H512" s="527"/>
      <c r="I512" s="527"/>
      <c r="J512" s="527"/>
      <c r="K512" s="527"/>
      <c r="L512" s="527"/>
      <c r="M512" s="527"/>
      <c r="N512" s="527"/>
      <c r="O512" s="527"/>
      <c r="P512" s="527"/>
      <c r="Q512" s="527"/>
      <c r="R512" s="527"/>
      <c r="S512" s="527"/>
      <c r="T512" s="527"/>
      <c r="U512" s="527"/>
      <c r="V512" s="527"/>
      <c r="W512" s="527"/>
      <c r="X512" s="527"/>
      <c r="Y512" s="527"/>
      <c r="Z512" s="527"/>
      <c r="AA512" s="527"/>
      <c r="AB512" s="527"/>
      <c r="AC512" s="527"/>
      <c r="HN512" s="527"/>
      <c r="HO512" s="527"/>
      <c r="HP512" s="527"/>
      <c r="HQ512" s="527"/>
      <c r="HR512" s="527"/>
      <c r="HS512" s="527"/>
      <c r="HT512" s="527"/>
      <c r="HU512" s="527"/>
      <c r="HV512" s="527"/>
      <c r="HW512" s="527"/>
      <c r="HX512" s="527"/>
      <c r="HY512" s="527"/>
      <c r="HZ512" s="527"/>
      <c r="IA512" s="527"/>
      <c r="IB512" s="527"/>
      <c r="IC512" s="527"/>
      <c r="ID512" s="527"/>
      <c r="IE512" s="527"/>
      <c r="IF512" s="527"/>
      <c r="IG512" s="527"/>
      <c r="IH512" s="527"/>
      <c r="II512" s="527"/>
      <c r="IJ512" s="527"/>
      <c r="IK512" s="527"/>
      <c r="IL512" s="527"/>
      <c r="IM512" s="527"/>
      <c r="IN512" s="527"/>
      <c r="IO512" s="527"/>
      <c r="IP512" s="527"/>
      <c r="IQ512" s="527"/>
      <c r="IR512" s="527"/>
      <c r="IS512" s="527"/>
    </row>
    <row r="513" s="5" customFormat="1" ht="24.95" customHeight="1" spans="1:253">
      <c r="A513" s="563" t="s">
        <v>51</v>
      </c>
      <c r="B513" s="564">
        <v>0</v>
      </c>
      <c r="C513" s="565">
        <v>0</v>
      </c>
      <c r="D513" s="565">
        <v>0</v>
      </c>
      <c r="E513" s="566" t="str">
        <f t="shared" si="72"/>
        <v/>
      </c>
      <c r="F513" s="565">
        <v>0</v>
      </c>
      <c r="G513" s="567" t="str">
        <f t="shared" si="71"/>
        <v/>
      </c>
      <c r="H513" s="527"/>
      <c r="I513" s="527"/>
      <c r="J513" s="527"/>
      <c r="K513" s="527"/>
      <c r="L513" s="527"/>
      <c r="M513" s="527"/>
      <c r="N513" s="527"/>
      <c r="O513" s="527"/>
      <c r="P513" s="527"/>
      <c r="Q513" s="527"/>
      <c r="R513" s="527"/>
      <c r="S513" s="527"/>
      <c r="T513" s="527"/>
      <c r="U513" s="527"/>
      <c r="V513" s="527"/>
      <c r="W513" s="527"/>
      <c r="X513" s="527"/>
      <c r="Y513" s="527"/>
      <c r="Z513" s="527"/>
      <c r="AA513" s="527"/>
      <c r="AB513" s="527"/>
      <c r="AC513" s="527"/>
      <c r="HN513" s="527"/>
      <c r="HO513" s="527"/>
      <c r="HP513" s="527"/>
      <c r="HQ513" s="527"/>
      <c r="HR513" s="527"/>
      <c r="HS513" s="527"/>
      <c r="HT513" s="527"/>
      <c r="HU513" s="527"/>
      <c r="HV513" s="527"/>
      <c r="HW513" s="527"/>
      <c r="HX513" s="527"/>
      <c r="HY513" s="527"/>
      <c r="HZ513" s="527"/>
      <c r="IA513" s="527"/>
      <c r="IB513" s="527"/>
      <c r="IC513" s="527"/>
      <c r="ID513" s="527"/>
      <c r="IE513" s="527"/>
      <c r="IF513" s="527"/>
      <c r="IG513" s="527"/>
      <c r="IH513" s="527"/>
      <c r="II513" s="527"/>
      <c r="IJ513" s="527"/>
      <c r="IK513" s="527"/>
      <c r="IL513" s="527"/>
      <c r="IM513" s="527"/>
      <c r="IN513" s="527"/>
      <c r="IO513" s="527"/>
      <c r="IP513" s="527"/>
      <c r="IQ513" s="527"/>
      <c r="IR513" s="527"/>
      <c r="IS513" s="527"/>
    </row>
    <row r="514" s="5" customFormat="1" ht="24.95" customHeight="1" spans="1:253">
      <c r="A514" s="563" t="s">
        <v>52</v>
      </c>
      <c r="B514" s="564">
        <v>0</v>
      </c>
      <c r="C514" s="565">
        <v>0</v>
      </c>
      <c r="D514" s="565">
        <v>0</v>
      </c>
      <c r="E514" s="566" t="str">
        <f t="shared" si="72"/>
        <v/>
      </c>
      <c r="F514" s="565">
        <v>0</v>
      </c>
      <c r="G514" s="567" t="str">
        <f t="shared" si="71"/>
        <v/>
      </c>
      <c r="H514" s="527"/>
      <c r="I514" s="527"/>
      <c r="J514" s="527"/>
      <c r="K514" s="527"/>
      <c r="L514" s="527"/>
      <c r="M514" s="527"/>
      <c r="N514" s="527"/>
      <c r="O514" s="527"/>
      <c r="P514" s="527"/>
      <c r="Q514" s="527"/>
      <c r="R514" s="527"/>
      <c r="S514" s="527"/>
      <c r="T514" s="527"/>
      <c r="U514" s="527"/>
      <c r="V514" s="527"/>
      <c r="W514" s="527"/>
      <c r="X514" s="527"/>
      <c r="Y514" s="527"/>
      <c r="Z514" s="527"/>
      <c r="AA514" s="527"/>
      <c r="AB514" s="527"/>
      <c r="AC514" s="527"/>
      <c r="HN514" s="527"/>
      <c r="HO514" s="527"/>
      <c r="HP514" s="527"/>
      <c r="HQ514" s="527"/>
      <c r="HR514" s="527"/>
      <c r="HS514" s="527"/>
      <c r="HT514" s="527"/>
      <c r="HU514" s="527"/>
      <c r="HV514" s="527"/>
      <c r="HW514" s="527"/>
      <c r="HX514" s="527"/>
      <c r="HY514" s="527"/>
      <c r="HZ514" s="527"/>
      <c r="IA514" s="527"/>
      <c r="IB514" s="527"/>
      <c r="IC514" s="527"/>
      <c r="ID514" s="527"/>
      <c r="IE514" s="527"/>
      <c r="IF514" s="527"/>
      <c r="IG514" s="527"/>
      <c r="IH514" s="527"/>
      <c r="II514" s="527"/>
      <c r="IJ514" s="527"/>
      <c r="IK514" s="527"/>
      <c r="IL514" s="527"/>
      <c r="IM514" s="527"/>
      <c r="IN514" s="527"/>
      <c r="IO514" s="527"/>
      <c r="IP514" s="527"/>
      <c r="IQ514" s="527"/>
      <c r="IR514" s="527"/>
      <c r="IS514" s="527"/>
    </row>
    <row r="515" s="528" customFormat="1" ht="24.95" customHeight="1" spans="1:253">
      <c r="A515" s="563" t="s">
        <v>390</v>
      </c>
      <c r="B515" s="564">
        <v>74</v>
      </c>
      <c r="C515" s="565">
        <v>79</v>
      </c>
      <c r="D515" s="565">
        <v>79</v>
      </c>
      <c r="E515" s="566">
        <f t="shared" si="72"/>
        <v>1</v>
      </c>
      <c r="F515" s="565">
        <v>71</v>
      </c>
      <c r="G515" s="567">
        <f t="shared" si="71"/>
        <v>0.112676056338028</v>
      </c>
    </row>
    <row r="516" s="5" customFormat="1" ht="24.95" customHeight="1" spans="1:253">
      <c r="A516" s="563" t="s">
        <v>391</v>
      </c>
      <c r="B516" s="564">
        <v>0</v>
      </c>
      <c r="C516" s="565">
        <v>0</v>
      </c>
      <c r="D516" s="565">
        <v>0</v>
      </c>
      <c r="E516" s="566" t="str">
        <f t="shared" si="72"/>
        <v/>
      </c>
      <c r="F516" s="565">
        <v>0</v>
      </c>
      <c r="G516" s="567" t="str">
        <f t="shared" ref="G516:G579" si="73">IFERROR((D516-F516)/F516,"")</f>
        <v/>
      </c>
      <c r="H516" s="527"/>
      <c r="I516" s="527"/>
      <c r="J516" s="527"/>
      <c r="K516" s="527"/>
      <c r="L516" s="527"/>
      <c r="M516" s="527"/>
      <c r="N516" s="527"/>
      <c r="O516" s="527"/>
      <c r="P516" s="527"/>
      <c r="Q516" s="527"/>
      <c r="R516" s="527"/>
      <c r="S516" s="527"/>
      <c r="T516" s="527"/>
      <c r="U516" s="527"/>
      <c r="V516" s="527"/>
      <c r="W516" s="527"/>
      <c r="X516" s="527"/>
      <c r="Y516" s="527"/>
      <c r="Z516" s="527"/>
      <c r="AA516" s="527"/>
      <c r="AB516" s="527"/>
      <c r="AC516" s="527"/>
      <c r="HN516" s="527"/>
      <c r="HO516" s="527"/>
      <c r="HP516" s="527"/>
      <c r="HQ516" s="527"/>
      <c r="HR516" s="527"/>
      <c r="HS516" s="527"/>
      <c r="HT516" s="527"/>
      <c r="HU516" s="527"/>
      <c r="HV516" s="527"/>
      <c r="HW516" s="527"/>
      <c r="HX516" s="527"/>
      <c r="HY516" s="527"/>
      <c r="HZ516" s="527"/>
      <c r="IA516" s="527"/>
      <c r="IB516" s="527"/>
      <c r="IC516" s="527"/>
      <c r="ID516" s="527"/>
      <c r="IE516" s="527"/>
      <c r="IF516" s="527"/>
      <c r="IG516" s="527"/>
      <c r="IH516" s="527"/>
      <c r="II516" s="527"/>
      <c r="IJ516" s="527"/>
      <c r="IK516" s="527"/>
      <c r="IL516" s="527"/>
      <c r="IM516" s="527"/>
      <c r="IN516" s="527"/>
      <c r="IO516" s="527"/>
      <c r="IP516" s="527"/>
      <c r="IQ516" s="527"/>
      <c r="IR516" s="527"/>
      <c r="IS516" s="527"/>
    </row>
    <row r="517" s="5" customFormat="1" ht="24.95" customHeight="1" spans="1:253">
      <c r="A517" s="563" t="s">
        <v>392</v>
      </c>
      <c r="B517" s="564">
        <v>0</v>
      </c>
      <c r="C517" s="565">
        <v>0</v>
      </c>
      <c r="D517" s="565">
        <v>0</v>
      </c>
      <c r="E517" s="566" t="str">
        <f t="shared" si="72"/>
        <v/>
      </c>
      <c r="F517" s="565">
        <v>0</v>
      </c>
      <c r="G517" s="567" t="str">
        <f t="shared" si="73"/>
        <v/>
      </c>
      <c r="H517" s="527"/>
      <c r="I517" s="527"/>
      <c r="J517" s="527"/>
      <c r="K517" s="527"/>
      <c r="L517" s="527"/>
      <c r="M517" s="527"/>
      <c r="N517" s="527"/>
      <c r="O517" s="527"/>
      <c r="P517" s="527"/>
      <c r="Q517" s="527"/>
      <c r="R517" s="527"/>
      <c r="S517" s="527"/>
      <c r="T517" s="527"/>
      <c r="U517" s="527"/>
      <c r="V517" s="527"/>
      <c r="W517" s="527"/>
      <c r="X517" s="527"/>
      <c r="Y517" s="527"/>
      <c r="Z517" s="527"/>
      <c r="AA517" s="527"/>
      <c r="AB517" s="527"/>
      <c r="AC517" s="527"/>
      <c r="HN517" s="527"/>
      <c r="HO517" s="527"/>
      <c r="HP517" s="527"/>
      <c r="HQ517" s="527"/>
      <c r="HR517" s="527"/>
      <c r="HS517" s="527"/>
      <c r="HT517" s="527"/>
      <c r="HU517" s="527"/>
      <c r="HV517" s="527"/>
      <c r="HW517" s="527"/>
      <c r="HX517" s="527"/>
      <c r="HY517" s="527"/>
      <c r="HZ517" s="527"/>
      <c r="IA517" s="527"/>
      <c r="IB517" s="527"/>
      <c r="IC517" s="527"/>
      <c r="ID517" s="527"/>
      <c r="IE517" s="527"/>
      <c r="IF517" s="527"/>
      <c r="IG517" s="527"/>
      <c r="IH517" s="527"/>
      <c r="II517" s="527"/>
      <c r="IJ517" s="527"/>
      <c r="IK517" s="527"/>
      <c r="IL517" s="527"/>
      <c r="IM517" s="527"/>
      <c r="IN517" s="527"/>
      <c r="IO517" s="527"/>
      <c r="IP517" s="527"/>
      <c r="IQ517" s="527"/>
      <c r="IR517" s="527"/>
      <c r="IS517" s="527"/>
    </row>
    <row r="518" s="5" customFormat="1" ht="24.95" customHeight="1" spans="1:253">
      <c r="A518" s="563" t="s">
        <v>393</v>
      </c>
      <c r="B518" s="564">
        <v>0</v>
      </c>
      <c r="C518" s="565">
        <v>0</v>
      </c>
      <c r="D518" s="565">
        <v>0</v>
      </c>
      <c r="E518" s="566" t="str">
        <f t="shared" ref="E518:E581" si="74">IFERROR(D518/C518,"")</f>
        <v/>
      </c>
      <c r="F518" s="565">
        <v>0</v>
      </c>
      <c r="G518" s="567" t="str">
        <f t="shared" si="73"/>
        <v/>
      </c>
      <c r="H518" s="527"/>
      <c r="I518" s="527"/>
      <c r="J518" s="527"/>
      <c r="K518" s="527"/>
      <c r="L518" s="527"/>
      <c r="M518" s="527"/>
      <c r="N518" s="527"/>
      <c r="O518" s="527"/>
      <c r="P518" s="527"/>
      <c r="Q518" s="527"/>
      <c r="R518" s="527"/>
      <c r="S518" s="527"/>
      <c r="T518" s="527"/>
      <c r="U518" s="527"/>
      <c r="V518" s="527"/>
      <c r="W518" s="527"/>
      <c r="X518" s="527"/>
      <c r="Y518" s="527"/>
      <c r="Z518" s="527"/>
      <c r="AA518" s="527"/>
      <c r="AB518" s="527"/>
      <c r="AC518" s="527"/>
      <c r="HN518" s="527"/>
      <c r="HO518" s="527"/>
      <c r="HP518" s="527"/>
      <c r="HQ518" s="527"/>
      <c r="HR518" s="527"/>
      <c r="HS518" s="527"/>
      <c r="HT518" s="527"/>
      <c r="HU518" s="527"/>
      <c r="HV518" s="527"/>
      <c r="HW518" s="527"/>
      <c r="HX518" s="527"/>
      <c r="HY518" s="527"/>
      <c r="HZ518" s="527"/>
      <c r="IA518" s="527"/>
      <c r="IB518" s="527"/>
      <c r="IC518" s="527"/>
      <c r="ID518" s="527"/>
      <c r="IE518" s="527"/>
      <c r="IF518" s="527"/>
      <c r="IG518" s="527"/>
      <c r="IH518" s="527"/>
      <c r="II518" s="527"/>
      <c r="IJ518" s="527"/>
      <c r="IK518" s="527"/>
      <c r="IL518" s="527"/>
      <c r="IM518" s="527"/>
      <c r="IN518" s="527"/>
      <c r="IO518" s="527"/>
      <c r="IP518" s="527"/>
      <c r="IQ518" s="527"/>
      <c r="IR518" s="527"/>
      <c r="IS518" s="527"/>
    </row>
    <row r="519" s="5" customFormat="1" ht="24.95" customHeight="1" spans="1:253">
      <c r="A519" s="563" t="s">
        <v>394</v>
      </c>
      <c r="B519" s="564">
        <v>0</v>
      </c>
      <c r="C519" s="565">
        <v>0</v>
      </c>
      <c r="D519" s="565">
        <v>0</v>
      </c>
      <c r="E519" s="566" t="str">
        <f t="shared" si="74"/>
        <v/>
      </c>
      <c r="F519" s="565">
        <v>0</v>
      </c>
      <c r="G519" s="567" t="str">
        <f t="shared" si="73"/>
        <v/>
      </c>
      <c r="H519" s="527"/>
      <c r="I519" s="527"/>
      <c r="J519" s="527"/>
      <c r="K519" s="527"/>
      <c r="L519" s="527"/>
      <c r="M519" s="527"/>
      <c r="N519" s="527"/>
      <c r="O519" s="527"/>
      <c r="P519" s="527"/>
      <c r="Q519" s="527"/>
      <c r="R519" s="527"/>
      <c r="S519" s="527"/>
      <c r="T519" s="527"/>
      <c r="U519" s="527"/>
      <c r="V519" s="527"/>
      <c r="W519" s="527"/>
      <c r="X519" s="527"/>
      <c r="Y519" s="527"/>
      <c r="Z519" s="527"/>
      <c r="AA519" s="527"/>
      <c r="AB519" s="527"/>
      <c r="AC519" s="527"/>
      <c r="HN519" s="527"/>
      <c r="HO519" s="527"/>
      <c r="HP519" s="527"/>
      <c r="HQ519" s="527"/>
      <c r="HR519" s="527"/>
      <c r="HS519" s="527"/>
      <c r="HT519" s="527"/>
      <c r="HU519" s="527"/>
      <c r="HV519" s="527"/>
      <c r="HW519" s="527"/>
      <c r="HX519" s="527"/>
      <c r="HY519" s="527"/>
      <c r="HZ519" s="527"/>
      <c r="IA519" s="527"/>
      <c r="IB519" s="527"/>
      <c r="IC519" s="527"/>
      <c r="ID519" s="527"/>
      <c r="IE519" s="527"/>
      <c r="IF519" s="527"/>
      <c r="IG519" s="527"/>
      <c r="IH519" s="527"/>
      <c r="II519" s="527"/>
      <c r="IJ519" s="527"/>
      <c r="IK519" s="527"/>
      <c r="IL519" s="527"/>
      <c r="IM519" s="527"/>
      <c r="IN519" s="527"/>
      <c r="IO519" s="527"/>
      <c r="IP519" s="527"/>
      <c r="IQ519" s="527"/>
      <c r="IR519" s="527"/>
      <c r="IS519" s="527"/>
    </row>
    <row r="520" s="528" customFormat="1" ht="24.95" customHeight="1" spans="1:253">
      <c r="A520" s="563" t="s">
        <v>395</v>
      </c>
      <c r="B520" s="564">
        <v>85</v>
      </c>
      <c r="C520" s="565">
        <v>94</v>
      </c>
      <c r="D520" s="565">
        <v>94</v>
      </c>
      <c r="E520" s="566">
        <f t="shared" si="74"/>
        <v>1</v>
      </c>
      <c r="F520" s="565">
        <v>89</v>
      </c>
      <c r="G520" s="567">
        <f t="shared" si="73"/>
        <v>0.0561797752808989</v>
      </c>
    </row>
    <row r="521" s="528" customFormat="1" ht="24.95" customHeight="1" spans="1:253">
      <c r="A521" s="563" t="s">
        <v>396</v>
      </c>
      <c r="B521" s="564">
        <v>0</v>
      </c>
      <c r="C521" s="565">
        <v>0</v>
      </c>
      <c r="D521" s="565">
        <v>0</v>
      </c>
      <c r="E521" s="566" t="str">
        <f t="shared" si="74"/>
        <v/>
      </c>
      <c r="F521" s="565">
        <v>0</v>
      </c>
      <c r="G521" s="567" t="str">
        <f t="shared" si="73"/>
        <v/>
      </c>
    </row>
    <row r="522" s="5" customFormat="1" ht="24.95" customHeight="1" spans="1:253">
      <c r="A522" s="563" t="s">
        <v>397</v>
      </c>
      <c r="B522" s="564">
        <v>0</v>
      </c>
      <c r="C522" s="565">
        <v>0</v>
      </c>
      <c r="D522" s="565">
        <v>0</v>
      </c>
      <c r="E522" s="566" t="str">
        <f t="shared" si="74"/>
        <v/>
      </c>
      <c r="F522" s="565">
        <v>0</v>
      </c>
      <c r="G522" s="567" t="str">
        <f t="shared" si="73"/>
        <v/>
      </c>
      <c r="H522" s="527"/>
      <c r="I522" s="527"/>
      <c r="J522" s="527"/>
      <c r="K522" s="527"/>
      <c r="L522" s="527"/>
      <c r="M522" s="527"/>
      <c r="N522" s="527"/>
      <c r="O522" s="527"/>
      <c r="P522" s="527"/>
      <c r="Q522" s="527"/>
      <c r="R522" s="527"/>
      <c r="S522" s="527"/>
      <c r="T522" s="527"/>
      <c r="U522" s="527"/>
      <c r="V522" s="527"/>
      <c r="W522" s="527"/>
      <c r="X522" s="527"/>
      <c r="Y522" s="527"/>
      <c r="Z522" s="527"/>
      <c r="AA522" s="527"/>
      <c r="AB522" s="527"/>
      <c r="AC522" s="527"/>
      <c r="HN522" s="527"/>
      <c r="HO522" s="527"/>
      <c r="HP522" s="527"/>
      <c r="HQ522" s="527"/>
      <c r="HR522" s="527"/>
      <c r="HS522" s="527"/>
      <c r="HT522" s="527"/>
      <c r="HU522" s="527"/>
      <c r="HV522" s="527"/>
      <c r="HW522" s="527"/>
      <c r="HX522" s="527"/>
      <c r="HY522" s="527"/>
      <c r="HZ522" s="527"/>
      <c r="IA522" s="527"/>
      <c r="IB522" s="527"/>
      <c r="IC522" s="527"/>
      <c r="ID522" s="527"/>
      <c r="IE522" s="527"/>
      <c r="IF522" s="527"/>
      <c r="IG522" s="527"/>
      <c r="IH522" s="527"/>
      <c r="II522" s="527"/>
      <c r="IJ522" s="527"/>
      <c r="IK522" s="527"/>
      <c r="IL522" s="527"/>
      <c r="IM522" s="527"/>
      <c r="IN522" s="527"/>
      <c r="IO522" s="527"/>
      <c r="IP522" s="527"/>
      <c r="IQ522" s="527"/>
      <c r="IR522" s="527"/>
      <c r="IS522" s="527"/>
    </row>
    <row r="523" s="5" customFormat="1" ht="24.95" customHeight="1" spans="1:253">
      <c r="A523" s="563" t="s">
        <v>398</v>
      </c>
      <c r="B523" s="564">
        <v>0</v>
      </c>
      <c r="C523" s="565">
        <v>0</v>
      </c>
      <c r="D523" s="565">
        <v>0</v>
      </c>
      <c r="E523" s="566" t="str">
        <f t="shared" si="74"/>
        <v/>
      </c>
      <c r="F523" s="565">
        <v>0</v>
      </c>
      <c r="G523" s="567" t="str">
        <f t="shared" si="73"/>
        <v/>
      </c>
      <c r="H523" s="527"/>
      <c r="I523" s="527"/>
      <c r="J523" s="527"/>
      <c r="K523" s="527"/>
      <c r="L523" s="527"/>
      <c r="M523" s="527"/>
      <c r="N523" s="527"/>
      <c r="O523" s="527"/>
      <c r="P523" s="527"/>
      <c r="Q523" s="527"/>
      <c r="R523" s="527"/>
      <c r="S523" s="527"/>
      <c r="T523" s="527"/>
      <c r="U523" s="527"/>
      <c r="V523" s="527"/>
      <c r="W523" s="527"/>
      <c r="X523" s="527"/>
      <c r="Y523" s="527"/>
      <c r="Z523" s="527"/>
      <c r="AA523" s="527"/>
      <c r="AB523" s="527"/>
      <c r="AC523" s="527"/>
      <c r="HN523" s="527"/>
      <c r="HO523" s="527"/>
      <c r="HP523" s="527"/>
      <c r="HQ523" s="527"/>
      <c r="HR523" s="527"/>
      <c r="HS523" s="527"/>
      <c r="HT523" s="527"/>
      <c r="HU523" s="527"/>
      <c r="HV523" s="527"/>
      <c r="HW523" s="527"/>
      <c r="HX523" s="527"/>
      <c r="HY523" s="527"/>
      <c r="HZ523" s="527"/>
      <c r="IA523" s="527"/>
      <c r="IB523" s="527"/>
      <c r="IC523" s="527"/>
      <c r="ID523" s="527"/>
      <c r="IE523" s="527"/>
      <c r="IF523" s="527"/>
      <c r="IG523" s="527"/>
      <c r="IH523" s="527"/>
      <c r="II523" s="527"/>
      <c r="IJ523" s="527"/>
      <c r="IK523" s="527"/>
      <c r="IL523" s="527"/>
      <c r="IM523" s="527"/>
      <c r="IN523" s="527"/>
      <c r="IO523" s="527"/>
      <c r="IP523" s="527"/>
      <c r="IQ523" s="527"/>
      <c r="IR523" s="527"/>
      <c r="IS523" s="527"/>
    </row>
    <row r="524" s="5" customFormat="1" ht="24.95" customHeight="1" spans="1:253">
      <c r="A524" s="563" t="s">
        <v>399</v>
      </c>
      <c r="B524" s="564">
        <v>0</v>
      </c>
      <c r="C524" s="565">
        <v>0</v>
      </c>
      <c r="D524" s="565">
        <v>0</v>
      </c>
      <c r="E524" s="566" t="str">
        <f t="shared" si="74"/>
        <v/>
      </c>
      <c r="F524" s="565">
        <v>0</v>
      </c>
      <c r="G524" s="567" t="str">
        <f t="shared" si="73"/>
        <v/>
      </c>
      <c r="H524" s="527"/>
      <c r="I524" s="527"/>
      <c r="J524" s="527"/>
      <c r="K524" s="527"/>
      <c r="L524" s="527"/>
      <c r="M524" s="527"/>
      <c r="N524" s="527"/>
      <c r="O524" s="527"/>
      <c r="P524" s="527"/>
      <c r="Q524" s="527"/>
      <c r="R524" s="527"/>
      <c r="S524" s="527"/>
      <c r="T524" s="527"/>
      <c r="U524" s="527"/>
      <c r="V524" s="527"/>
      <c r="W524" s="527"/>
      <c r="X524" s="527"/>
      <c r="Y524" s="527"/>
      <c r="Z524" s="527"/>
      <c r="AA524" s="527"/>
      <c r="AB524" s="527"/>
      <c r="AC524" s="527"/>
      <c r="HN524" s="527"/>
      <c r="HO524" s="527"/>
      <c r="HP524" s="527"/>
      <c r="HQ524" s="527"/>
      <c r="HR524" s="527"/>
      <c r="HS524" s="527"/>
      <c r="HT524" s="527"/>
      <c r="HU524" s="527"/>
      <c r="HV524" s="527"/>
      <c r="HW524" s="527"/>
      <c r="HX524" s="527"/>
      <c r="HY524" s="527"/>
      <c r="HZ524" s="527"/>
      <c r="IA524" s="527"/>
      <c r="IB524" s="527"/>
      <c r="IC524" s="527"/>
      <c r="ID524" s="527"/>
      <c r="IE524" s="527"/>
      <c r="IF524" s="527"/>
      <c r="IG524" s="527"/>
      <c r="IH524" s="527"/>
      <c r="II524" s="527"/>
      <c r="IJ524" s="527"/>
      <c r="IK524" s="527"/>
      <c r="IL524" s="527"/>
      <c r="IM524" s="527"/>
      <c r="IN524" s="527"/>
      <c r="IO524" s="527"/>
      <c r="IP524" s="527"/>
      <c r="IQ524" s="527"/>
      <c r="IR524" s="527"/>
      <c r="IS524" s="527"/>
    </row>
    <row r="525" s="5" customFormat="1" ht="24.95" customHeight="1" spans="1:253">
      <c r="A525" s="563" t="s">
        <v>400</v>
      </c>
      <c r="B525" s="564">
        <v>0</v>
      </c>
      <c r="C525" s="565">
        <v>0</v>
      </c>
      <c r="D525" s="565">
        <v>0</v>
      </c>
      <c r="E525" s="566" t="str">
        <f t="shared" si="74"/>
        <v/>
      </c>
      <c r="F525" s="565">
        <v>0</v>
      </c>
      <c r="G525" s="567" t="str">
        <f t="shared" si="73"/>
        <v/>
      </c>
      <c r="H525" s="527"/>
      <c r="I525" s="527"/>
      <c r="J525" s="527"/>
      <c r="K525" s="527"/>
      <c r="L525" s="527"/>
      <c r="M525" s="527"/>
      <c r="N525" s="527"/>
      <c r="O525" s="527"/>
      <c r="P525" s="527"/>
      <c r="Q525" s="527"/>
      <c r="R525" s="527"/>
      <c r="S525" s="527"/>
      <c r="T525" s="527"/>
      <c r="U525" s="527"/>
      <c r="V525" s="527"/>
      <c r="W525" s="527"/>
      <c r="X525" s="527"/>
      <c r="Y525" s="527"/>
      <c r="Z525" s="527"/>
      <c r="AA525" s="527"/>
      <c r="AB525" s="527"/>
      <c r="AC525" s="527"/>
      <c r="HN525" s="527"/>
      <c r="HO525" s="527"/>
      <c r="HP525" s="527"/>
      <c r="HQ525" s="527"/>
      <c r="HR525" s="527"/>
      <c r="HS525" s="527"/>
      <c r="HT525" s="527"/>
      <c r="HU525" s="527"/>
      <c r="HV525" s="527"/>
      <c r="HW525" s="527"/>
      <c r="HX525" s="527"/>
      <c r="HY525" s="527"/>
      <c r="HZ525" s="527"/>
      <c r="IA525" s="527"/>
      <c r="IB525" s="527"/>
      <c r="IC525" s="527"/>
      <c r="ID525" s="527"/>
      <c r="IE525" s="527"/>
      <c r="IF525" s="527"/>
      <c r="IG525" s="527"/>
      <c r="IH525" s="527"/>
      <c r="II525" s="527"/>
      <c r="IJ525" s="527"/>
      <c r="IK525" s="527"/>
      <c r="IL525" s="527"/>
      <c r="IM525" s="527"/>
      <c r="IN525" s="527"/>
      <c r="IO525" s="527"/>
      <c r="IP525" s="527"/>
      <c r="IQ525" s="527"/>
      <c r="IR525" s="527"/>
      <c r="IS525" s="527"/>
    </row>
    <row r="526" s="5" customFormat="1" ht="24.95" customHeight="1" spans="1:253">
      <c r="A526" s="563" t="s">
        <v>401</v>
      </c>
      <c r="B526" s="564">
        <v>1804</v>
      </c>
      <c r="C526" s="565">
        <v>2834</v>
      </c>
      <c r="D526" s="565">
        <v>1826</v>
      </c>
      <c r="E526" s="566">
        <f t="shared" si="74"/>
        <v>0.644318983768525</v>
      </c>
      <c r="F526" s="565">
        <v>3464</v>
      </c>
      <c r="G526" s="567">
        <f t="shared" si="73"/>
        <v>-0.472863741339492</v>
      </c>
      <c r="H526" s="527"/>
      <c r="I526" s="527"/>
      <c r="J526" s="527"/>
      <c r="K526" s="527"/>
      <c r="L526" s="527"/>
      <c r="M526" s="527"/>
      <c r="N526" s="527"/>
      <c r="O526" s="527"/>
      <c r="P526" s="527"/>
      <c r="Q526" s="527"/>
      <c r="R526" s="527"/>
      <c r="S526" s="527"/>
      <c r="T526" s="527"/>
      <c r="U526" s="527"/>
      <c r="V526" s="527"/>
      <c r="W526" s="527"/>
      <c r="X526" s="527"/>
      <c r="Y526" s="527"/>
      <c r="Z526" s="527"/>
      <c r="AA526" s="527"/>
      <c r="AB526" s="527"/>
      <c r="AC526" s="527"/>
      <c r="HN526" s="527"/>
      <c r="HO526" s="527"/>
      <c r="HP526" s="527"/>
      <c r="HQ526" s="527"/>
      <c r="HR526" s="527"/>
      <c r="HS526" s="527"/>
      <c r="HT526" s="527"/>
      <c r="HU526" s="527"/>
      <c r="HV526" s="527"/>
      <c r="HW526" s="527"/>
      <c r="HX526" s="527"/>
      <c r="HY526" s="527"/>
      <c r="HZ526" s="527"/>
      <c r="IA526" s="527"/>
      <c r="IB526" s="527"/>
      <c r="IC526" s="527"/>
      <c r="ID526" s="527"/>
      <c r="IE526" s="527"/>
      <c r="IF526" s="527"/>
      <c r="IG526" s="527"/>
      <c r="IH526" s="527"/>
      <c r="II526" s="527"/>
      <c r="IJ526" s="527"/>
      <c r="IK526" s="527"/>
      <c r="IL526" s="527"/>
      <c r="IM526" s="527"/>
      <c r="IN526" s="527"/>
      <c r="IO526" s="527"/>
      <c r="IP526" s="527"/>
      <c r="IQ526" s="527"/>
      <c r="IR526" s="527"/>
      <c r="IS526" s="527"/>
    </row>
    <row r="527" s="528" customFormat="1" ht="24.95" customHeight="1" spans="1:253">
      <c r="A527" s="568" t="s">
        <v>402</v>
      </c>
      <c r="B527" s="367">
        <f>SUM(B528:B534)</f>
        <v>0</v>
      </c>
      <c r="C527" s="367">
        <f>SUM(C528:C534)</f>
        <v>0</v>
      </c>
      <c r="D527" s="367">
        <f>SUM(D528:D534)</f>
        <v>0</v>
      </c>
      <c r="E527" s="561" t="str">
        <f t="shared" si="74"/>
        <v/>
      </c>
      <c r="F527" s="367">
        <f>SUM(F528:F534)</f>
        <v>67</v>
      </c>
      <c r="G527" s="562">
        <f t="shared" si="73"/>
        <v>-1</v>
      </c>
    </row>
    <row r="528" s="529" customFormat="1" ht="24.95" customHeight="1" spans="1:253">
      <c r="A528" s="563" t="s">
        <v>50</v>
      </c>
      <c r="B528" s="564">
        <v>0</v>
      </c>
      <c r="C528" s="565">
        <v>0</v>
      </c>
      <c r="D528" s="565">
        <v>0</v>
      </c>
      <c r="E528" s="566" t="str">
        <f t="shared" si="74"/>
        <v/>
      </c>
      <c r="F528" s="565">
        <v>0</v>
      </c>
      <c r="G528" s="567" t="str">
        <f t="shared" si="73"/>
        <v/>
      </c>
      <c r="H528" s="528"/>
      <c r="I528" s="528"/>
      <c r="J528" s="528"/>
      <c r="K528" s="528"/>
      <c r="L528" s="528"/>
      <c r="M528" s="528"/>
      <c r="N528" s="528"/>
      <c r="O528" s="528"/>
      <c r="P528" s="528"/>
      <c r="Q528" s="528"/>
      <c r="R528" s="528"/>
      <c r="S528" s="528"/>
      <c r="T528" s="528"/>
      <c r="U528" s="528"/>
      <c r="V528" s="528"/>
      <c r="W528" s="528"/>
      <c r="X528" s="528"/>
      <c r="Y528" s="528"/>
      <c r="Z528" s="528"/>
      <c r="AA528" s="528"/>
      <c r="AB528" s="528"/>
      <c r="AC528" s="528"/>
      <c r="HN528" s="528"/>
      <c r="HO528" s="528"/>
      <c r="HP528" s="528"/>
      <c r="HQ528" s="528"/>
      <c r="HR528" s="528"/>
      <c r="HS528" s="528"/>
      <c r="HT528" s="528"/>
      <c r="HU528" s="528"/>
      <c r="HV528" s="528"/>
      <c r="HW528" s="528"/>
      <c r="HX528" s="528"/>
      <c r="HY528" s="528"/>
      <c r="HZ528" s="528"/>
      <c r="IA528" s="528"/>
      <c r="IB528" s="528"/>
      <c r="IC528" s="528"/>
      <c r="ID528" s="528"/>
      <c r="IE528" s="528"/>
      <c r="IF528" s="528"/>
      <c r="IG528" s="528"/>
      <c r="IH528" s="528"/>
      <c r="II528" s="528"/>
      <c r="IJ528" s="528"/>
      <c r="IK528" s="528"/>
      <c r="IL528" s="528"/>
      <c r="IM528" s="528"/>
      <c r="IN528" s="528"/>
      <c r="IO528" s="528"/>
      <c r="IP528" s="528"/>
      <c r="IQ528" s="528"/>
      <c r="IR528" s="528"/>
      <c r="IS528" s="528"/>
    </row>
    <row r="529" s="528" customFormat="1" ht="24.95" customHeight="1" spans="1:253">
      <c r="A529" s="563" t="s">
        <v>51</v>
      </c>
      <c r="B529" s="564">
        <v>0</v>
      </c>
      <c r="C529" s="565">
        <v>0</v>
      </c>
      <c r="D529" s="565">
        <v>0</v>
      </c>
      <c r="E529" s="566" t="str">
        <f t="shared" si="74"/>
        <v/>
      </c>
      <c r="F529" s="565">
        <v>0</v>
      </c>
      <c r="G529" s="567" t="str">
        <f t="shared" si="73"/>
        <v/>
      </c>
    </row>
    <row r="530" s="5" customFormat="1" ht="24.95" customHeight="1" spans="1:253">
      <c r="A530" s="563" t="s">
        <v>52</v>
      </c>
      <c r="B530" s="564">
        <v>0</v>
      </c>
      <c r="C530" s="565">
        <v>0</v>
      </c>
      <c r="D530" s="565">
        <v>0</v>
      </c>
      <c r="E530" s="566" t="str">
        <f t="shared" si="74"/>
        <v/>
      </c>
      <c r="F530" s="565">
        <v>0</v>
      </c>
      <c r="G530" s="567" t="str">
        <f t="shared" si="73"/>
        <v/>
      </c>
      <c r="H530" s="527"/>
      <c r="I530" s="527"/>
      <c r="J530" s="527"/>
      <c r="K530" s="527"/>
      <c r="L530" s="527"/>
      <c r="M530" s="527"/>
      <c r="N530" s="527"/>
      <c r="O530" s="527"/>
      <c r="P530" s="527"/>
      <c r="Q530" s="527"/>
      <c r="R530" s="527"/>
      <c r="S530" s="527"/>
      <c r="T530" s="527"/>
      <c r="U530" s="527"/>
      <c r="V530" s="527"/>
      <c r="W530" s="527"/>
      <c r="X530" s="527"/>
      <c r="Y530" s="527"/>
      <c r="Z530" s="527"/>
      <c r="AA530" s="527"/>
      <c r="AB530" s="527"/>
      <c r="AC530" s="527"/>
      <c r="HN530" s="527"/>
      <c r="HO530" s="527"/>
      <c r="HP530" s="527"/>
      <c r="HQ530" s="527"/>
      <c r="HR530" s="527"/>
      <c r="HS530" s="527"/>
      <c r="HT530" s="527"/>
      <c r="HU530" s="527"/>
      <c r="HV530" s="527"/>
      <c r="HW530" s="527"/>
      <c r="HX530" s="527"/>
      <c r="HY530" s="527"/>
      <c r="HZ530" s="527"/>
      <c r="IA530" s="527"/>
      <c r="IB530" s="527"/>
      <c r="IC530" s="527"/>
      <c r="ID530" s="527"/>
      <c r="IE530" s="527"/>
      <c r="IF530" s="527"/>
      <c r="IG530" s="527"/>
      <c r="IH530" s="527"/>
      <c r="II530" s="527"/>
      <c r="IJ530" s="527"/>
      <c r="IK530" s="527"/>
      <c r="IL530" s="527"/>
      <c r="IM530" s="527"/>
      <c r="IN530" s="527"/>
      <c r="IO530" s="527"/>
      <c r="IP530" s="527"/>
      <c r="IQ530" s="527"/>
      <c r="IR530" s="527"/>
      <c r="IS530" s="527"/>
    </row>
    <row r="531" s="528" customFormat="1" ht="24.95" customHeight="1" spans="1:253">
      <c r="A531" s="563" t="s">
        <v>403</v>
      </c>
      <c r="B531" s="564">
        <v>0</v>
      </c>
      <c r="C531" s="565">
        <v>0</v>
      </c>
      <c r="D531" s="565">
        <v>0</v>
      </c>
      <c r="E531" s="566" t="str">
        <f t="shared" si="74"/>
        <v/>
      </c>
      <c r="F531" s="565">
        <v>0</v>
      </c>
      <c r="G531" s="567" t="str">
        <f t="shared" si="73"/>
        <v/>
      </c>
    </row>
    <row r="532" s="5" customFormat="1" ht="24.95" customHeight="1" spans="1:253">
      <c r="A532" s="563" t="s">
        <v>404</v>
      </c>
      <c r="B532" s="564">
        <v>0</v>
      </c>
      <c r="C532" s="565">
        <v>0</v>
      </c>
      <c r="D532" s="565">
        <v>0</v>
      </c>
      <c r="E532" s="566" t="str">
        <f t="shared" si="74"/>
        <v/>
      </c>
      <c r="F532" s="565">
        <v>67</v>
      </c>
      <c r="G532" s="567">
        <f t="shared" si="73"/>
        <v>-1</v>
      </c>
      <c r="H532" s="527"/>
      <c r="I532" s="527"/>
      <c r="J532" s="527"/>
      <c r="K532" s="527"/>
      <c r="L532" s="527"/>
      <c r="M532" s="527"/>
      <c r="N532" s="527"/>
      <c r="O532" s="527"/>
      <c r="P532" s="527"/>
      <c r="Q532" s="527"/>
      <c r="R532" s="527"/>
      <c r="S532" s="527"/>
      <c r="T532" s="527"/>
      <c r="U532" s="527"/>
      <c r="V532" s="527"/>
      <c r="W532" s="527"/>
      <c r="X532" s="527"/>
      <c r="Y532" s="527"/>
      <c r="Z532" s="527"/>
      <c r="AA532" s="527"/>
      <c r="AB532" s="527"/>
      <c r="AC532" s="527"/>
      <c r="HN532" s="527"/>
      <c r="HO532" s="527"/>
      <c r="HP532" s="527"/>
      <c r="HQ532" s="527"/>
      <c r="HR532" s="527"/>
      <c r="HS532" s="527"/>
      <c r="HT532" s="527"/>
      <c r="HU532" s="527"/>
      <c r="HV532" s="527"/>
      <c r="HW532" s="527"/>
      <c r="HX532" s="527"/>
      <c r="HY532" s="527"/>
      <c r="HZ532" s="527"/>
      <c r="IA532" s="527"/>
      <c r="IB532" s="527"/>
      <c r="IC532" s="527"/>
      <c r="ID532" s="527"/>
      <c r="IE532" s="527"/>
      <c r="IF532" s="527"/>
      <c r="IG532" s="527"/>
      <c r="IH532" s="527"/>
      <c r="II532" s="527"/>
      <c r="IJ532" s="527"/>
      <c r="IK532" s="527"/>
      <c r="IL532" s="527"/>
      <c r="IM532" s="527"/>
      <c r="IN532" s="527"/>
      <c r="IO532" s="527"/>
      <c r="IP532" s="527"/>
      <c r="IQ532" s="527"/>
      <c r="IR532" s="527"/>
      <c r="IS532" s="527"/>
    </row>
    <row r="533" s="5" customFormat="1" ht="24.95" customHeight="1" spans="1:253">
      <c r="A533" s="563" t="s">
        <v>405</v>
      </c>
      <c r="B533" s="564">
        <v>0</v>
      </c>
      <c r="C533" s="565">
        <v>0</v>
      </c>
      <c r="D533" s="565">
        <v>0</v>
      </c>
      <c r="E533" s="566" t="str">
        <f t="shared" si="74"/>
        <v/>
      </c>
      <c r="F533" s="565">
        <v>0</v>
      </c>
      <c r="G533" s="567" t="str">
        <f t="shared" si="73"/>
        <v/>
      </c>
      <c r="H533" s="527"/>
      <c r="I533" s="527"/>
      <c r="J533" s="527"/>
      <c r="K533" s="527"/>
      <c r="L533" s="527"/>
      <c r="M533" s="527"/>
      <c r="N533" s="527"/>
      <c r="O533" s="527"/>
      <c r="P533" s="527"/>
      <c r="Q533" s="527"/>
      <c r="R533" s="527"/>
      <c r="S533" s="527"/>
      <c r="T533" s="527"/>
      <c r="U533" s="527"/>
      <c r="V533" s="527"/>
      <c r="W533" s="527"/>
      <c r="X533" s="527"/>
      <c r="Y533" s="527"/>
      <c r="Z533" s="527"/>
      <c r="AA533" s="527"/>
      <c r="AB533" s="527"/>
      <c r="AC533" s="527"/>
      <c r="HN533" s="527"/>
      <c r="HO533" s="527"/>
      <c r="HP533" s="527"/>
      <c r="HQ533" s="527"/>
      <c r="HR533" s="527"/>
      <c r="HS533" s="527"/>
      <c r="HT533" s="527"/>
      <c r="HU533" s="527"/>
      <c r="HV533" s="527"/>
      <c r="HW533" s="527"/>
      <c r="HX533" s="527"/>
      <c r="HY533" s="527"/>
      <c r="HZ533" s="527"/>
      <c r="IA533" s="527"/>
      <c r="IB533" s="527"/>
      <c r="IC533" s="527"/>
      <c r="ID533" s="527"/>
      <c r="IE533" s="527"/>
      <c r="IF533" s="527"/>
      <c r="IG533" s="527"/>
      <c r="IH533" s="527"/>
      <c r="II533" s="527"/>
      <c r="IJ533" s="527"/>
      <c r="IK533" s="527"/>
      <c r="IL533" s="527"/>
      <c r="IM533" s="527"/>
      <c r="IN533" s="527"/>
      <c r="IO533" s="527"/>
      <c r="IP533" s="527"/>
      <c r="IQ533" s="527"/>
      <c r="IR533" s="527"/>
      <c r="IS533" s="527"/>
    </row>
    <row r="534" s="528" customFormat="1" ht="24.95" customHeight="1" spans="1:253">
      <c r="A534" s="563" t="s">
        <v>406</v>
      </c>
      <c r="B534" s="564">
        <v>0</v>
      </c>
      <c r="C534" s="565">
        <v>0</v>
      </c>
      <c r="D534" s="565">
        <v>0</v>
      </c>
      <c r="E534" s="566" t="str">
        <f t="shared" si="74"/>
        <v/>
      </c>
      <c r="F534" s="565">
        <v>0</v>
      </c>
      <c r="G534" s="567" t="str">
        <f t="shared" si="73"/>
        <v/>
      </c>
    </row>
    <row r="535" s="5" customFormat="1" ht="24.95" customHeight="1" spans="1:253">
      <c r="A535" s="568" t="s">
        <v>407</v>
      </c>
      <c r="B535" s="367">
        <f>SUM(B536:B545)</f>
        <v>10</v>
      </c>
      <c r="C535" s="367">
        <f>SUM(C536:C545)</f>
        <v>23</v>
      </c>
      <c r="D535" s="367">
        <f>SUM(D536:D545)</f>
        <v>10</v>
      </c>
      <c r="E535" s="561">
        <f t="shared" si="74"/>
        <v>0.434782608695652</v>
      </c>
      <c r="F535" s="367">
        <f>SUM(F536:F545)</f>
        <v>3</v>
      </c>
      <c r="G535" s="562">
        <f t="shared" si="73"/>
        <v>2.33333333333333</v>
      </c>
      <c r="H535" s="527"/>
      <c r="I535" s="527"/>
      <c r="J535" s="527"/>
      <c r="K535" s="527"/>
      <c r="L535" s="527"/>
      <c r="M535" s="527"/>
      <c r="N535" s="527"/>
      <c r="O535" s="527"/>
      <c r="P535" s="527"/>
      <c r="Q535" s="527"/>
      <c r="R535" s="527"/>
      <c r="S535" s="527"/>
      <c r="T535" s="527"/>
      <c r="U535" s="527"/>
      <c r="V535" s="527"/>
      <c r="W535" s="527"/>
      <c r="X535" s="527"/>
      <c r="Y535" s="527"/>
      <c r="Z535" s="527"/>
      <c r="AA535" s="527"/>
      <c r="AB535" s="527"/>
      <c r="AC535" s="527"/>
      <c r="HN535" s="527"/>
      <c r="HO535" s="527"/>
      <c r="HP535" s="527"/>
      <c r="HQ535" s="527"/>
      <c r="HR535" s="527"/>
      <c r="HS535" s="527"/>
      <c r="HT535" s="527"/>
      <c r="HU535" s="527"/>
      <c r="HV535" s="527"/>
      <c r="HW535" s="527"/>
      <c r="HX535" s="527"/>
      <c r="HY535" s="527"/>
      <c r="HZ535" s="527"/>
      <c r="IA535" s="527"/>
      <c r="IB535" s="527"/>
      <c r="IC535" s="527"/>
      <c r="ID535" s="527"/>
      <c r="IE535" s="527"/>
      <c r="IF535" s="527"/>
      <c r="IG535" s="527"/>
      <c r="IH535" s="527"/>
      <c r="II535" s="527"/>
      <c r="IJ535" s="527"/>
      <c r="IK535" s="527"/>
      <c r="IL535" s="527"/>
      <c r="IM535" s="527"/>
      <c r="IN535" s="527"/>
      <c r="IO535" s="527"/>
      <c r="IP535" s="527"/>
      <c r="IQ535" s="527"/>
      <c r="IR535" s="527"/>
      <c r="IS535" s="527"/>
    </row>
    <row r="536" s="5" customFormat="1" ht="24.95" customHeight="1" spans="1:253">
      <c r="A536" s="563" t="s">
        <v>50</v>
      </c>
      <c r="B536" s="564">
        <v>0</v>
      </c>
      <c r="C536" s="565">
        <v>0</v>
      </c>
      <c r="D536" s="565">
        <v>0</v>
      </c>
      <c r="E536" s="566" t="str">
        <f t="shared" si="74"/>
        <v/>
      </c>
      <c r="F536" s="565">
        <v>0</v>
      </c>
      <c r="G536" s="567" t="str">
        <f t="shared" si="73"/>
        <v/>
      </c>
      <c r="H536" s="527"/>
      <c r="I536" s="527"/>
      <c r="J536" s="527"/>
      <c r="K536" s="527"/>
      <c r="L536" s="527"/>
      <c r="M536" s="527"/>
      <c r="N536" s="527"/>
      <c r="O536" s="527"/>
      <c r="P536" s="527"/>
      <c r="Q536" s="527"/>
      <c r="R536" s="527"/>
      <c r="S536" s="527"/>
      <c r="T536" s="527"/>
      <c r="U536" s="527"/>
      <c r="V536" s="527"/>
      <c r="W536" s="527"/>
      <c r="X536" s="527"/>
      <c r="Y536" s="527"/>
      <c r="Z536" s="527"/>
      <c r="AA536" s="527"/>
      <c r="AB536" s="527"/>
      <c r="AC536" s="527"/>
      <c r="HN536" s="527"/>
      <c r="HO536" s="527"/>
      <c r="HP536" s="527"/>
      <c r="HQ536" s="527"/>
      <c r="HR536" s="527"/>
      <c r="HS536" s="527"/>
      <c r="HT536" s="527"/>
      <c r="HU536" s="527"/>
      <c r="HV536" s="527"/>
      <c r="HW536" s="527"/>
      <c r="HX536" s="527"/>
      <c r="HY536" s="527"/>
      <c r="HZ536" s="527"/>
      <c r="IA536" s="527"/>
      <c r="IB536" s="527"/>
      <c r="IC536" s="527"/>
      <c r="ID536" s="527"/>
      <c r="IE536" s="527"/>
      <c r="IF536" s="527"/>
      <c r="IG536" s="527"/>
      <c r="IH536" s="527"/>
      <c r="II536" s="527"/>
      <c r="IJ536" s="527"/>
      <c r="IK536" s="527"/>
      <c r="IL536" s="527"/>
      <c r="IM536" s="527"/>
      <c r="IN536" s="527"/>
      <c r="IO536" s="527"/>
      <c r="IP536" s="527"/>
      <c r="IQ536" s="527"/>
      <c r="IR536" s="527"/>
      <c r="IS536" s="527"/>
    </row>
    <row r="537" s="5" customFormat="1" ht="24.95" customHeight="1" spans="1:253">
      <c r="A537" s="563" t="s">
        <v>51</v>
      </c>
      <c r="B537" s="564">
        <v>0</v>
      </c>
      <c r="C537" s="565">
        <v>0</v>
      </c>
      <c r="D537" s="565">
        <v>0</v>
      </c>
      <c r="E537" s="566" t="str">
        <f t="shared" si="74"/>
        <v/>
      </c>
      <c r="F537" s="565">
        <v>0</v>
      </c>
      <c r="G537" s="567" t="str">
        <f t="shared" si="73"/>
        <v/>
      </c>
      <c r="H537" s="527"/>
      <c r="I537" s="527"/>
      <c r="J537" s="527"/>
      <c r="K537" s="527"/>
      <c r="L537" s="527"/>
      <c r="M537" s="527"/>
      <c r="N537" s="527"/>
      <c r="O537" s="527"/>
      <c r="P537" s="527"/>
      <c r="Q537" s="527"/>
      <c r="R537" s="527"/>
      <c r="S537" s="527"/>
      <c r="T537" s="527"/>
      <c r="U537" s="527"/>
      <c r="V537" s="527"/>
      <c r="W537" s="527"/>
      <c r="X537" s="527"/>
      <c r="Y537" s="527"/>
      <c r="Z537" s="527"/>
      <c r="AA537" s="527"/>
      <c r="AB537" s="527"/>
      <c r="AC537" s="527"/>
      <c r="HN537" s="527"/>
      <c r="HO537" s="527"/>
      <c r="HP537" s="527"/>
      <c r="HQ537" s="527"/>
      <c r="HR537" s="527"/>
      <c r="HS537" s="527"/>
      <c r="HT537" s="527"/>
      <c r="HU537" s="527"/>
      <c r="HV537" s="527"/>
      <c r="HW537" s="527"/>
      <c r="HX537" s="527"/>
      <c r="HY537" s="527"/>
      <c r="HZ537" s="527"/>
      <c r="IA537" s="527"/>
      <c r="IB537" s="527"/>
      <c r="IC537" s="527"/>
      <c r="ID537" s="527"/>
      <c r="IE537" s="527"/>
      <c r="IF537" s="527"/>
      <c r="IG537" s="527"/>
      <c r="IH537" s="527"/>
      <c r="II537" s="527"/>
      <c r="IJ537" s="527"/>
      <c r="IK537" s="527"/>
      <c r="IL537" s="527"/>
      <c r="IM537" s="527"/>
      <c r="IN537" s="527"/>
      <c r="IO537" s="527"/>
      <c r="IP537" s="527"/>
      <c r="IQ537" s="527"/>
      <c r="IR537" s="527"/>
      <c r="IS537" s="527"/>
    </row>
    <row r="538" s="5" customFormat="1" ht="24.95" customHeight="1" spans="1:253">
      <c r="A538" s="563" t="s">
        <v>52</v>
      </c>
      <c r="B538" s="564">
        <v>0</v>
      </c>
      <c r="C538" s="565">
        <v>0</v>
      </c>
      <c r="D538" s="565">
        <v>0</v>
      </c>
      <c r="E538" s="566" t="str">
        <f t="shared" si="74"/>
        <v/>
      </c>
      <c r="F538" s="565">
        <v>0</v>
      </c>
      <c r="G538" s="567" t="str">
        <f t="shared" si="73"/>
        <v/>
      </c>
      <c r="H538" s="527"/>
      <c r="I538" s="527"/>
      <c r="J538" s="527"/>
      <c r="K538" s="527"/>
      <c r="L538" s="527"/>
      <c r="M538" s="527"/>
      <c r="N538" s="527"/>
      <c r="O538" s="527"/>
      <c r="P538" s="527"/>
      <c r="Q538" s="527"/>
      <c r="R538" s="527"/>
      <c r="S538" s="527"/>
      <c r="T538" s="527"/>
      <c r="U538" s="527"/>
      <c r="V538" s="527"/>
      <c r="W538" s="527"/>
      <c r="X538" s="527"/>
      <c r="Y538" s="527"/>
      <c r="Z538" s="527"/>
      <c r="AA538" s="527"/>
      <c r="AB538" s="527"/>
      <c r="AC538" s="527"/>
      <c r="HN538" s="527"/>
      <c r="HO538" s="527"/>
      <c r="HP538" s="527"/>
      <c r="HQ538" s="527"/>
      <c r="HR538" s="527"/>
      <c r="HS538" s="527"/>
      <c r="HT538" s="527"/>
      <c r="HU538" s="527"/>
      <c r="HV538" s="527"/>
      <c r="HW538" s="527"/>
      <c r="HX538" s="527"/>
      <c r="HY538" s="527"/>
      <c r="HZ538" s="527"/>
      <c r="IA538" s="527"/>
      <c r="IB538" s="527"/>
      <c r="IC538" s="527"/>
      <c r="ID538" s="527"/>
      <c r="IE538" s="527"/>
      <c r="IF538" s="527"/>
      <c r="IG538" s="527"/>
      <c r="IH538" s="527"/>
      <c r="II538" s="527"/>
      <c r="IJ538" s="527"/>
      <c r="IK538" s="527"/>
      <c r="IL538" s="527"/>
      <c r="IM538" s="527"/>
      <c r="IN538" s="527"/>
      <c r="IO538" s="527"/>
      <c r="IP538" s="527"/>
      <c r="IQ538" s="527"/>
      <c r="IR538" s="527"/>
      <c r="IS538" s="527"/>
    </row>
    <row r="539" s="528" customFormat="1" ht="24.95" customHeight="1" spans="1:253">
      <c r="A539" s="563" t="s">
        <v>408</v>
      </c>
      <c r="B539" s="564">
        <v>0</v>
      </c>
      <c r="C539" s="565">
        <v>0</v>
      </c>
      <c r="D539" s="565">
        <v>0</v>
      </c>
      <c r="E539" s="566" t="str">
        <f t="shared" si="74"/>
        <v/>
      </c>
      <c r="F539" s="565">
        <v>0</v>
      </c>
      <c r="G539" s="567" t="str">
        <f t="shared" si="73"/>
        <v/>
      </c>
    </row>
    <row r="540" s="528" customFormat="1" ht="24.95" customHeight="1" spans="1:253">
      <c r="A540" s="563" t="s">
        <v>409</v>
      </c>
      <c r="B540" s="564">
        <v>0</v>
      </c>
      <c r="C540" s="565">
        <v>0</v>
      </c>
      <c r="D540" s="565">
        <v>0</v>
      </c>
      <c r="E540" s="566" t="str">
        <f t="shared" si="74"/>
        <v/>
      </c>
      <c r="F540" s="565">
        <v>0</v>
      </c>
      <c r="G540" s="567" t="str">
        <f t="shared" si="73"/>
        <v/>
      </c>
    </row>
    <row r="541" s="5" customFormat="1" ht="24.95" customHeight="1" spans="1:253">
      <c r="A541" s="563" t="s">
        <v>410</v>
      </c>
      <c r="B541" s="564">
        <v>0</v>
      </c>
      <c r="C541" s="565">
        <v>0</v>
      </c>
      <c r="D541" s="565">
        <v>0</v>
      </c>
      <c r="E541" s="566" t="str">
        <f t="shared" si="74"/>
        <v/>
      </c>
      <c r="F541" s="565">
        <v>0</v>
      </c>
      <c r="G541" s="567" t="str">
        <f t="shared" si="73"/>
        <v/>
      </c>
      <c r="H541" s="527"/>
      <c r="I541" s="527"/>
      <c r="J541" s="527"/>
      <c r="K541" s="527"/>
      <c r="L541" s="527"/>
      <c r="M541" s="527"/>
      <c r="N541" s="527"/>
      <c r="O541" s="527"/>
      <c r="P541" s="527"/>
      <c r="Q541" s="527"/>
      <c r="R541" s="527"/>
      <c r="S541" s="527"/>
      <c r="T541" s="527"/>
      <c r="U541" s="527"/>
      <c r="V541" s="527"/>
      <c r="W541" s="527"/>
      <c r="X541" s="527"/>
      <c r="Y541" s="527"/>
      <c r="Z541" s="527"/>
      <c r="AA541" s="527"/>
      <c r="AB541" s="527"/>
      <c r="AC541" s="527"/>
      <c r="HN541" s="527"/>
      <c r="HO541" s="527"/>
      <c r="HP541" s="527"/>
      <c r="HQ541" s="527"/>
      <c r="HR541" s="527"/>
      <c r="HS541" s="527"/>
      <c r="HT541" s="527"/>
      <c r="HU541" s="527"/>
      <c r="HV541" s="527"/>
      <c r="HW541" s="527"/>
      <c r="HX541" s="527"/>
      <c r="HY541" s="527"/>
      <c r="HZ541" s="527"/>
      <c r="IA541" s="527"/>
      <c r="IB541" s="527"/>
      <c r="IC541" s="527"/>
      <c r="ID541" s="527"/>
      <c r="IE541" s="527"/>
      <c r="IF541" s="527"/>
      <c r="IG541" s="527"/>
      <c r="IH541" s="527"/>
      <c r="II541" s="527"/>
      <c r="IJ541" s="527"/>
      <c r="IK541" s="527"/>
      <c r="IL541" s="527"/>
      <c r="IM541" s="527"/>
      <c r="IN541" s="527"/>
      <c r="IO541" s="527"/>
      <c r="IP541" s="527"/>
      <c r="IQ541" s="527"/>
      <c r="IR541" s="527"/>
      <c r="IS541" s="527"/>
    </row>
    <row r="542" s="5" customFormat="1" ht="24.95" customHeight="1" spans="1:253">
      <c r="A542" s="563" t="s">
        <v>411</v>
      </c>
      <c r="B542" s="564">
        <v>10</v>
      </c>
      <c r="C542" s="565">
        <v>19</v>
      </c>
      <c r="D542" s="565">
        <v>10</v>
      </c>
      <c r="E542" s="566">
        <f t="shared" si="74"/>
        <v>0.526315789473684</v>
      </c>
      <c r="F542" s="565">
        <v>0</v>
      </c>
      <c r="G542" s="567" t="str">
        <f t="shared" si="73"/>
        <v/>
      </c>
      <c r="H542" s="527"/>
      <c r="I542" s="527"/>
      <c r="J542" s="527"/>
      <c r="K542" s="527"/>
      <c r="L542" s="527"/>
      <c r="M542" s="527"/>
      <c r="N542" s="527"/>
      <c r="O542" s="527"/>
      <c r="P542" s="527"/>
      <c r="Q542" s="527"/>
      <c r="R542" s="527"/>
      <c r="S542" s="527"/>
      <c r="T542" s="527"/>
      <c r="U542" s="527"/>
      <c r="V542" s="527"/>
      <c r="W542" s="527"/>
      <c r="X542" s="527"/>
      <c r="Y542" s="527"/>
      <c r="Z542" s="527"/>
      <c r="AA542" s="527"/>
      <c r="AB542" s="527"/>
      <c r="AC542" s="527"/>
      <c r="HN542" s="527"/>
      <c r="HO542" s="527"/>
      <c r="HP542" s="527"/>
      <c r="HQ542" s="527"/>
      <c r="HR542" s="527"/>
      <c r="HS542" s="527"/>
      <c r="HT542" s="527"/>
      <c r="HU542" s="527"/>
      <c r="HV542" s="527"/>
      <c r="HW542" s="527"/>
      <c r="HX542" s="527"/>
      <c r="HY542" s="527"/>
      <c r="HZ542" s="527"/>
      <c r="IA542" s="527"/>
      <c r="IB542" s="527"/>
      <c r="IC542" s="527"/>
      <c r="ID542" s="527"/>
      <c r="IE542" s="527"/>
      <c r="IF542" s="527"/>
      <c r="IG542" s="527"/>
      <c r="IH542" s="527"/>
      <c r="II542" s="527"/>
      <c r="IJ542" s="527"/>
      <c r="IK542" s="527"/>
      <c r="IL542" s="527"/>
      <c r="IM542" s="527"/>
      <c r="IN542" s="527"/>
      <c r="IO542" s="527"/>
      <c r="IP542" s="527"/>
      <c r="IQ542" s="527"/>
      <c r="IR542" s="527"/>
      <c r="IS542" s="527"/>
    </row>
    <row r="543" s="5" customFormat="1" ht="24.95" customHeight="1" spans="1:253">
      <c r="A543" s="563" t="s">
        <v>412</v>
      </c>
      <c r="B543" s="564">
        <v>0</v>
      </c>
      <c r="C543" s="565">
        <v>0</v>
      </c>
      <c r="D543" s="565">
        <v>0</v>
      </c>
      <c r="E543" s="566" t="str">
        <f t="shared" si="74"/>
        <v/>
      </c>
      <c r="F543" s="565">
        <v>0</v>
      </c>
      <c r="G543" s="567" t="str">
        <f t="shared" si="73"/>
        <v/>
      </c>
      <c r="H543" s="527"/>
      <c r="I543" s="527"/>
      <c r="J543" s="527"/>
      <c r="K543" s="527"/>
      <c r="L543" s="527"/>
      <c r="M543" s="527"/>
      <c r="N543" s="527"/>
      <c r="O543" s="527"/>
      <c r="P543" s="527"/>
      <c r="Q543" s="527"/>
      <c r="R543" s="527"/>
      <c r="S543" s="527"/>
      <c r="T543" s="527"/>
      <c r="U543" s="527"/>
      <c r="V543" s="527"/>
      <c r="W543" s="527"/>
      <c r="X543" s="527"/>
      <c r="Y543" s="527"/>
      <c r="Z543" s="527"/>
      <c r="AA543" s="527"/>
      <c r="AB543" s="527"/>
      <c r="AC543" s="527"/>
      <c r="HN543" s="527"/>
      <c r="HO543" s="527"/>
      <c r="HP543" s="527"/>
      <c r="HQ543" s="527"/>
      <c r="HR543" s="527"/>
      <c r="HS543" s="527"/>
      <c r="HT543" s="527"/>
      <c r="HU543" s="527"/>
      <c r="HV543" s="527"/>
      <c r="HW543" s="527"/>
      <c r="HX543" s="527"/>
      <c r="HY543" s="527"/>
      <c r="HZ543" s="527"/>
      <c r="IA543" s="527"/>
      <c r="IB543" s="527"/>
      <c r="IC543" s="527"/>
      <c r="ID543" s="527"/>
      <c r="IE543" s="527"/>
      <c r="IF543" s="527"/>
      <c r="IG543" s="527"/>
      <c r="IH543" s="527"/>
      <c r="II543" s="527"/>
      <c r="IJ543" s="527"/>
      <c r="IK543" s="527"/>
      <c r="IL543" s="527"/>
      <c r="IM543" s="527"/>
      <c r="IN543" s="527"/>
      <c r="IO543" s="527"/>
      <c r="IP543" s="527"/>
      <c r="IQ543" s="527"/>
      <c r="IR543" s="527"/>
      <c r="IS543" s="527"/>
    </row>
    <row r="544" s="5" customFormat="1" ht="24.95" customHeight="1" spans="1:253">
      <c r="A544" s="563" t="s">
        <v>413</v>
      </c>
      <c r="B544" s="564">
        <v>0</v>
      </c>
      <c r="C544" s="565">
        <v>0</v>
      </c>
      <c r="D544" s="565">
        <v>0</v>
      </c>
      <c r="E544" s="566" t="str">
        <f t="shared" si="74"/>
        <v/>
      </c>
      <c r="F544" s="565">
        <v>0</v>
      </c>
      <c r="G544" s="567" t="str">
        <f t="shared" si="73"/>
        <v/>
      </c>
      <c r="H544" s="527"/>
      <c r="I544" s="527"/>
      <c r="J544" s="527"/>
      <c r="K544" s="527"/>
      <c r="L544" s="527"/>
      <c r="M544" s="527"/>
      <c r="N544" s="527"/>
      <c r="O544" s="527"/>
      <c r="P544" s="527"/>
      <c r="Q544" s="527"/>
      <c r="R544" s="527"/>
      <c r="S544" s="527"/>
      <c r="T544" s="527"/>
      <c r="U544" s="527"/>
      <c r="V544" s="527"/>
      <c r="W544" s="527"/>
      <c r="X544" s="527"/>
      <c r="Y544" s="527"/>
      <c r="Z544" s="527"/>
      <c r="AA544" s="527"/>
      <c r="AB544" s="527"/>
      <c r="AC544" s="527"/>
      <c r="HN544" s="527"/>
      <c r="HO544" s="527"/>
      <c r="HP544" s="527"/>
      <c r="HQ544" s="527"/>
      <c r="HR544" s="527"/>
      <c r="HS544" s="527"/>
      <c r="HT544" s="527"/>
      <c r="HU544" s="527"/>
      <c r="HV544" s="527"/>
      <c r="HW544" s="527"/>
      <c r="HX544" s="527"/>
      <c r="HY544" s="527"/>
      <c r="HZ544" s="527"/>
      <c r="IA544" s="527"/>
      <c r="IB544" s="527"/>
      <c r="IC544" s="527"/>
      <c r="ID544" s="527"/>
      <c r="IE544" s="527"/>
      <c r="IF544" s="527"/>
      <c r="IG544" s="527"/>
      <c r="IH544" s="527"/>
      <c r="II544" s="527"/>
      <c r="IJ544" s="527"/>
      <c r="IK544" s="527"/>
      <c r="IL544" s="527"/>
      <c r="IM544" s="527"/>
      <c r="IN544" s="527"/>
      <c r="IO544" s="527"/>
      <c r="IP544" s="527"/>
      <c r="IQ544" s="527"/>
      <c r="IR544" s="527"/>
      <c r="IS544" s="527"/>
    </row>
    <row r="545" s="5" customFormat="1" ht="24.95" customHeight="1" spans="1:253">
      <c r="A545" s="563" t="s">
        <v>414</v>
      </c>
      <c r="B545" s="564">
        <v>0</v>
      </c>
      <c r="C545" s="565">
        <v>4</v>
      </c>
      <c r="D545" s="565">
        <v>0</v>
      </c>
      <c r="E545" s="566">
        <f t="shared" si="74"/>
        <v>0</v>
      </c>
      <c r="F545" s="565">
        <v>3</v>
      </c>
      <c r="G545" s="567">
        <f t="shared" si="73"/>
        <v>-1</v>
      </c>
      <c r="H545" s="527"/>
      <c r="I545" s="527"/>
      <c r="J545" s="527"/>
      <c r="K545" s="527"/>
      <c r="L545" s="527"/>
      <c r="M545" s="527"/>
      <c r="N545" s="527"/>
      <c r="O545" s="527"/>
      <c r="P545" s="527"/>
      <c r="Q545" s="527"/>
      <c r="R545" s="527"/>
      <c r="S545" s="527"/>
      <c r="T545" s="527"/>
      <c r="U545" s="527"/>
      <c r="V545" s="527"/>
      <c r="W545" s="527"/>
      <c r="X545" s="527"/>
      <c r="Y545" s="527"/>
      <c r="Z545" s="527"/>
      <c r="AA545" s="527"/>
      <c r="AB545" s="527"/>
      <c r="AC545" s="527"/>
      <c r="HN545" s="527"/>
      <c r="HO545" s="527"/>
      <c r="HP545" s="527"/>
      <c r="HQ545" s="527"/>
      <c r="HR545" s="527"/>
      <c r="HS545" s="527"/>
      <c r="HT545" s="527"/>
      <c r="HU545" s="527"/>
      <c r="HV545" s="527"/>
      <c r="HW545" s="527"/>
      <c r="HX545" s="527"/>
      <c r="HY545" s="527"/>
      <c r="HZ545" s="527"/>
      <c r="IA545" s="527"/>
      <c r="IB545" s="527"/>
      <c r="IC545" s="527"/>
      <c r="ID545" s="527"/>
      <c r="IE545" s="527"/>
      <c r="IF545" s="527"/>
      <c r="IG545" s="527"/>
      <c r="IH545" s="527"/>
      <c r="II545" s="527"/>
      <c r="IJ545" s="527"/>
      <c r="IK545" s="527"/>
      <c r="IL545" s="527"/>
      <c r="IM545" s="527"/>
      <c r="IN545" s="527"/>
      <c r="IO545" s="527"/>
      <c r="IP545" s="527"/>
      <c r="IQ545" s="527"/>
      <c r="IR545" s="527"/>
      <c r="IS545" s="527"/>
    </row>
    <row r="546" s="5" customFormat="1" ht="24.95" customHeight="1" spans="1:253">
      <c r="A546" s="568" t="s">
        <v>415</v>
      </c>
      <c r="B546" s="367">
        <f>SUM(B547:B554)</f>
        <v>0</v>
      </c>
      <c r="C546" s="367">
        <f>SUM(C547:C554)</f>
        <v>0</v>
      </c>
      <c r="D546" s="367">
        <f>SUM(D547:D554)</f>
        <v>0</v>
      </c>
      <c r="E546" s="561" t="str">
        <f t="shared" si="74"/>
        <v/>
      </c>
      <c r="F546" s="367">
        <f>SUM(F547:F554)</f>
        <v>0</v>
      </c>
      <c r="G546" s="562" t="str">
        <f t="shared" si="73"/>
        <v/>
      </c>
      <c r="H546" s="527"/>
      <c r="I546" s="527"/>
      <c r="J546" s="527"/>
      <c r="K546" s="527"/>
      <c r="L546" s="527"/>
      <c r="M546" s="527"/>
      <c r="N546" s="527"/>
      <c r="O546" s="527"/>
      <c r="P546" s="527"/>
      <c r="Q546" s="527"/>
      <c r="R546" s="527"/>
      <c r="S546" s="527"/>
      <c r="T546" s="527"/>
      <c r="U546" s="527"/>
      <c r="V546" s="527"/>
      <c r="W546" s="527"/>
      <c r="X546" s="527"/>
      <c r="Y546" s="527"/>
      <c r="Z546" s="527"/>
      <c r="AA546" s="527"/>
      <c r="AB546" s="527"/>
      <c r="AC546" s="527"/>
      <c r="HN546" s="527"/>
      <c r="HO546" s="527"/>
      <c r="HP546" s="527"/>
      <c r="HQ546" s="527"/>
      <c r="HR546" s="527"/>
      <c r="HS546" s="527"/>
      <c r="HT546" s="527"/>
      <c r="HU546" s="527"/>
      <c r="HV546" s="527"/>
      <c r="HW546" s="527"/>
      <c r="HX546" s="527"/>
      <c r="HY546" s="527"/>
      <c r="HZ546" s="527"/>
      <c r="IA546" s="527"/>
      <c r="IB546" s="527"/>
      <c r="IC546" s="527"/>
      <c r="ID546" s="527"/>
      <c r="IE546" s="527"/>
      <c r="IF546" s="527"/>
      <c r="IG546" s="527"/>
      <c r="IH546" s="527"/>
      <c r="II546" s="527"/>
      <c r="IJ546" s="527"/>
      <c r="IK546" s="527"/>
      <c r="IL546" s="527"/>
      <c r="IM546" s="527"/>
      <c r="IN546" s="527"/>
      <c r="IO546" s="527"/>
      <c r="IP546" s="527"/>
      <c r="IQ546" s="527"/>
      <c r="IR546" s="527"/>
      <c r="IS546" s="527"/>
    </row>
    <row r="547" s="5" customFormat="1" ht="24.95" customHeight="1" spans="1:253">
      <c r="A547" s="563" t="s">
        <v>50</v>
      </c>
      <c r="B547" s="564">
        <v>0</v>
      </c>
      <c r="C547" s="565">
        <v>0</v>
      </c>
      <c r="D547" s="565">
        <v>0</v>
      </c>
      <c r="E547" s="566" t="str">
        <f t="shared" si="74"/>
        <v/>
      </c>
      <c r="F547" s="565">
        <v>0</v>
      </c>
      <c r="G547" s="567" t="str">
        <f t="shared" si="73"/>
        <v/>
      </c>
      <c r="H547" s="527"/>
      <c r="I547" s="527"/>
      <c r="J547" s="527"/>
      <c r="K547" s="527"/>
      <c r="L547" s="527"/>
      <c r="M547" s="527"/>
      <c r="N547" s="527"/>
      <c r="O547" s="527"/>
      <c r="P547" s="527"/>
      <c r="Q547" s="527"/>
      <c r="R547" s="527"/>
      <c r="S547" s="527"/>
      <c r="T547" s="527"/>
      <c r="U547" s="527"/>
      <c r="V547" s="527"/>
      <c r="W547" s="527"/>
      <c r="X547" s="527"/>
      <c r="Y547" s="527"/>
      <c r="Z547" s="527"/>
      <c r="AA547" s="527"/>
      <c r="AB547" s="527"/>
      <c r="AC547" s="527"/>
      <c r="HN547" s="527"/>
      <c r="HO547" s="527"/>
      <c r="HP547" s="527"/>
      <c r="HQ547" s="527"/>
      <c r="HR547" s="527"/>
      <c r="HS547" s="527"/>
      <c r="HT547" s="527"/>
      <c r="HU547" s="527"/>
      <c r="HV547" s="527"/>
      <c r="HW547" s="527"/>
      <c r="HX547" s="527"/>
      <c r="HY547" s="527"/>
      <c r="HZ547" s="527"/>
      <c r="IA547" s="527"/>
      <c r="IB547" s="527"/>
      <c r="IC547" s="527"/>
      <c r="ID547" s="527"/>
      <c r="IE547" s="527"/>
      <c r="IF547" s="527"/>
      <c r="IG547" s="527"/>
      <c r="IH547" s="527"/>
      <c r="II547" s="527"/>
      <c r="IJ547" s="527"/>
      <c r="IK547" s="527"/>
      <c r="IL547" s="527"/>
      <c r="IM547" s="527"/>
      <c r="IN547" s="527"/>
      <c r="IO547" s="527"/>
      <c r="IP547" s="527"/>
      <c r="IQ547" s="527"/>
      <c r="IR547" s="527"/>
      <c r="IS547" s="527"/>
    </row>
    <row r="548" s="529" customFormat="1" ht="24.95" customHeight="1" spans="1:253">
      <c r="A548" s="563" t="s">
        <v>51</v>
      </c>
      <c r="B548" s="564">
        <v>0</v>
      </c>
      <c r="C548" s="565">
        <v>0</v>
      </c>
      <c r="D548" s="565">
        <v>0</v>
      </c>
      <c r="E548" s="566" t="str">
        <f t="shared" si="74"/>
        <v/>
      </c>
      <c r="F548" s="565">
        <v>0</v>
      </c>
      <c r="G548" s="567" t="str">
        <f t="shared" si="73"/>
        <v/>
      </c>
      <c r="H548" s="528"/>
      <c r="I548" s="528"/>
      <c r="J548" s="528"/>
      <c r="K548" s="528"/>
      <c r="L548" s="528"/>
      <c r="M548" s="528"/>
      <c r="N548" s="528"/>
      <c r="O548" s="528"/>
      <c r="P548" s="528"/>
      <c r="Q548" s="528"/>
      <c r="R548" s="528"/>
      <c r="S548" s="528"/>
      <c r="T548" s="528"/>
      <c r="U548" s="528"/>
      <c r="V548" s="528"/>
      <c r="W548" s="528"/>
      <c r="X548" s="528"/>
      <c r="Y548" s="528"/>
      <c r="Z548" s="528"/>
      <c r="AA548" s="528"/>
      <c r="AB548" s="528"/>
      <c r="AC548" s="528"/>
      <c r="HN548" s="528"/>
      <c r="HO548" s="528"/>
      <c r="HP548" s="528"/>
      <c r="HQ548" s="528"/>
      <c r="HR548" s="528"/>
      <c r="HS548" s="528"/>
      <c r="HT548" s="528"/>
      <c r="HU548" s="528"/>
      <c r="HV548" s="528"/>
      <c r="HW548" s="528"/>
      <c r="HX548" s="528"/>
      <c r="HY548" s="528"/>
      <c r="HZ548" s="528"/>
      <c r="IA548" s="528"/>
      <c r="IB548" s="528"/>
      <c r="IC548" s="528"/>
      <c r="ID548" s="528"/>
      <c r="IE548" s="528"/>
      <c r="IF548" s="528"/>
      <c r="IG548" s="528"/>
      <c r="IH548" s="528"/>
      <c r="II548" s="528"/>
      <c r="IJ548" s="528"/>
      <c r="IK548" s="528"/>
      <c r="IL548" s="528"/>
      <c r="IM548" s="528"/>
      <c r="IN548" s="528"/>
      <c r="IO548" s="528"/>
      <c r="IP548" s="528"/>
      <c r="IQ548" s="528"/>
      <c r="IR548" s="528"/>
      <c r="IS548" s="528"/>
    </row>
    <row r="549" s="528" customFormat="1" ht="24.95" customHeight="1" spans="1:253">
      <c r="A549" s="563" t="s">
        <v>52</v>
      </c>
      <c r="B549" s="564">
        <v>0</v>
      </c>
      <c r="C549" s="565">
        <v>0</v>
      </c>
      <c r="D549" s="565">
        <v>0</v>
      </c>
      <c r="E549" s="566" t="str">
        <f t="shared" si="74"/>
        <v/>
      </c>
      <c r="F549" s="565">
        <v>0</v>
      </c>
      <c r="G549" s="567" t="str">
        <f t="shared" si="73"/>
        <v/>
      </c>
    </row>
    <row r="550" s="5" customFormat="1" ht="24.95" customHeight="1" spans="1:253">
      <c r="A550" s="563" t="s">
        <v>416</v>
      </c>
      <c r="B550" s="564">
        <v>0</v>
      </c>
      <c r="C550" s="565">
        <v>0</v>
      </c>
      <c r="D550" s="565">
        <v>0</v>
      </c>
      <c r="E550" s="566" t="str">
        <f t="shared" si="74"/>
        <v/>
      </c>
      <c r="F550" s="565">
        <v>0</v>
      </c>
      <c r="G550" s="567" t="str">
        <f t="shared" si="73"/>
        <v/>
      </c>
      <c r="H550" s="527"/>
      <c r="I550" s="527"/>
      <c r="J550" s="527"/>
      <c r="K550" s="527"/>
      <c r="L550" s="527"/>
      <c r="M550" s="527"/>
      <c r="N550" s="527"/>
      <c r="O550" s="527"/>
      <c r="P550" s="527"/>
      <c r="Q550" s="527"/>
      <c r="R550" s="527"/>
      <c r="S550" s="527"/>
      <c r="T550" s="527"/>
      <c r="U550" s="527"/>
      <c r="V550" s="527"/>
      <c r="W550" s="527"/>
      <c r="X550" s="527"/>
      <c r="Y550" s="527"/>
      <c r="Z550" s="527"/>
      <c r="AA550" s="527"/>
      <c r="AB550" s="527"/>
      <c r="AC550" s="527"/>
      <c r="HN550" s="527"/>
      <c r="HO550" s="527"/>
      <c r="HP550" s="527"/>
      <c r="HQ550" s="527"/>
      <c r="HR550" s="527"/>
      <c r="HS550" s="527"/>
      <c r="HT550" s="527"/>
      <c r="HU550" s="527"/>
      <c r="HV550" s="527"/>
      <c r="HW550" s="527"/>
      <c r="HX550" s="527"/>
      <c r="HY550" s="527"/>
      <c r="HZ550" s="527"/>
      <c r="IA550" s="527"/>
      <c r="IB550" s="527"/>
      <c r="IC550" s="527"/>
      <c r="ID550" s="527"/>
      <c r="IE550" s="527"/>
      <c r="IF550" s="527"/>
      <c r="IG550" s="527"/>
      <c r="IH550" s="527"/>
      <c r="II550" s="527"/>
      <c r="IJ550" s="527"/>
      <c r="IK550" s="527"/>
      <c r="IL550" s="527"/>
      <c r="IM550" s="527"/>
      <c r="IN550" s="527"/>
      <c r="IO550" s="527"/>
      <c r="IP550" s="527"/>
      <c r="IQ550" s="527"/>
      <c r="IR550" s="527"/>
      <c r="IS550" s="527"/>
    </row>
    <row r="551" s="5" customFormat="1" ht="24.95" customHeight="1" spans="1:253">
      <c r="A551" s="563" t="s">
        <v>417</v>
      </c>
      <c r="B551" s="564">
        <v>0</v>
      </c>
      <c r="C551" s="565">
        <v>0</v>
      </c>
      <c r="D551" s="565">
        <v>0</v>
      </c>
      <c r="E551" s="566" t="str">
        <f t="shared" si="74"/>
        <v/>
      </c>
      <c r="F551" s="565">
        <v>0</v>
      </c>
      <c r="G551" s="567" t="str">
        <f t="shared" si="73"/>
        <v/>
      </c>
      <c r="H551" s="527"/>
      <c r="I551" s="527"/>
      <c r="J551" s="527"/>
      <c r="K551" s="527"/>
      <c r="L551" s="527"/>
      <c r="M551" s="527"/>
      <c r="N551" s="527"/>
      <c r="O551" s="527"/>
      <c r="P551" s="527"/>
      <c r="Q551" s="527"/>
      <c r="R551" s="527"/>
      <c r="S551" s="527"/>
      <c r="T551" s="527"/>
      <c r="U551" s="527"/>
      <c r="V551" s="527"/>
      <c r="W551" s="527"/>
      <c r="X551" s="527"/>
      <c r="Y551" s="527"/>
      <c r="Z551" s="527"/>
      <c r="AA551" s="527"/>
      <c r="AB551" s="527"/>
      <c r="AC551" s="527"/>
      <c r="HN551" s="527"/>
      <c r="HO551" s="527"/>
      <c r="HP551" s="527"/>
      <c r="HQ551" s="527"/>
      <c r="HR551" s="527"/>
      <c r="HS551" s="527"/>
      <c r="HT551" s="527"/>
      <c r="HU551" s="527"/>
      <c r="HV551" s="527"/>
      <c r="HW551" s="527"/>
      <c r="HX551" s="527"/>
      <c r="HY551" s="527"/>
      <c r="HZ551" s="527"/>
      <c r="IA551" s="527"/>
      <c r="IB551" s="527"/>
      <c r="IC551" s="527"/>
      <c r="ID551" s="527"/>
      <c r="IE551" s="527"/>
      <c r="IF551" s="527"/>
      <c r="IG551" s="527"/>
      <c r="IH551" s="527"/>
      <c r="II551" s="527"/>
      <c r="IJ551" s="527"/>
      <c r="IK551" s="527"/>
      <c r="IL551" s="527"/>
      <c r="IM551" s="527"/>
      <c r="IN551" s="527"/>
      <c r="IO551" s="527"/>
      <c r="IP551" s="527"/>
      <c r="IQ551" s="527"/>
      <c r="IR551" s="527"/>
      <c r="IS551" s="527"/>
    </row>
    <row r="552" s="5" customFormat="1" ht="24.95" customHeight="1" spans="1:253">
      <c r="A552" s="563" t="s">
        <v>418</v>
      </c>
      <c r="B552" s="564">
        <v>0</v>
      </c>
      <c r="C552" s="565">
        <v>0</v>
      </c>
      <c r="D552" s="565">
        <v>0</v>
      </c>
      <c r="E552" s="566" t="str">
        <f t="shared" si="74"/>
        <v/>
      </c>
      <c r="F552" s="565">
        <v>0</v>
      </c>
      <c r="G552" s="567" t="str">
        <f t="shared" si="73"/>
        <v/>
      </c>
      <c r="H552" s="527"/>
      <c r="I552" s="527"/>
      <c r="J552" s="527"/>
      <c r="K552" s="527"/>
      <c r="L552" s="527"/>
      <c r="M552" s="527"/>
      <c r="N552" s="527"/>
      <c r="O552" s="527"/>
      <c r="P552" s="527"/>
      <c r="Q552" s="527"/>
      <c r="R552" s="527"/>
      <c r="S552" s="527"/>
      <c r="T552" s="527"/>
      <c r="U552" s="527"/>
      <c r="V552" s="527"/>
      <c r="W552" s="527"/>
      <c r="X552" s="527"/>
      <c r="Y552" s="527"/>
      <c r="Z552" s="527"/>
      <c r="AA552" s="527"/>
      <c r="AB552" s="527"/>
      <c r="AC552" s="527"/>
      <c r="HN552" s="527"/>
      <c r="HO552" s="527"/>
      <c r="HP552" s="527"/>
      <c r="HQ552" s="527"/>
      <c r="HR552" s="527"/>
      <c r="HS552" s="527"/>
      <c r="HT552" s="527"/>
      <c r="HU552" s="527"/>
      <c r="HV552" s="527"/>
      <c r="HW552" s="527"/>
      <c r="HX552" s="527"/>
      <c r="HY552" s="527"/>
      <c r="HZ552" s="527"/>
      <c r="IA552" s="527"/>
      <c r="IB552" s="527"/>
      <c r="IC552" s="527"/>
      <c r="ID552" s="527"/>
      <c r="IE552" s="527"/>
      <c r="IF552" s="527"/>
      <c r="IG552" s="527"/>
      <c r="IH552" s="527"/>
      <c r="II552" s="527"/>
      <c r="IJ552" s="527"/>
      <c r="IK552" s="527"/>
      <c r="IL552" s="527"/>
      <c r="IM552" s="527"/>
      <c r="IN552" s="527"/>
      <c r="IO552" s="527"/>
      <c r="IP552" s="527"/>
      <c r="IQ552" s="527"/>
      <c r="IR552" s="527"/>
      <c r="IS552" s="527"/>
    </row>
    <row r="553" s="5" customFormat="1" ht="24.95" customHeight="1" spans="1:253">
      <c r="A553" s="563" t="s">
        <v>419</v>
      </c>
      <c r="B553" s="564">
        <v>0</v>
      </c>
      <c r="C553" s="565">
        <v>0</v>
      </c>
      <c r="D553" s="565">
        <v>0</v>
      </c>
      <c r="E553" s="566" t="str">
        <f t="shared" si="74"/>
        <v/>
      </c>
      <c r="F553" s="565">
        <v>0</v>
      </c>
      <c r="G553" s="567" t="str">
        <f t="shared" si="73"/>
        <v/>
      </c>
      <c r="H553" s="527"/>
      <c r="I553" s="527"/>
      <c r="J553" s="527"/>
      <c r="K553" s="527"/>
      <c r="L553" s="527"/>
      <c r="M553" s="527"/>
      <c r="N553" s="527"/>
      <c r="O553" s="527"/>
      <c r="P553" s="527"/>
      <c r="Q553" s="527"/>
      <c r="R553" s="527"/>
      <c r="S553" s="527"/>
      <c r="T553" s="527"/>
      <c r="U553" s="527"/>
      <c r="V553" s="527"/>
      <c r="W553" s="527"/>
      <c r="X553" s="527"/>
      <c r="Y553" s="527"/>
      <c r="Z553" s="527"/>
      <c r="AA553" s="527"/>
      <c r="AB553" s="527"/>
      <c r="AC553" s="527"/>
      <c r="HN553" s="527"/>
      <c r="HO553" s="527"/>
      <c r="HP553" s="527"/>
      <c r="HQ553" s="527"/>
      <c r="HR553" s="527"/>
      <c r="HS553" s="527"/>
      <c r="HT553" s="527"/>
      <c r="HU553" s="527"/>
      <c r="HV553" s="527"/>
      <c r="HW553" s="527"/>
      <c r="HX553" s="527"/>
      <c r="HY553" s="527"/>
      <c r="HZ553" s="527"/>
      <c r="IA553" s="527"/>
      <c r="IB553" s="527"/>
      <c r="IC553" s="527"/>
      <c r="ID553" s="527"/>
      <c r="IE553" s="527"/>
      <c r="IF553" s="527"/>
      <c r="IG553" s="527"/>
      <c r="IH553" s="527"/>
      <c r="II553" s="527"/>
      <c r="IJ553" s="527"/>
      <c r="IK553" s="527"/>
      <c r="IL553" s="527"/>
      <c r="IM553" s="527"/>
      <c r="IN553" s="527"/>
      <c r="IO553" s="527"/>
      <c r="IP553" s="527"/>
      <c r="IQ553" s="527"/>
      <c r="IR553" s="527"/>
      <c r="IS553" s="527"/>
    </row>
    <row r="554" s="528" customFormat="1" ht="24.95" customHeight="1" spans="1:253">
      <c r="A554" s="563" t="s">
        <v>420</v>
      </c>
      <c r="B554" s="564">
        <v>0</v>
      </c>
      <c r="C554" s="565">
        <v>0</v>
      </c>
      <c r="D554" s="565">
        <v>0</v>
      </c>
      <c r="E554" s="566" t="str">
        <f t="shared" si="74"/>
        <v/>
      </c>
      <c r="F554" s="565">
        <v>0</v>
      </c>
      <c r="G554" s="567" t="str">
        <f t="shared" si="73"/>
        <v/>
      </c>
    </row>
    <row r="555" s="5" customFormat="1" ht="24.95" customHeight="1" spans="1:253">
      <c r="A555" s="568" t="s">
        <v>421</v>
      </c>
      <c r="B555" s="367">
        <f>SUM(B556:B562)</f>
        <v>300</v>
      </c>
      <c r="C555" s="367">
        <f>SUM(C556:C562)</f>
        <v>166</v>
      </c>
      <c r="D555" s="367">
        <f>SUM(D556:D562)</f>
        <v>166</v>
      </c>
      <c r="E555" s="561">
        <f t="shared" si="74"/>
        <v>1</v>
      </c>
      <c r="F555" s="367">
        <f>SUM(F556:F562)</f>
        <v>95</v>
      </c>
      <c r="G555" s="562">
        <f t="shared" si="73"/>
        <v>0.747368421052632</v>
      </c>
      <c r="H555" s="527"/>
      <c r="I555" s="527"/>
      <c r="J555" s="527"/>
      <c r="K555" s="527"/>
      <c r="L555" s="527"/>
      <c r="M555" s="527"/>
      <c r="N555" s="527"/>
      <c r="O555" s="527"/>
      <c r="P555" s="527"/>
      <c r="Q555" s="527"/>
      <c r="R555" s="527"/>
      <c r="S555" s="527"/>
      <c r="T555" s="527"/>
      <c r="U555" s="527"/>
      <c r="V555" s="527"/>
      <c r="W555" s="527"/>
      <c r="X555" s="527"/>
      <c r="Y555" s="527"/>
      <c r="Z555" s="527"/>
      <c r="AA555" s="527"/>
      <c r="AB555" s="527"/>
      <c r="AC555" s="527"/>
      <c r="HN555" s="527"/>
      <c r="HO555" s="527"/>
      <c r="HP555" s="527"/>
      <c r="HQ555" s="527"/>
      <c r="HR555" s="527"/>
      <c r="HS555" s="527"/>
      <c r="HT555" s="527"/>
      <c r="HU555" s="527"/>
      <c r="HV555" s="527"/>
      <c r="HW555" s="527"/>
      <c r="HX555" s="527"/>
      <c r="HY555" s="527"/>
      <c r="HZ555" s="527"/>
      <c r="IA555" s="527"/>
      <c r="IB555" s="527"/>
      <c r="IC555" s="527"/>
      <c r="ID555" s="527"/>
      <c r="IE555" s="527"/>
      <c r="IF555" s="527"/>
      <c r="IG555" s="527"/>
      <c r="IH555" s="527"/>
      <c r="II555" s="527"/>
      <c r="IJ555" s="527"/>
      <c r="IK555" s="527"/>
      <c r="IL555" s="527"/>
      <c r="IM555" s="527"/>
      <c r="IN555" s="527"/>
      <c r="IO555" s="527"/>
      <c r="IP555" s="527"/>
      <c r="IQ555" s="527"/>
      <c r="IR555" s="527"/>
      <c r="IS555" s="527"/>
    </row>
    <row r="556" s="528" customFormat="1" ht="24.95" customHeight="1" spans="1:253">
      <c r="A556" s="563" t="s">
        <v>50</v>
      </c>
      <c r="B556" s="564">
        <v>0</v>
      </c>
      <c r="C556" s="565">
        <v>0</v>
      </c>
      <c r="D556" s="565">
        <v>0</v>
      </c>
      <c r="E556" s="566" t="str">
        <f t="shared" si="74"/>
        <v/>
      </c>
      <c r="F556" s="565">
        <v>0</v>
      </c>
      <c r="G556" s="567" t="str">
        <f t="shared" si="73"/>
        <v/>
      </c>
    </row>
    <row r="557" s="528" customFormat="1" ht="24.95" customHeight="1" spans="1:253">
      <c r="A557" s="563" t="s">
        <v>51</v>
      </c>
      <c r="B557" s="564">
        <v>0</v>
      </c>
      <c r="C557" s="565">
        <v>0</v>
      </c>
      <c r="D557" s="565">
        <v>0</v>
      </c>
      <c r="E557" s="566" t="str">
        <f t="shared" si="74"/>
        <v/>
      </c>
      <c r="F557" s="565">
        <v>0</v>
      </c>
      <c r="G557" s="567" t="str">
        <f t="shared" si="73"/>
        <v/>
      </c>
    </row>
    <row r="558" s="5" customFormat="1" ht="24.95" customHeight="1" spans="1:253">
      <c r="A558" s="563" t="s">
        <v>52</v>
      </c>
      <c r="B558" s="564">
        <v>0</v>
      </c>
      <c r="C558" s="565">
        <v>0</v>
      </c>
      <c r="D558" s="565">
        <v>0</v>
      </c>
      <c r="E558" s="566" t="str">
        <f t="shared" si="74"/>
        <v/>
      </c>
      <c r="F558" s="565">
        <v>0</v>
      </c>
      <c r="G558" s="567" t="str">
        <f t="shared" si="73"/>
        <v/>
      </c>
      <c r="H558" s="527"/>
      <c r="I558" s="527"/>
      <c r="J558" s="527"/>
      <c r="K558" s="527"/>
      <c r="L558" s="527"/>
      <c r="M558" s="527"/>
      <c r="N558" s="527"/>
      <c r="O558" s="527"/>
      <c r="P558" s="527"/>
      <c r="Q558" s="527"/>
      <c r="R558" s="527"/>
      <c r="S558" s="527"/>
      <c r="T558" s="527"/>
      <c r="U558" s="527"/>
      <c r="V558" s="527"/>
      <c r="W558" s="527"/>
      <c r="X558" s="527"/>
      <c r="Y558" s="527"/>
      <c r="Z558" s="527"/>
      <c r="AA558" s="527"/>
      <c r="AB558" s="527"/>
      <c r="AC558" s="527"/>
      <c r="HN558" s="527"/>
      <c r="HO558" s="527"/>
      <c r="HP558" s="527"/>
      <c r="HQ558" s="527"/>
      <c r="HR558" s="527"/>
      <c r="HS558" s="527"/>
      <c r="HT558" s="527"/>
      <c r="HU558" s="527"/>
      <c r="HV558" s="527"/>
      <c r="HW558" s="527"/>
      <c r="HX558" s="527"/>
      <c r="HY558" s="527"/>
      <c r="HZ558" s="527"/>
      <c r="IA558" s="527"/>
      <c r="IB558" s="527"/>
      <c r="IC558" s="527"/>
      <c r="ID558" s="527"/>
      <c r="IE558" s="527"/>
      <c r="IF558" s="527"/>
      <c r="IG558" s="527"/>
      <c r="IH558" s="527"/>
      <c r="II558" s="527"/>
      <c r="IJ558" s="527"/>
      <c r="IK558" s="527"/>
      <c r="IL558" s="527"/>
      <c r="IM558" s="527"/>
      <c r="IN558" s="527"/>
      <c r="IO558" s="527"/>
      <c r="IP558" s="527"/>
      <c r="IQ558" s="527"/>
      <c r="IR558" s="527"/>
      <c r="IS558" s="527"/>
    </row>
    <row r="559" s="5" customFormat="1" ht="24.95" customHeight="1" spans="1:253">
      <c r="A559" s="563" t="s">
        <v>422</v>
      </c>
      <c r="B559" s="564">
        <v>0</v>
      </c>
      <c r="C559" s="565">
        <v>0</v>
      </c>
      <c r="D559" s="565">
        <v>0</v>
      </c>
      <c r="E559" s="566" t="str">
        <f t="shared" si="74"/>
        <v/>
      </c>
      <c r="F559" s="565">
        <v>0</v>
      </c>
      <c r="G559" s="567" t="str">
        <f t="shared" si="73"/>
        <v/>
      </c>
      <c r="H559" s="527"/>
      <c r="I559" s="527"/>
      <c r="J559" s="527"/>
      <c r="K559" s="527"/>
      <c r="L559" s="527"/>
      <c r="M559" s="527"/>
      <c r="N559" s="527"/>
      <c r="O559" s="527"/>
      <c r="P559" s="527"/>
      <c r="Q559" s="527"/>
      <c r="R559" s="527"/>
      <c r="S559" s="527"/>
      <c r="T559" s="527"/>
      <c r="U559" s="527"/>
      <c r="V559" s="527"/>
      <c r="W559" s="527"/>
      <c r="X559" s="527"/>
      <c r="Y559" s="527"/>
      <c r="Z559" s="527"/>
      <c r="AA559" s="527"/>
      <c r="AB559" s="527"/>
      <c r="AC559" s="527"/>
      <c r="HN559" s="527"/>
      <c r="HO559" s="527"/>
      <c r="HP559" s="527"/>
      <c r="HQ559" s="527"/>
      <c r="HR559" s="527"/>
      <c r="HS559" s="527"/>
      <c r="HT559" s="527"/>
      <c r="HU559" s="527"/>
      <c r="HV559" s="527"/>
      <c r="HW559" s="527"/>
      <c r="HX559" s="527"/>
      <c r="HY559" s="527"/>
      <c r="HZ559" s="527"/>
      <c r="IA559" s="527"/>
      <c r="IB559" s="527"/>
      <c r="IC559" s="527"/>
      <c r="ID559" s="527"/>
      <c r="IE559" s="527"/>
      <c r="IF559" s="527"/>
      <c r="IG559" s="527"/>
      <c r="IH559" s="527"/>
      <c r="II559" s="527"/>
      <c r="IJ559" s="527"/>
      <c r="IK559" s="527"/>
      <c r="IL559" s="527"/>
      <c r="IM559" s="527"/>
      <c r="IN559" s="527"/>
      <c r="IO559" s="527"/>
      <c r="IP559" s="527"/>
      <c r="IQ559" s="527"/>
      <c r="IR559" s="527"/>
      <c r="IS559" s="527"/>
    </row>
    <row r="560" s="531" customFormat="1" ht="24.95" customHeight="1" spans="1:253">
      <c r="A560" s="563" t="s">
        <v>423</v>
      </c>
      <c r="B560" s="564">
        <v>0</v>
      </c>
      <c r="C560" s="565">
        <v>0</v>
      </c>
      <c r="D560" s="565">
        <v>0</v>
      </c>
      <c r="E560" s="566" t="str">
        <f t="shared" si="74"/>
        <v/>
      </c>
      <c r="F560" s="565">
        <v>0</v>
      </c>
      <c r="G560" s="567" t="str">
        <f t="shared" si="73"/>
        <v/>
      </c>
    </row>
    <row r="561" s="528" customFormat="1" ht="24.95" customHeight="1" spans="1:253">
      <c r="A561" s="563" t="s">
        <v>424</v>
      </c>
      <c r="B561" s="564">
        <v>0</v>
      </c>
      <c r="C561" s="565">
        <v>0</v>
      </c>
      <c r="D561" s="565">
        <v>0</v>
      </c>
      <c r="E561" s="566" t="str">
        <f t="shared" si="74"/>
        <v/>
      </c>
      <c r="F561" s="565">
        <v>0</v>
      </c>
      <c r="G561" s="567" t="str">
        <f t="shared" si="73"/>
        <v/>
      </c>
    </row>
    <row r="562" s="528" customFormat="1" ht="24.95" customHeight="1" spans="1:253">
      <c r="A562" s="563" t="s">
        <v>425</v>
      </c>
      <c r="B562" s="564">
        <v>300</v>
      </c>
      <c r="C562" s="565">
        <v>166</v>
      </c>
      <c r="D562" s="565">
        <v>166</v>
      </c>
      <c r="E562" s="566">
        <f t="shared" si="74"/>
        <v>1</v>
      </c>
      <c r="F562" s="565">
        <v>95</v>
      </c>
      <c r="G562" s="567">
        <f t="shared" si="73"/>
        <v>0.747368421052632</v>
      </c>
    </row>
    <row r="563" s="5" customFormat="1" ht="37.5" spans="1:253">
      <c r="A563" s="568" t="s">
        <v>426</v>
      </c>
      <c r="B563" s="367">
        <f>SUM(B564:B566)</f>
        <v>1521</v>
      </c>
      <c r="C563" s="367">
        <f>SUM(C564:C566)</f>
        <v>1662</v>
      </c>
      <c r="D563" s="367">
        <f>SUM(D564:D566)</f>
        <v>279</v>
      </c>
      <c r="E563" s="561">
        <f t="shared" si="74"/>
        <v>0.167870036101083</v>
      </c>
      <c r="F563" s="367">
        <f>SUM(F564:F566)</f>
        <v>935</v>
      </c>
      <c r="G563" s="562">
        <f t="shared" si="73"/>
        <v>-0.701604278074866</v>
      </c>
      <c r="H563" s="527"/>
      <c r="I563" s="527"/>
      <c r="J563" s="527"/>
      <c r="K563" s="527"/>
      <c r="L563" s="527"/>
      <c r="M563" s="527"/>
      <c r="N563" s="527"/>
      <c r="O563" s="527"/>
      <c r="P563" s="527"/>
      <c r="Q563" s="527"/>
      <c r="R563" s="527"/>
      <c r="S563" s="527"/>
      <c r="T563" s="527"/>
      <c r="U563" s="527"/>
      <c r="V563" s="527"/>
      <c r="W563" s="527"/>
      <c r="X563" s="527"/>
      <c r="Y563" s="527"/>
      <c r="Z563" s="527"/>
      <c r="AA563" s="527"/>
      <c r="AB563" s="527"/>
      <c r="AC563" s="527"/>
      <c r="HN563" s="527"/>
      <c r="HO563" s="527"/>
      <c r="HP563" s="527"/>
      <c r="HQ563" s="527"/>
      <c r="HR563" s="527"/>
      <c r="HS563" s="527"/>
      <c r="HT563" s="527"/>
      <c r="HU563" s="527"/>
      <c r="HV563" s="527"/>
      <c r="HW563" s="527"/>
      <c r="HX563" s="527"/>
      <c r="HY563" s="527"/>
      <c r="HZ563" s="527"/>
      <c r="IA563" s="527"/>
      <c r="IB563" s="527"/>
      <c r="IC563" s="527"/>
      <c r="ID563" s="527"/>
      <c r="IE563" s="527"/>
      <c r="IF563" s="527"/>
      <c r="IG563" s="527"/>
      <c r="IH563" s="527"/>
      <c r="II563" s="527"/>
      <c r="IJ563" s="527"/>
      <c r="IK563" s="527"/>
      <c r="IL563" s="527"/>
      <c r="IM563" s="527"/>
      <c r="IN563" s="527"/>
      <c r="IO563" s="527"/>
      <c r="IP563" s="527"/>
      <c r="IQ563" s="527"/>
      <c r="IR563" s="527"/>
      <c r="IS563" s="527"/>
    </row>
    <row r="564" s="5" customFormat="1" ht="24.95" customHeight="1" spans="1:253">
      <c r="A564" s="563" t="s">
        <v>427</v>
      </c>
      <c r="B564" s="564">
        <v>13</v>
      </c>
      <c r="C564" s="565">
        <v>0</v>
      </c>
      <c r="D564" s="565">
        <v>0</v>
      </c>
      <c r="E564" s="566" t="str">
        <f t="shared" si="74"/>
        <v/>
      </c>
      <c r="F564" s="565">
        <v>37</v>
      </c>
      <c r="G564" s="567">
        <f t="shared" si="73"/>
        <v>-1</v>
      </c>
      <c r="H564" s="527"/>
      <c r="I564" s="527"/>
      <c r="J564" s="527"/>
      <c r="K564" s="527"/>
      <c r="L564" s="527"/>
      <c r="M564" s="527"/>
      <c r="N564" s="527"/>
      <c r="O564" s="527"/>
      <c r="P564" s="527"/>
      <c r="Q564" s="527"/>
      <c r="R564" s="527"/>
      <c r="S564" s="527"/>
      <c r="T564" s="527"/>
      <c r="U564" s="527"/>
      <c r="V564" s="527"/>
      <c r="W564" s="527"/>
      <c r="X564" s="527"/>
      <c r="Y564" s="527"/>
      <c r="Z564" s="527"/>
      <c r="AA564" s="527"/>
      <c r="AB564" s="527"/>
      <c r="AC564" s="527"/>
      <c r="HN564" s="527"/>
      <c r="HO564" s="527"/>
      <c r="HP564" s="527"/>
      <c r="HQ564" s="527"/>
      <c r="HR564" s="527"/>
      <c r="HS564" s="527"/>
      <c r="HT564" s="527"/>
      <c r="HU564" s="527"/>
      <c r="HV564" s="527"/>
      <c r="HW564" s="527"/>
      <c r="HX564" s="527"/>
      <c r="HY564" s="527"/>
      <c r="HZ564" s="527"/>
      <c r="IA564" s="527"/>
      <c r="IB564" s="527"/>
      <c r="IC564" s="527"/>
      <c r="ID564" s="527"/>
      <c r="IE564" s="527"/>
      <c r="IF564" s="527"/>
      <c r="IG564" s="527"/>
      <c r="IH564" s="527"/>
      <c r="II564" s="527"/>
      <c r="IJ564" s="527"/>
      <c r="IK564" s="527"/>
      <c r="IL564" s="527"/>
      <c r="IM564" s="527"/>
      <c r="IN564" s="527"/>
      <c r="IO564" s="527"/>
      <c r="IP564" s="527"/>
      <c r="IQ564" s="527"/>
      <c r="IR564" s="527"/>
      <c r="IS564" s="527"/>
    </row>
    <row r="565" s="5" customFormat="1" ht="24.95" customHeight="1" spans="1:253">
      <c r="A565" s="563" t="s">
        <v>428</v>
      </c>
      <c r="B565" s="564">
        <v>180</v>
      </c>
      <c r="C565" s="565">
        <v>180</v>
      </c>
      <c r="D565" s="565">
        <v>50</v>
      </c>
      <c r="E565" s="566">
        <f t="shared" si="74"/>
        <v>0.277777777777778</v>
      </c>
      <c r="F565" s="565">
        <v>0</v>
      </c>
      <c r="G565" s="567" t="str">
        <f t="shared" si="73"/>
        <v/>
      </c>
      <c r="H565" s="527"/>
      <c r="I565" s="527"/>
      <c r="J565" s="527"/>
      <c r="K565" s="527"/>
      <c r="L565" s="527"/>
      <c r="M565" s="527"/>
      <c r="N565" s="527"/>
      <c r="O565" s="527"/>
      <c r="P565" s="527"/>
      <c r="Q565" s="527"/>
      <c r="R565" s="527"/>
      <c r="S565" s="527"/>
      <c r="T565" s="527"/>
      <c r="U565" s="527"/>
      <c r="V565" s="527"/>
      <c r="W565" s="527"/>
      <c r="X565" s="527"/>
      <c r="Y565" s="527"/>
      <c r="Z565" s="527"/>
      <c r="AA565" s="527"/>
      <c r="AB565" s="527"/>
      <c r="AC565" s="527"/>
      <c r="HN565" s="527"/>
      <c r="HO565" s="527"/>
      <c r="HP565" s="527"/>
      <c r="HQ565" s="527"/>
      <c r="HR565" s="527"/>
      <c r="HS565" s="527"/>
      <c r="HT565" s="527"/>
      <c r="HU565" s="527"/>
      <c r="HV565" s="527"/>
      <c r="HW565" s="527"/>
      <c r="HX565" s="527"/>
      <c r="HY565" s="527"/>
      <c r="HZ565" s="527"/>
      <c r="IA565" s="527"/>
      <c r="IB565" s="527"/>
      <c r="IC565" s="527"/>
      <c r="ID565" s="527"/>
      <c r="IE565" s="527"/>
      <c r="IF565" s="527"/>
      <c r="IG565" s="527"/>
      <c r="IH565" s="527"/>
      <c r="II565" s="527"/>
      <c r="IJ565" s="527"/>
      <c r="IK565" s="527"/>
      <c r="IL565" s="527"/>
      <c r="IM565" s="527"/>
      <c r="IN565" s="527"/>
      <c r="IO565" s="527"/>
      <c r="IP565" s="527"/>
      <c r="IQ565" s="527"/>
      <c r="IR565" s="527"/>
      <c r="IS565" s="527"/>
    </row>
    <row r="566" s="5" customFormat="1" ht="37.5" spans="1:253">
      <c r="A566" s="563" t="s">
        <v>429</v>
      </c>
      <c r="B566" s="564">
        <v>1328</v>
      </c>
      <c r="C566" s="565">
        <v>1482</v>
      </c>
      <c r="D566" s="565">
        <v>229</v>
      </c>
      <c r="E566" s="566">
        <f t="shared" si="74"/>
        <v>0.154520917678812</v>
      </c>
      <c r="F566" s="565">
        <v>898</v>
      </c>
      <c r="G566" s="567">
        <f t="shared" si="73"/>
        <v>-0.744988864142539</v>
      </c>
      <c r="H566" s="527"/>
      <c r="I566" s="527"/>
      <c r="J566" s="527"/>
      <c r="K566" s="527"/>
      <c r="L566" s="527"/>
      <c r="M566" s="527"/>
      <c r="N566" s="527"/>
      <c r="O566" s="527"/>
      <c r="P566" s="527"/>
      <c r="Q566" s="527"/>
      <c r="R566" s="527"/>
      <c r="S566" s="527"/>
      <c r="T566" s="527"/>
      <c r="U566" s="527"/>
      <c r="V566" s="527"/>
      <c r="W566" s="527"/>
      <c r="X566" s="527"/>
      <c r="Y566" s="527"/>
      <c r="Z566" s="527"/>
      <c r="AA566" s="527"/>
      <c r="AB566" s="527"/>
      <c r="AC566" s="527"/>
      <c r="HN566" s="527"/>
      <c r="HO566" s="527"/>
      <c r="HP566" s="527"/>
      <c r="HQ566" s="527"/>
      <c r="HR566" s="527"/>
      <c r="HS566" s="527"/>
      <c r="HT566" s="527"/>
      <c r="HU566" s="527"/>
      <c r="HV566" s="527"/>
      <c r="HW566" s="527"/>
      <c r="HX566" s="527"/>
      <c r="HY566" s="527"/>
      <c r="HZ566" s="527"/>
      <c r="IA566" s="527"/>
      <c r="IB566" s="527"/>
      <c r="IC566" s="527"/>
      <c r="ID566" s="527"/>
      <c r="IE566" s="527"/>
      <c r="IF566" s="527"/>
      <c r="IG566" s="527"/>
      <c r="IH566" s="527"/>
      <c r="II566" s="527"/>
      <c r="IJ566" s="527"/>
      <c r="IK566" s="527"/>
      <c r="IL566" s="527"/>
      <c r="IM566" s="527"/>
      <c r="IN566" s="527"/>
      <c r="IO566" s="527"/>
      <c r="IP566" s="527"/>
      <c r="IQ566" s="527"/>
      <c r="IR566" s="527"/>
      <c r="IS566" s="527"/>
    </row>
    <row r="567" s="5" customFormat="1" ht="24.95" customHeight="1" spans="1:253">
      <c r="A567" s="575" t="s">
        <v>430</v>
      </c>
      <c r="B567" s="367">
        <f>SUM(B568,B587,B596,B598,B607,B611,B621,B630,B637,B645,B654,B660,B663,B666,B669,B672,B675,B679,B683,B692,B695)</f>
        <v>20100</v>
      </c>
      <c r="C567" s="367">
        <f>SUM(C568,C587,C596,C598,C607,C611,C621,C630,C637,C645,C654,C660,C663,C666,C669,C672,C675,C679,C683,C692,C695)</f>
        <v>22598</v>
      </c>
      <c r="D567" s="367">
        <f>SUM(D568,D587,D596,D598,D607,D611,D621,D630,D637,D645,D654,D660,D663,D666,D669,D672,D675,D679,D683,D692,D695)</f>
        <v>15958</v>
      </c>
      <c r="E567" s="561">
        <f t="shared" si="74"/>
        <v>0.706168687494468</v>
      </c>
      <c r="F567" s="367">
        <f>SUM(F568,F587,F596,F598,F607,F611,F621,F630,F637,F645,F654,F660,F663,F666,F669,F672,F675,F679,F683,F692,F695)</f>
        <v>18175</v>
      </c>
      <c r="G567" s="562">
        <f t="shared" si="73"/>
        <v>-0.121980742778542</v>
      </c>
      <c r="H567" s="527"/>
      <c r="I567" s="527"/>
      <c r="J567" s="527"/>
      <c r="K567" s="527"/>
      <c r="L567" s="527"/>
      <c r="M567" s="527"/>
      <c r="N567" s="527"/>
      <c r="O567" s="527"/>
      <c r="P567" s="527"/>
      <c r="Q567" s="527"/>
      <c r="R567" s="527"/>
      <c r="S567" s="527"/>
      <c r="T567" s="527"/>
      <c r="U567" s="527"/>
      <c r="V567" s="527"/>
      <c r="W567" s="527"/>
      <c r="X567" s="527"/>
      <c r="Y567" s="527"/>
      <c r="Z567" s="527"/>
      <c r="AA567" s="527"/>
      <c r="AB567" s="527"/>
      <c r="AC567" s="527"/>
      <c r="HN567" s="527"/>
      <c r="HO567" s="527"/>
      <c r="HP567" s="527"/>
      <c r="HQ567" s="527"/>
      <c r="HR567" s="527"/>
      <c r="HS567" s="527"/>
      <c r="HT567" s="527"/>
      <c r="HU567" s="527"/>
      <c r="HV567" s="527"/>
      <c r="HW567" s="527"/>
      <c r="HX567" s="527"/>
      <c r="HY567" s="527"/>
      <c r="HZ567" s="527"/>
      <c r="IA567" s="527"/>
      <c r="IB567" s="527"/>
      <c r="IC567" s="527"/>
      <c r="ID567" s="527"/>
      <c r="IE567" s="527"/>
      <c r="IF567" s="527"/>
      <c r="IG567" s="527"/>
      <c r="IH567" s="527"/>
      <c r="II567" s="527"/>
      <c r="IJ567" s="527"/>
      <c r="IK567" s="527"/>
      <c r="IL567" s="527"/>
      <c r="IM567" s="527"/>
      <c r="IN567" s="527"/>
      <c r="IO567" s="527"/>
      <c r="IP567" s="527"/>
      <c r="IQ567" s="527"/>
      <c r="IR567" s="527"/>
      <c r="IS567" s="527"/>
    </row>
    <row r="568" s="5" customFormat="1" ht="24.95" customHeight="1" spans="1:253">
      <c r="A568" s="568" t="s">
        <v>431</v>
      </c>
      <c r="B568" s="367">
        <f>SUM(B569:B586)</f>
        <v>1332</v>
      </c>
      <c r="C568" s="367">
        <f>SUM(C569:C586)</f>
        <v>1106</v>
      </c>
      <c r="D568" s="367">
        <f>SUM(D569:D586)</f>
        <v>1063</v>
      </c>
      <c r="E568" s="561">
        <f t="shared" si="74"/>
        <v>0.961121157323689</v>
      </c>
      <c r="F568" s="367">
        <f>SUM(F569:F586)</f>
        <v>1155</v>
      </c>
      <c r="G568" s="562">
        <f t="shared" si="73"/>
        <v>-0.0796536796536797</v>
      </c>
      <c r="H568" s="527"/>
      <c r="I568" s="527"/>
      <c r="J568" s="527"/>
      <c r="K568" s="527"/>
      <c r="L568" s="527"/>
      <c r="M568" s="527"/>
      <c r="N568" s="527"/>
      <c r="O568" s="527"/>
      <c r="P568" s="527"/>
      <c r="Q568" s="527"/>
      <c r="R568" s="527"/>
      <c r="S568" s="527"/>
      <c r="T568" s="527"/>
      <c r="U568" s="527"/>
      <c r="V568" s="527"/>
      <c r="W568" s="527"/>
      <c r="X568" s="527"/>
      <c r="Y568" s="527"/>
      <c r="Z568" s="527"/>
      <c r="AA568" s="527"/>
      <c r="AB568" s="527"/>
      <c r="AC568" s="527"/>
      <c r="HN568" s="527"/>
      <c r="HO568" s="527"/>
      <c r="HP568" s="527"/>
      <c r="HQ568" s="527"/>
      <c r="HR568" s="527"/>
      <c r="HS568" s="527"/>
      <c r="HT568" s="527"/>
      <c r="HU568" s="527"/>
      <c r="HV568" s="527"/>
      <c r="HW568" s="527"/>
      <c r="HX568" s="527"/>
      <c r="HY568" s="527"/>
      <c r="HZ568" s="527"/>
      <c r="IA568" s="527"/>
      <c r="IB568" s="527"/>
      <c r="IC568" s="527"/>
      <c r="ID568" s="527"/>
      <c r="IE568" s="527"/>
      <c r="IF568" s="527"/>
      <c r="IG568" s="527"/>
      <c r="IH568" s="527"/>
      <c r="II568" s="527"/>
      <c r="IJ568" s="527"/>
      <c r="IK568" s="527"/>
      <c r="IL568" s="527"/>
      <c r="IM568" s="527"/>
      <c r="IN568" s="527"/>
      <c r="IO568" s="527"/>
      <c r="IP568" s="527"/>
      <c r="IQ568" s="527"/>
      <c r="IR568" s="527"/>
      <c r="IS568" s="527"/>
    </row>
    <row r="569" s="5" customFormat="1" ht="24.95" customHeight="1" spans="1:253">
      <c r="A569" s="563" t="s">
        <v>50</v>
      </c>
      <c r="B569" s="564">
        <v>490</v>
      </c>
      <c r="C569" s="565">
        <v>525</v>
      </c>
      <c r="D569" s="565">
        <v>525</v>
      </c>
      <c r="E569" s="566">
        <f t="shared" si="74"/>
        <v>1</v>
      </c>
      <c r="F569" s="565">
        <v>512</v>
      </c>
      <c r="G569" s="567">
        <f t="shared" si="73"/>
        <v>0.025390625</v>
      </c>
      <c r="H569" s="527"/>
      <c r="I569" s="527"/>
      <c r="J569" s="527"/>
      <c r="K569" s="527"/>
      <c r="L569" s="527"/>
      <c r="M569" s="527"/>
      <c r="N569" s="527"/>
      <c r="O569" s="527"/>
      <c r="P569" s="527"/>
      <c r="Q569" s="527"/>
      <c r="R569" s="527"/>
      <c r="S569" s="527"/>
      <c r="T569" s="527"/>
      <c r="U569" s="527"/>
      <c r="V569" s="527"/>
      <c r="W569" s="527"/>
      <c r="X569" s="527"/>
      <c r="Y569" s="527"/>
      <c r="Z569" s="527"/>
      <c r="AA569" s="527"/>
      <c r="AB569" s="527"/>
      <c r="AC569" s="527"/>
      <c r="HN569" s="527"/>
      <c r="HO569" s="527"/>
      <c r="HP569" s="527"/>
      <c r="HQ569" s="527"/>
      <c r="HR569" s="527"/>
      <c r="HS569" s="527"/>
      <c r="HT569" s="527"/>
      <c r="HU569" s="527"/>
      <c r="HV569" s="527"/>
      <c r="HW569" s="527"/>
      <c r="HX569" s="527"/>
      <c r="HY569" s="527"/>
      <c r="HZ569" s="527"/>
      <c r="IA569" s="527"/>
      <c r="IB569" s="527"/>
      <c r="IC569" s="527"/>
      <c r="ID569" s="527"/>
      <c r="IE569" s="527"/>
      <c r="IF569" s="527"/>
      <c r="IG569" s="527"/>
      <c r="IH569" s="527"/>
      <c r="II569" s="527"/>
      <c r="IJ569" s="527"/>
      <c r="IK569" s="527"/>
      <c r="IL569" s="527"/>
      <c r="IM569" s="527"/>
      <c r="IN569" s="527"/>
      <c r="IO569" s="527"/>
      <c r="IP569" s="527"/>
      <c r="IQ569" s="527"/>
      <c r="IR569" s="527"/>
      <c r="IS569" s="527"/>
    </row>
    <row r="570" s="5" customFormat="1" ht="24.95" customHeight="1" spans="1:253">
      <c r="A570" s="563" t="s">
        <v>51</v>
      </c>
      <c r="B570" s="564">
        <v>0</v>
      </c>
      <c r="C570" s="565">
        <v>0</v>
      </c>
      <c r="D570" s="565">
        <v>0</v>
      </c>
      <c r="E570" s="566" t="str">
        <f t="shared" si="74"/>
        <v/>
      </c>
      <c r="F570" s="565">
        <v>0</v>
      </c>
      <c r="G570" s="567" t="str">
        <f t="shared" si="73"/>
        <v/>
      </c>
      <c r="H570" s="527"/>
      <c r="I570" s="527"/>
      <c r="J570" s="527"/>
      <c r="K570" s="527"/>
      <c r="L570" s="527"/>
      <c r="M570" s="527"/>
      <c r="N570" s="527"/>
      <c r="O570" s="527"/>
      <c r="P570" s="527"/>
      <c r="Q570" s="527"/>
      <c r="R570" s="527"/>
      <c r="S570" s="527"/>
      <c r="T570" s="527"/>
      <c r="U570" s="527"/>
      <c r="V570" s="527"/>
      <c r="W570" s="527"/>
      <c r="X570" s="527"/>
      <c r="Y570" s="527"/>
      <c r="Z570" s="527"/>
      <c r="AA570" s="527"/>
      <c r="AB570" s="527"/>
      <c r="AC570" s="527"/>
      <c r="HN570" s="527"/>
      <c r="HO570" s="527"/>
      <c r="HP570" s="527"/>
      <c r="HQ570" s="527"/>
      <c r="HR570" s="527"/>
      <c r="HS570" s="527"/>
      <c r="HT570" s="527"/>
      <c r="HU570" s="527"/>
      <c r="HV570" s="527"/>
      <c r="HW570" s="527"/>
      <c r="HX570" s="527"/>
      <c r="HY570" s="527"/>
      <c r="HZ570" s="527"/>
      <c r="IA570" s="527"/>
      <c r="IB570" s="527"/>
      <c r="IC570" s="527"/>
      <c r="ID570" s="527"/>
      <c r="IE570" s="527"/>
      <c r="IF570" s="527"/>
      <c r="IG570" s="527"/>
      <c r="IH570" s="527"/>
      <c r="II570" s="527"/>
      <c r="IJ570" s="527"/>
      <c r="IK570" s="527"/>
      <c r="IL570" s="527"/>
      <c r="IM570" s="527"/>
      <c r="IN570" s="527"/>
      <c r="IO570" s="527"/>
      <c r="IP570" s="527"/>
      <c r="IQ570" s="527"/>
      <c r="IR570" s="527"/>
      <c r="IS570" s="527"/>
    </row>
    <row r="571" s="5" customFormat="1" ht="24.95" customHeight="1" spans="1:253">
      <c r="A571" s="563" t="s">
        <v>52</v>
      </c>
      <c r="B571" s="564">
        <v>0</v>
      </c>
      <c r="C571" s="565">
        <v>0</v>
      </c>
      <c r="D571" s="565">
        <v>0</v>
      </c>
      <c r="E571" s="566" t="str">
        <f t="shared" si="74"/>
        <v/>
      </c>
      <c r="F571" s="565">
        <v>0</v>
      </c>
      <c r="G571" s="567" t="str">
        <f t="shared" si="73"/>
        <v/>
      </c>
      <c r="H571" s="527"/>
      <c r="I571" s="527"/>
      <c r="J571" s="527"/>
      <c r="K571" s="527"/>
      <c r="L571" s="527"/>
      <c r="M571" s="527"/>
      <c r="N571" s="527"/>
      <c r="O571" s="527"/>
      <c r="P571" s="527"/>
      <c r="Q571" s="527"/>
      <c r="R571" s="527"/>
      <c r="S571" s="527"/>
      <c r="T571" s="527"/>
      <c r="U571" s="527"/>
      <c r="V571" s="527"/>
      <c r="W571" s="527"/>
      <c r="X571" s="527"/>
      <c r="Y571" s="527"/>
      <c r="Z571" s="527"/>
      <c r="AA571" s="527"/>
      <c r="AB571" s="527"/>
      <c r="AC571" s="527"/>
      <c r="HN571" s="527"/>
      <c r="HO571" s="527"/>
      <c r="HP571" s="527"/>
      <c r="HQ571" s="527"/>
      <c r="HR571" s="527"/>
      <c r="HS571" s="527"/>
      <c r="HT571" s="527"/>
      <c r="HU571" s="527"/>
      <c r="HV571" s="527"/>
      <c r="HW571" s="527"/>
      <c r="HX571" s="527"/>
      <c r="HY571" s="527"/>
      <c r="HZ571" s="527"/>
      <c r="IA571" s="527"/>
      <c r="IB571" s="527"/>
      <c r="IC571" s="527"/>
      <c r="ID571" s="527"/>
      <c r="IE571" s="527"/>
      <c r="IF571" s="527"/>
      <c r="IG571" s="527"/>
      <c r="IH571" s="527"/>
      <c r="II571" s="527"/>
      <c r="IJ571" s="527"/>
      <c r="IK571" s="527"/>
      <c r="IL571" s="527"/>
      <c r="IM571" s="527"/>
      <c r="IN571" s="527"/>
      <c r="IO571" s="527"/>
      <c r="IP571" s="527"/>
      <c r="IQ571" s="527"/>
      <c r="IR571" s="527"/>
      <c r="IS571" s="527"/>
    </row>
    <row r="572" s="5" customFormat="1" ht="24.95" customHeight="1" spans="1:253">
      <c r="A572" s="563" t="s">
        <v>432</v>
      </c>
      <c r="B572" s="564">
        <v>0</v>
      </c>
      <c r="C572" s="565">
        <v>0</v>
      </c>
      <c r="D572" s="565">
        <v>0</v>
      </c>
      <c r="E572" s="566" t="str">
        <f t="shared" si="74"/>
        <v/>
      </c>
      <c r="F572" s="565">
        <v>0</v>
      </c>
      <c r="G572" s="567" t="str">
        <f t="shared" si="73"/>
        <v/>
      </c>
      <c r="H572" s="527"/>
      <c r="I572" s="527"/>
      <c r="J572" s="527"/>
      <c r="K572" s="527"/>
      <c r="L572" s="527"/>
      <c r="M572" s="527"/>
      <c r="N572" s="527"/>
      <c r="O572" s="527"/>
      <c r="P572" s="527"/>
      <c r="Q572" s="527"/>
      <c r="R572" s="527"/>
      <c r="S572" s="527"/>
      <c r="T572" s="527"/>
      <c r="U572" s="527"/>
      <c r="V572" s="527"/>
      <c r="W572" s="527"/>
      <c r="X572" s="527"/>
      <c r="Y572" s="527"/>
      <c r="Z572" s="527"/>
      <c r="AA572" s="527"/>
      <c r="AB572" s="527"/>
      <c r="AC572" s="527"/>
      <c r="HN572" s="527"/>
      <c r="HO572" s="527"/>
      <c r="HP572" s="527"/>
      <c r="HQ572" s="527"/>
      <c r="HR572" s="527"/>
      <c r="HS572" s="527"/>
      <c r="HT572" s="527"/>
      <c r="HU572" s="527"/>
      <c r="HV572" s="527"/>
      <c r="HW572" s="527"/>
      <c r="HX572" s="527"/>
      <c r="HY572" s="527"/>
      <c r="HZ572" s="527"/>
      <c r="IA572" s="527"/>
      <c r="IB572" s="527"/>
      <c r="IC572" s="527"/>
      <c r="ID572" s="527"/>
      <c r="IE572" s="527"/>
      <c r="IF572" s="527"/>
      <c r="IG572" s="527"/>
      <c r="IH572" s="527"/>
      <c r="II572" s="527"/>
      <c r="IJ572" s="527"/>
      <c r="IK572" s="527"/>
      <c r="IL572" s="527"/>
      <c r="IM572" s="527"/>
      <c r="IN572" s="527"/>
      <c r="IO572" s="527"/>
      <c r="IP572" s="527"/>
      <c r="IQ572" s="527"/>
      <c r="IR572" s="527"/>
      <c r="IS572" s="527"/>
    </row>
    <row r="573" s="528" customFormat="1" ht="24.95" customHeight="1" spans="1:253">
      <c r="A573" s="563" t="s">
        <v>433</v>
      </c>
      <c r="B573" s="564">
        <v>0</v>
      </c>
      <c r="C573" s="565">
        <v>0</v>
      </c>
      <c r="D573" s="565">
        <v>0</v>
      </c>
      <c r="E573" s="566" t="str">
        <f t="shared" si="74"/>
        <v/>
      </c>
      <c r="F573" s="565">
        <v>0</v>
      </c>
      <c r="G573" s="567" t="str">
        <f t="shared" si="73"/>
        <v/>
      </c>
    </row>
    <row r="574" s="528" customFormat="1" ht="24.95" customHeight="1" spans="1:253">
      <c r="A574" s="563" t="s">
        <v>434</v>
      </c>
      <c r="B574" s="564">
        <v>0</v>
      </c>
      <c r="C574" s="565">
        <v>0</v>
      </c>
      <c r="D574" s="565">
        <v>0</v>
      </c>
      <c r="E574" s="566" t="str">
        <f t="shared" si="74"/>
        <v/>
      </c>
      <c r="F574" s="565">
        <v>0</v>
      </c>
      <c r="G574" s="567" t="str">
        <f t="shared" si="73"/>
        <v/>
      </c>
    </row>
    <row r="575" s="5" customFormat="1" ht="24.95" customHeight="1" spans="1:253">
      <c r="A575" s="563" t="s">
        <v>435</v>
      </c>
      <c r="B575" s="564">
        <v>0</v>
      </c>
      <c r="C575" s="565">
        <v>0</v>
      </c>
      <c r="D575" s="565">
        <v>0</v>
      </c>
      <c r="E575" s="566" t="str">
        <f t="shared" si="74"/>
        <v/>
      </c>
      <c r="F575" s="565">
        <v>0</v>
      </c>
      <c r="G575" s="567" t="str">
        <f t="shared" si="73"/>
        <v/>
      </c>
      <c r="H575" s="527"/>
      <c r="I575" s="527"/>
      <c r="J575" s="527"/>
      <c r="K575" s="527"/>
      <c r="L575" s="527"/>
      <c r="M575" s="527"/>
      <c r="N575" s="527"/>
      <c r="O575" s="527"/>
      <c r="P575" s="527"/>
      <c r="Q575" s="527"/>
      <c r="R575" s="527"/>
      <c r="S575" s="527"/>
      <c r="T575" s="527"/>
      <c r="U575" s="527"/>
      <c r="V575" s="527"/>
      <c r="W575" s="527"/>
      <c r="X575" s="527"/>
      <c r="Y575" s="527"/>
      <c r="Z575" s="527"/>
      <c r="AA575" s="527"/>
      <c r="AB575" s="527"/>
      <c r="AC575" s="527"/>
      <c r="HN575" s="527"/>
      <c r="HO575" s="527"/>
      <c r="HP575" s="527"/>
      <c r="HQ575" s="527"/>
      <c r="HR575" s="527"/>
      <c r="HS575" s="527"/>
      <c r="HT575" s="527"/>
      <c r="HU575" s="527"/>
      <c r="HV575" s="527"/>
      <c r="HW575" s="527"/>
      <c r="HX575" s="527"/>
      <c r="HY575" s="527"/>
      <c r="HZ575" s="527"/>
      <c r="IA575" s="527"/>
      <c r="IB575" s="527"/>
      <c r="IC575" s="527"/>
      <c r="ID575" s="527"/>
      <c r="IE575" s="527"/>
      <c r="IF575" s="527"/>
      <c r="IG575" s="527"/>
      <c r="IH575" s="527"/>
      <c r="II575" s="527"/>
      <c r="IJ575" s="527"/>
      <c r="IK575" s="527"/>
      <c r="IL575" s="527"/>
      <c r="IM575" s="527"/>
      <c r="IN575" s="527"/>
      <c r="IO575" s="527"/>
      <c r="IP575" s="527"/>
      <c r="IQ575" s="527"/>
      <c r="IR575" s="527"/>
      <c r="IS575" s="527"/>
    </row>
    <row r="576" s="528" customFormat="1" ht="24.95" customHeight="1" spans="1:253">
      <c r="A576" s="563" t="s">
        <v>90</v>
      </c>
      <c r="B576" s="564">
        <v>6</v>
      </c>
      <c r="C576" s="565">
        <v>4</v>
      </c>
      <c r="D576" s="565">
        <v>4</v>
      </c>
      <c r="E576" s="566">
        <f t="shared" si="74"/>
        <v>1</v>
      </c>
      <c r="F576" s="565">
        <v>4</v>
      </c>
      <c r="G576" s="567"/>
    </row>
    <row r="577" s="528" customFormat="1" ht="24.95" customHeight="1" spans="1:253">
      <c r="A577" s="563" t="s">
        <v>436</v>
      </c>
      <c r="B577" s="564">
        <v>99</v>
      </c>
      <c r="C577" s="565">
        <v>101</v>
      </c>
      <c r="D577" s="565">
        <v>101</v>
      </c>
      <c r="E577" s="566">
        <f t="shared" si="74"/>
        <v>1</v>
      </c>
      <c r="F577" s="565">
        <v>78</v>
      </c>
      <c r="G577" s="567">
        <f t="shared" si="73"/>
        <v>0.294871794871795</v>
      </c>
    </row>
    <row r="578" s="5" customFormat="1" ht="24.95" customHeight="1" spans="1:253">
      <c r="A578" s="563" t="s">
        <v>437</v>
      </c>
      <c r="B578" s="564">
        <v>1</v>
      </c>
      <c r="C578" s="565">
        <v>1</v>
      </c>
      <c r="D578" s="565">
        <v>1</v>
      </c>
      <c r="E578" s="566">
        <f t="shared" si="74"/>
        <v>1</v>
      </c>
      <c r="F578" s="565">
        <v>1</v>
      </c>
      <c r="G578" s="567"/>
      <c r="H578" s="527"/>
      <c r="I578" s="527"/>
      <c r="J578" s="527"/>
      <c r="K578" s="527"/>
      <c r="L578" s="527"/>
      <c r="M578" s="527"/>
      <c r="N578" s="527"/>
      <c r="O578" s="527"/>
      <c r="P578" s="527"/>
      <c r="Q578" s="527"/>
      <c r="R578" s="527"/>
      <c r="S578" s="527"/>
      <c r="T578" s="527"/>
      <c r="U578" s="527"/>
      <c r="V578" s="527"/>
      <c r="W578" s="527"/>
      <c r="X578" s="527"/>
      <c r="Y578" s="527"/>
      <c r="Z578" s="527"/>
      <c r="AA578" s="527"/>
      <c r="AB578" s="527"/>
      <c r="AC578" s="527"/>
      <c r="HN578" s="527"/>
      <c r="HO578" s="527"/>
      <c r="HP578" s="527"/>
      <c r="HQ578" s="527"/>
      <c r="HR578" s="527"/>
      <c r="HS578" s="527"/>
      <c r="HT578" s="527"/>
      <c r="HU578" s="527"/>
      <c r="HV578" s="527"/>
      <c r="HW578" s="527"/>
      <c r="HX578" s="527"/>
      <c r="HY578" s="527"/>
      <c r="HZ578" s="527"/>
      <c r="IA578" s="527"/>
      <c r="IB578" s="527"/>
      <c r="IC578" s="527"/>
      <c r="ID578" s="527"/>
      <c r="IE578" s="527"/>
      <c r="IF578" s="527"/>
      <c r="IG578" s="527"/>
      <c r="IH578" s="527"/>
      <c r="II578" s="527"/>
      <c r="IJ578" s="527"/>
      <c r="IK578" s="527"/>
      <c r="IL578" s="527"/>
      <c r="IM578" s="527"/>
      <c r="IN578" s="527"/>
      <c r="IO578" s="527"/>
      <c r="IP578" s="527"/>
      <c r="IQ578" s="527"/>
      <c r="IR578" s="527"/>
      <c r="IS578" s="527"/>
    </row>
    <row r="579" s="5" customFormat="1" ht="37.5" spans="1:253">
      <c r="A579" s="563" t="s">
        <v>438</v>
      </c>
      <c r="B579" s="564">
        <v>0</v>
      </c>
      <c r="C579" s="565">
        <v>0</v>
      </c>
      <c r="D579" s="565">
        <v>0</v>
      </c>
      <c r="E579" s="566" t="str">
        <f t="shared" si="74"/>
        <v/>
      </c>
      <c r="F579" s="565">
        <v>0</v>
      </c>
      <c r="G579" s="567" t="str">
        <f t="shared" si="73"/>
        <v/>
      </c>
      <c r="H579" s="527"/>
      <c r="I579" s="527"/>
      <c r="J579" s="527"/>
      <c r="K579" s="527"/>
      <c r="L579" s="527"/>
      <c r="M579" s="527"/>
      <c r="N579" s="527"/>
      <c r="O579" s="527"/>
      <c r="P579" s="527"/>
      <c r="Q579" s="527"/>
      <c r="R579" s="527"/>
      <c r="S579" s="527"/>
      <c r="T579" s="527"/>
      <c r="U579" s="527"/>
      <c r="V579" s="527"/>
      <c r="W579" s="527"/>
      <c r="X579" s="527"/>
      <c r="Y579" s="527"/>
      <c r="Z579" s="527"/>
      <c r="AA579" s="527"/>
      <c r="AB579" s="527"/>
      <c r="AC579" s="527"/>
      <c r="HN579" s="527"/>
      <c r="HO579" s="527"/>
      <c r="HP579" s="527"/>
      <c r="HQ579" s="527"/>
      <c r="HR579" s="527"/>
      <c r="HS579" s="527"/>
      <c r="HT579" s="527"/>
      <c r="HU579" s="527"/>
      <c r="HV579" s="527"/>
      <c r="HW579" s="527"/>
      <c r="HX579" s="527"/>
      <c r="HY579" s="527"/>
      <c r="HZ579" s="527"/>
      <c r="IA579" s="527"/>
      <c r="IB579" s="527"/>
      <c r="IC579" s="527"/>
      <c r="ID579" s="527"/>
      <c r="IE579" s="527"/>
      <c r="IF579" s="527"/>
      <c r="IG579" s="527"/>
      <c r="IH579" s="527"/>
      <c r="II579" s="527"/>
      <c r="IJ579" s="527"/>
      <c r="IK579" s="527"/>
      <c r="IL579" s="527"/>
      <c r="IM579" s="527"/>
      <c r="IN579" s="527"/>
      <c r="IO579" s="527"/>
      <c r="IP579" s="527"/>
      <c r="IQ579" s="527"/>
      <c r="IR579" s="527"/>
      <c r="IS579" s="527"/>
    </row>
    <row r="580" s="5" customFormat="1" ht="24.95" customHeight="1" spans="1:253">
      <c r="A580" s="563" t="s">
        <v>439</v>
      </c>
      <c r="B580" s="564">
        <v>2</v>
      </c>
      <c r="C580" s="565">
        <v>2</v>
      </c>
      <c r="D580" s="565">
        <v>2</v>
      </c>
      <c r="E580" s="566">
        <f t="shared" si="74"/>
        <v>1</v>
      </c>
      <c r="F580" s="565">
        <v>2</v>
      </c>
      <c r="G580" s="567"/>
      <c r="H580" s="527"/>
      <c r="I580" s="527"/>
      <c r="J580" s="527"/>
      <c r="K580" s="527"/>
      <c r="L580" s="527"/>
      <c r="M580" s="527"/>
      <c r="N580" s="527"/>
      <c r="O580" s="527"/>
      <c r="P580" s="527"/>
      <c r="Q580" s="527"/>
      <c r="R580" s="527"/>
      <c r="S580" s="527"/>
      <c r="T580" s="527"/>
      <c r="U580" s="527"/>
      <c r="V580" s="527"/>
      <c r="W580" s="527"/>
      <c r="X580" s="527"/>
      <c r="Y580" s="527"/>
      <c r="Z580" s="527"/>
      <c r="AA580" s="527"/>
      <c r="AB580" s="527"/>
      <c r="AC580" s="527"/>
      <c r="HN580" s="527"/>
      <c r="HO580" s="527"/>
      <c r="HP580" s="527"/>
      <c r="HQ580" s="527"/>
      <c r="HR580" s="527"/>
      <c r="HS580" s="527"/>
      <c r="HT580" s="527"/>
      <c r="HU580" s="527"/>
      <c r="HV580" s="527"/>
      <c r="HW580" s="527"/>
      <c r="HX580" s="527"/>
      <c r="HY580" s="527"/>
      <c r="HZ580" s="527"/>
      <c r="IA580" s="527"/>
      <c r="IB580" s="527"/>
      <c r="IC580" s="527"/>
      <c r="ID580" s="527"/>
      <c r="IE580" s="527"/>
      <c r="IF580" s="527"/>
      <c r="IG580" s="527"/>
      <c r="IH580" s="527"/>
      <c r="II580" s="527"/>
      <c r="IJ580" s="527"/>
      <c r="IK580" s="527"/>
      <c r="IL580" s="527"/>
      <c r="IM580" s="527"/>
      <c r="IN580" s="527"/>
      <c r="IO580" s="527"/>
      <c r="IP580" s="527"/>
      <c r="IQ580" s="527"/>
      <c r="IR580" s="527"/>
      <c r="IS580" s="527"/>
    </row>
    <row r="581" s="5" customFormat="1" ht="24.95" customHeight="1" spans="1:253">
      <c r="A581" s="563" t="s">
        <v>440</v>
      </c>
      <c r="B581" s="564">
        <v>0</v>
      </c>
      <c r="C581" s="565">
        <v>0</v>
      </c>
      <c r="D581" s="565">
        <v>0</v>
      </c>
      <c r="E581" s="566" t="str">
        <f t="shared" si="74"/>
        <v/>
      </c>
      <c r="F581" s="565">
        <v>0</v>
      </c>
      <c r="G581" s="567" t="str">
        <f t="shared" ref="G580:G643" si="75">IFERROR((D581-F581)/F581,"")</f>
        <v/>
      </c>
      <c r="H581" s="527"/>
      <c r="I581" s="527"/>
      <c r="J581" s="527"/>
      <c r="K581" s="527"/>
      <c r="L581" s="527"/>
      <c r="M581" s="527"/>
      <c r="N581" s="527"/>
      <c r="O581" s="527"/>
      <c r="P581" s="527"/>
      <c r="Q581" s="527"/>
      <c r="R581" s="527"/>
      <c r="S581" s="527"/>
      <c r="T581" s="527"/>
      <c r="U581" s="527"/>
      <c r="V581" s="527"/>
      <c r="W581" s="527"/>
      <c r="X581" s="527"/>
      <c r="Y581" s="527"/>
      <c r="Z581" s="527"/>
      <c r="AA581" s="527"/>
      <c r="AB581" s="527"/>
      <c r="AC581" s="527"/>
      <c r="HN581" s="527"/>
      <c r="HO581" s="527"/>
      <c r="HP581" s="527"/>
      <c r="HQ581" s="527"/>
      <c r="HR581" s="527"/>
      <c r="HS581" s="527"/>
      <c r="HT581" s="527"/>
      <c r="HU581" s="527"/>
      <c r="HV581" s="527"/>
      <c r="HW581" s="527"/>
      <c r="HX581" s="527"/>
      <c r="HY581" s="527"/>
      <c r="HZ581" s="527"/>
      <c r="IA581" s="527"/>
      <c r="IB581" s="527"/>
      <c r="IC581" s="527"/>
      <c r="ID581" s="527"/>
      <c r="IE581" s="527"/>
      <c r="IF581" s="527"/>
      <c r="IG581" s="527"/>
      <c r="IH581" s="527"/>
      <c r="II581" s="527"/>
      <c r="IJ581" s="527"/>
      <c r="IK581" s="527"/>
      <c r="IL581" s="527"/>
      <c r="IM581" s="527"/>
      <c r="IN581" s="527"/>
      <c r="IO581" s="527"/>
      <c r="IP581" s="527"/>
      <c r="IQ581" s="527"/>
      <c r="IR581" s="527"/>
      <c r="IS581" s="527"/>
    </row>
    <row r="582" s="5" customFormat="1" ht="24.95" customHeight="1" spans="1:253">
      <c r="A582" s="563" t="s">
        <v>441</v>
      </c>
      <c r="B582" s="564">
        <v>0</v>
      </c>
      <c r="C582" s="565">
        <v>0</v>
      </c>
      <c r="D582" s="565">
        <v>0</v>
      </c>
      <c r="E582" s="566" t="str">
        <f t="shared" ref="E582:E645" si="76">IFERROR(D582/C582,"")</f>
        <v/>
      </c>
      <c r="F582" s="565">
        <v>0</v>
      </c>
      <c r="G582" s="567" t="str">
        <f t="shared" si="75"/>
        <v/>
      </c>
      <c r="H582" s="527"/>
      <c r="I582" s="527"/>
      <c r="J582" s="527"/>
      <c r="K582" s="527"/>
      <c r="L582" s="527"/>
      <c r="M582" s="527"/>
      <c r="N582" s="527"/>
      <c r="O582" s="527"/>
      <c r="P582" s="527"/>
      <c r="Q582" s="527"/>
      <c r="R582" s="527"/>
      <c r="S582" s="527"/>
      <c r="T582" s="527"/>
      <c r="U582" s="527"/>
      <c r="V582" s="527"/>
      <c r="W582" s="527"/>
      <c r="X582" s="527"/>
      <c r="Y582" s="527"/>
      <c r="Z582" s="527"/>
      <c r="AA582" s="527"/>
      <c r="AB582" s="527"/>
      <c r="AC582" s="527"/>
      <c r="HN582" s="527"/>
      <c r="HO582" s="527"/>
      <c r="HP582" s="527"/>
      <c r="HQ582" s="527"/>
      <c r="HR582" s="527"/>
      <c r="HS582" s="527"/>
      <c r="HT582" s="527"/>
      <c r="HU582" s="527"/>
      <c r="HV582" s="527"/>
      <c r="HW582" s="527"/>
      <c r="HX582" s="527"/>
      <c r="HY582" s="527"/>
      <c r="HZ582" s="527"/>
      <c r="IA582" s="527"/>
      <c r="IB582" s="527"/>
      <c r="IC582" s="527"/>
      <c r="ID582" s="527"/>
      <c r="IE582" s="527"/>
      <c r="IF582" s="527"/>
      <c r="IG582" s="527"/>
      <c r="IH582" s="527"/>
      <c r="II582" s="527"/>
      <c r="IJ582" s="527"/>
      <c r="IK582" s="527"/>
      <c r="IL582" s="527"/>
      <c r="IM582" s="527"/>
      <c r="IN582" s="527"/>
      <c r="IO582" s="527"/>
      <c r="IP582" s="527"/>
      <c r="IQ582" s="527"/>
      <c r="IR582" s="527"/>
      <c r="IS582" s="527"/>
    </row>
    <row r="583" s="5" customFormat="1" ht="24.95" customHeight="1" spans="1:253">
      <c r="A583" s="563" t="s">
        <v>442</v>
      </c>
      <c r="B583" s="564">
        <v>0</v>
      </c>
      <c r="C583" s="565">
        <v>0</v>
      </c>
      <c r="D583" s="565">
        <v>0</v>
      </c>
      <c r="E583" s="566" t="str">
        <f t="shared" si="76"/>
        <v/>
      </c>
      <c r="F583" s="565">
        <v>0</v>
      </c>
      <c r="G583" s="567" t="str">
        <f t="shared" si="75"/>
        <v/>
      </c>
      <c r="H583" s="527"/>
      <c r="I583" s="527"/>
      <c r="J583" s="527"/>
      <c r="K583" s="527"/>
      <c r="L583" s="527"/>
      <c r="M583" s="527"/>
      <c r="N583" s="527"/>
      <c r="O583" s="527"/>
      <c r="P583" s="527"/>
      <c r="Q583" s="527"/>
      <c r="R583" s="527"/>
      <c r="S583" s="527"/>
      <c r="T583" s="527"/>
      <c r="U583" s="527"/>
      <c r="V583" s="527"/>
      <c r="W583" s="527"/>
      <c r="X583" s="527"/>
      <c r="Y583" s="527"/>
      <c r="Z583" s="527"/>
      <c r="AA583" s="527"/>
      <c r="AB583" s="527"/>
      <c r="AC583" s="527"/>
      <c r="HN583" s="527"/>
      <c r="HO583" s="527"/>
      <c r="HP583" s="527"/>
      <c r="HQ583" s="527"/>
      <c r="HR583" s="527"/>
      <c r="HS583" s="527"/>
      <c r="HT583" s="527"/>
      <c r="HU583" s="527"/>
      <c r="HV583" s="527"/>
      <c r="HW583" s="527"/>
      <c r="HX583" s="527"/>
      <c r="HY583" s="527"/>
      <c r="HZ583" s="527"/>
      <c r="IA583" s="527"/>
      <c r="IB583" s="527"/>
      <c r="IC583" s="527"/>
      <c r="ID583" s="527"/>
      <c r="IE583" s="527"/>
      <c r="IF583" s="527"/>
      <c r="IG583" s="527"/>
      <c r="IH583" s="527"/>
      <c r="II583" s="527"/>
      <c r="IJ583" s="527"/>
      <c r="IK583" s="527"/>
      <c r="IL583" s="527"/>
      <c r="IM583" s="527"/>
      <c r="IN583" s="527"/>
      <c r="IO583" s="527"/>
      <c r="IP583" s="527"/>
      <c r="IQ583" s="527"/>
      <c r="IR583" s="527"/>
      <c r="IS583" s="527"/>
    </row>
    <row r="584" s="528" customFormat="1" ht="24.95" customHeight="1" spans="1:253">
      <c r="A584" s="563" t="s">
        <v>443</v>
      </c>
      <c r="B584" s="564">
        <v>20</v>
      </c>
      <c r="C584" s="565">
        <v>18</v>
      </c>
      <c r="D584" s="565">
        <v>18</v>
      </c>
      <c r="E584" s="566">
        <f t="shared" si="76"/>
        <v>1</v>
      </c>
      <c r="F584" s="565">
        <v>12</v>
      </c>
      <c r="G584" s="567">
        <f t="shared" si="75"/>
        <v>0.5</v>
      </c>
    </row>
    <row r="585" s="528" customFormat="1" ht="24.95" customHeight="1" spans="1:253">
      <c r="A585" s="563" t="s">
        <v>59</v>
      </c>
      <c r="B585" s="564">
        <v>263</v>
      </c>
      <c r="C585" s="565">
        <v>258</v>
      </c>
      <c r="D585" s="565">
        <v>258</v>
      </c>
      <c r="E585" s="566">
        <f t="shared" si="76"/>
        <v>1</v>
      </c>
      <c r="F585" s="565">
        <v>213</v>
      </c>
      <c r="G585" s="567">
        <f t="shared" si="75"/>
        <v>0.211267605633803</v>
      </c>
    </row>
    <row r="586" s="528" customFormat="1" ht="37.5" spans="1:253">
      <c r="A586" s="563" t="s">
        <v>444</v>
      </c>
      <c r="B586" s="564">
        <v>451</v>
      </c>
      <c r="C586" s="565">
        <v>197</v>
      </c>
      <c r="D586" s="565">
        <v>154</v>
      </c>
      <c r="E586" s="566">
        <f t="shared" si="76"/>
        <v>0.781725888324873</v>
      </c>
      <c r="F586" s="565">
        <v>333</v>
      </c>
      <c r="G586" s="567">
        <f t="shared" si="75"/>
        <v>-0.537537537537538</v>
      </c>
    </row>
    <row r="587" s="528" customFormat="1" ht="24.95" customHeight="1" spans="1:253">
      <c r="A587" s="568" t="s">
        <v>445</v>
      </c>
      <c r="B587" s="367">
        <f>SUM(B588:B595)</f>
        <v>482</v>
      </c>
      <c r="C587" s="367">
        <f>SUM(C588:C595)</f>
        <v>409</v>
      </c>
      <c r="D587" s="367">
        <f>SUM(D588:D595)</f>
        <v>409</v>
      </c>
      <c r="E587" s="561">
        <f t="shared" si="76"/>
        <v>1</v>
      </c>
      <c r="F587" s="367">
        <f>SUM(F588:F595)</f>
        <v>665</v>
      </c>
      <c r="G587" s="562">
        <f t="shared" si="75"/>
        <v>-0.384962406015038</v>
      </c>
    </row>
    <row r="588" s="5" customFormat="1" ht="24.95" customHeight="1" spans="1:253">
      <c r="A588" s="563" t="s">
        <v>50</v>
      </c>
      <c r="B588" s="564">
        <v>147</v>
      </c>
      <c r="C588" s="565">
        <v>175</v>
      </c>
      <c r="D588" s="565">
        <v>175</v>
      </c>
      <c r="E588" s="566">
        <f t="shared" si="76"/>
        <v>1</v>
      </c>
      <c r="F588" s="565">
        <v>155</v>
      </c>
      <c r="G588" s="567">
        <f t="shared" si="75"/>
        <v>0.129032258064516</v>
      </c>
      <c r="H588" s="527"/>
      <c r="I588" s="527"/>
      <c r="J588" s="527"/>
      <c r="K588" s="527"/>
      <c r="L588" s="527"/>
      <c r="M588" s="527"/>
      <c r="N588" s="527"/>
      <c r="O588" s="527"/>
      <c r="P588" s="527"/>
      <c r="Q588" s="527"/>
      <c r="R588" s="527"/>
      <c r="S588" s="527"/>
      <c r="T588" s="527"/>
      <c r="U588" s="527"/>
      <c r="V588" s="527"/>
      <c r="W588" s="527"/>
      <c r="X588" s="527"/>
      <c r="Y588" s="527"/>
      <c r="Z588" s="527"/>
      <c r="AA588" s="527"/>
      <c r="AB588" s="527"/>
      <c r="AC588" s="527"/>
      <c r="HN588" s="527"/>
      <c r="HO588" s="527"/>
      <c r="HP588" s="527"/>
      <c r="HQ588" s="527"/>
      <c r="HR588" s="527"/>
      <c r="HS588" s="527"/>
      <c r="HT588" s="527"/>
      <c r="HU588" s="527"/>
      <c r="HV588" s="527"/>
      <c r="HW588" s="527"/>
      <c r="HX588" s="527"/>
      <c r="HY588" s="527"/>
      <c r="HZ588" s="527"/>
      <c r="IA588" s="527"/>
      <c r="IB588" s="527"/>
      <c r="IC588" s="527"/>
      <c r="ID588" s="527"/>
      <c r="IE588" s="527"/>
      <c r="IF588" s="527"/>
      <c r="IG588" s="527"/>
      <c r="IH588" s="527"/>
      <c r="II588" s="527"/>
      <c r="IJ588" s="527"/>
      <c r="IK588" s="527"/>
      <c r="IL588" s="527"/>
      <c r="IM588" s="527"/>
      <c r="IN588" s="527"/>
      <c r="IO588" s="527"/>
      <c r="IP588" s="527"/>
      <c r="IQ588" s="527"/>
      <c r="IR588" s="527"/>
      <c r="IS588" s="527"/>
    </row>
    <row r="589" s="5" customFormat="1" ht="24.95" customHeight="1" spans="1:253">
      <c r="A589" s="563" t="s">
        <v>51</v>
      </c>
      <c r="B589" s="564">
        <v>0</v>
      </c>
      <c r="C589" s="565">
        <v>0</v>
      </c>
      <c r="D589" s="565">
        <v>0</v>
      </c>
      <c r="E589" s="566" t="str">
        <f t="shared" si="76"/>
        <v/>
      </c>
      <c r="F589" s="565">
        <v>0</v>
      </c>
      <c r="G589" s="567" t="str">
        <f t="shared" si="75"/>
        <v/>
      </c>
      <c r="H589" s="527"/>
      <c r="I589" s="527"/>
      <c r="J589" s="527"/>
      <c r="K589" s="527"/>
      <c r="L589" s="527"/>
      <c r="M589" s="527"/>
      <c r="N589" s="527"/>
      <c r="O589" s="527"/>
      <c r="P589" s="527"/>
      <c r="Q589" s="527"/>
      <c r="R589" s="527"/>
      <c r="S589" s="527"/>
      <c r="T589" s="527"/>
      <c r="U589" s="527"/>
      <c r="V589" s="527"/>
      <c r="W589" s="527"/>
      <c r="X589" s="527"/>
      <c r="Y589" s="527"/>
      <c r="Z589" s="527"/>
      <c r="AA589" s="527"/>
      <c r="AB589" s="527"/>
      <c r="AC589" s="527"/>
      <c r="HN589" s="527"/>
      <c r="HO589" s="527"/>
      <c r="HP589" s="527"/>
      <c r="HQ589" s="527"/>
      <c r="HR589" s="527"/>
      <c r="HS589" s="527"/>
      <c r="HT589" s="527"/>
      <c r="HU589" s="527"/>
      <c r="HV589" s="527"/>
      <c r="HW589" s="527"/>
      <c r="HX589" s="527"/>
      <c r="HY589" s="527"/>
      <c r="HZ589" s="527"/>
      <c r="IA589" s="527"/>
      <c r="IB589" s="527"/>
      <c r="IC589" s="527"/>
      <c r="ID589" s="527"/>
      <c r="IE589" s="527"/>
      <c r="IF589" s="527"/>
      <c r="IG589" s="527"/>
      <c r="IH589" s="527"/>
      <c r="II589" s="527"/>
      <c r="IJ589" s="527"/>
      <c r="IK589" s="527"/>
      <c r="IL589" s="527"/>
      <c r="IM589" s="527"/>
      <c r="IN589" s="527"/>
      <c r="IO589" s="527"/>
      <c r="IP589" s="527"/>
      <c r="IQ589" s="527"/>
      <c r="IR589" s="527"/>
      <c r="IS589" s="527"/>
    </row>
    <row r="590" s="5" customFormat="1" ht="24.95" customHeight="1" spans="1:253">
      <c r="A590" s="563" t="s">
        <v>52</v>
      </c>
      <c r="B590" s="564">
        <v>0</v>
      </c>
      <c r="C590" s="565">
        <v>0</v>
      </c>
      <c r="D590" s="565">
        <v>0</v>
      </c>
      <c r="E590" s="566" t="str">
        <f t="shared" si="76"/>
        <v/>
      </c>
      <c r="F590" s="565">
        <v>0</v>
      </c>
      <c r="G590" s="567" t="str">
        <f t="shared" si="75"/>
        <v/>
      </c>
      <c r="H590" s="527"/>
      <c r="I590" s="527"/>
      <c r="J590" s="527"/>
      <c r="K590" s="527"/>
      <c r="L590" s="527"/>
      <c r="M590" s="527"/>
      <c r="N590" s="527"/>
      <c r="O590" s="527"/>
      <c r="P590" s="527"/>
      <c r="Q590" s="527"/>
      <c r="R590" s="527"/>
      <c r="S590" s="527"/>
      <c r="T590" s="527"/>
      <c r="U590" s="527"/>
      <c r="V590" s="527"/>
      <c r="W590" s="527"/>
      <c r="X590" s="527"/>
      <c r="Y590" s="527"/>
      <c r="Z590" s="527"/>
      <c r="AA590" s="527"/>
      <c r="AB590" s="527"/>
      <c r="AC590" s="527"/>
      <c r="HN590" s="527"/>
      <c r="HO590" s="527"/>
      <c r="HP590" s="527"/>
      <c r="HQ590" s="527"/>
      <c r="HR590" s="527"/>
      <c r="HS590" s="527"/>
      <c r="HT590" s="527"/>
      <c r="HU590" s="527"/>
      <c r="HV590" s="527"/>
      <c r="HW590" s="527"/>
      <c r="HX590" s="527"/>
      <c r="HY590" s="527"/>
      <c r="HZ590" s="527"/>
      <c r="IA590" s="527"/>
      <c r="IB590" s="527"/>
      <c r="IC590" s="527"/>
      <c r="ID590" s="527"/>
      <c r="IE590" s="527"/>
      <c r="IF590" s="527"/>
      <c r="IG590" s="527"/>
      <c r="IH590" s="527"/>
      <c r="II590" s="527"/>
      <c r="IJ590" s="527"/>
      <c r="IK590" s="527"/>
      <c r="IL590" s="527"/>
      <c r="IM590" s="527"/>
      <c r="IN590" s="527"/>
      <c r="IO590" s="527"/>
      <c r="IP590" s="527"/>
      <c r="IQ590" s="527"/>
      <c r="IR590" s="527"/>
      <c r="IS590" s="527"/>
    </row>
    <row r="591" s="5" customFormat="1" ht="24.95" customHeight="1" spans="1:253">
      <c r="A591" s="563" t="s">
        <v>446</v>
      </c>
      <c r="B591" s="564">
        <v>0</v>
      </c>
      <c r="C591" s="565">
        <v>0</v>
      </c>
      <c r="D591" s="565">
        <v>0</v>
      </c>
      <c r="E591" s="566" t="str">
        <f t="shared" si="76"/>
        <v/>
      </c>
      <c r="F591" s="565">
        <v>0</v>
      </c>
      <c r="G591" s="567" t="str">
        <f t="shared" si="75"/>
        <v/>
      </c>
      <c r="H591" s="527"/>
      <c r="I591" s="527"/>
      <c r="J591" s="527"/>
      <c r="K591" s="527"/>
      <c r="L591" s="527"/>
      <c r="M591" s="527"/>
      <c r="N591" s="527"/>
      <c r="O591" s="527"/>
      <c r="P591" s="527"/>
      <c r="Q591" s="527"/>
      <c r="R591" s="527"/>
      <c r="S591" s="527"/>
      <c r="T591" s="527"/>
      <c r="U591" s="527"/>
      <c r="V591" s="527"/>
      <c r="W591" s="527"/>
      <c r="X591" s="527"/>
      <c r="Y591" s="527"/>
      <c r="Z591" s="527"/>
      <c r="AA591" s="527"/>
      <c r="AB591" s="527"/>
      <c r="AC591" s="527"/>
      <c r="HN591" s="527"/>
      <c r="HO591" s="527"/>
      <c r="HP591" s="527"/>
      <c r="HQ591" s="527"/>
      <c r="HR591" s="527"/>
      <c r="HS591" s="527"/>
      <c r="HT591" s="527"/>
      <c r="HU591" s="527"/>
      <c r="HV591" s="527"/>
      <c r="HW591" s="527"/>
      <c r="HX591" s="527"/>
      <c r="HY591" s="527"/>
      <c r="HZ591" s="527"/>
      <c r="IA591" s="527"/>
      <c r="IB591" s="527"/>
      <c r="IC591" s="527"/>
      <c r="ID591" s="527"/>
      <c r="IE591" s="527"/>
      <c r="IF591" s="527"/>
      <c r="IG591" s="527"/>
      <c r="IH591" s="527"/>
      <c r="II591" s="527"/>
      <c r="IJ591" s="527"/>
      <c r="IK591" s="527"/>
      <c r="IL591" s="527"/>
      <c r="IM591" s="527"/>
      <c r="IN591" s="527"/>
      <c r="IO591" s="527"/>
      <c r="IP591" s="527"/>
      <c r="IQ591" s="527"/>
      <c r="IR591" s="527"/>
      <c r="IS591" s="527"/>
    </row>
    <row r="592" s="5" customFormat="1" ht="24.95" customHeight="1" spans="1:253">
      <c r="A592" s="563" t="s">
        <v>447</v>
      </c>
      <c r="B592" s="564">
        <v>0</v>
      </c>
      <c r="C592" s="565">
        <v>0</v>
      </c>
      <c r="D592" s="565">
        <v>0</v>
      </c>
      <c r="E592" s="566" t="str">
        <f t="shared" si="76"/>
        <v/>
      </c>
      <c r="F592" s="565">
        <v>0</v>
      </c>
      <c r="G592" s="567" t="str">
        <f t="shared" si="75"/>
        <v/>
      </c>
      <c r="H592" s="527"/>
      <c r="I592" s="527"/>
      <c r="J592" s="527"/>
      <c r="K592" s="527"/>
      <c r="L592" s="527"/>
      <c r="M592" s="527"/>
      <c r="N592" s="527"/>
      <c r="O592" s="527"/>
      <c r="P592" s="527"/>
      <c r="Q592" s="527"/>
      <c r="R592" s="527"/>
      <c r="S592" s="527"/>
      <c r="T592" s="527"/>
      <c r="U592" s="527"/>
      <c r="V592" s="527"/>
      <c r="W592" s="527"/>
      <c r="X592" s="527"/>
      <c r="Y592" s="527"/>
      <c r="Z592" s="527"/>
      <c r="AA592" s="527"/>
      <c r="AB592" s="527"/>
      <c r="AC592" s="527"/>
      <c r="HN592" s="527"/>
      <c r="HO592" s="527"/>
      <c r="HP592" s="527"/>
      <c r="HQ592" s="527"/>
      <c r="HR592" s="527"/>
      <c r="HS592" s="527"/>
      <c r="HT592" s="527"/>
      <c r="HU592" s="527"/>
      <c r="HV592" s="527"/>
      <c r="HW592" s="527"/>
      <c r="HX592" s="527"/>
      <c r="HY592" s="527"/>
      <c r="HZ592" s="527"/>
      <c r="IA592" s="527"/>
      <c r="IB592" s="527"/>
      <c r="IC592" s="527"/>
      <c r="ID592" s="527"/>
      <c r="IE592" s="527"/>
      <c r="IF592" s="527"/>
      <c r="IG592" s="527"/>
      <c r="IH592" s="527"/>
      <c r="II592" s="527"/>
      <c r="IJ592" s="527"/>
      <c r="IK592" s="527"/>
      <c r="IL592" s="527"/>
      <c r="IM592" s="527"/>
      <c r="IN592" s="527"/>
      <c r="IO592" s="527"/>
      <c r="IP592" s="527"/>
      <c r="IQ592" s="527"/>
      <c r="IR592" s="527"/>
      <c r="IS592" s="527"/>
    </row>
    <row r="593" s="528" customFormat="1" ht="24.95" customHeight="1" spans="1:253">
      <c r="A593" s="563" t="s">
        <v>448</v>
      </c>
      <c r="B593" s="564">
        <v>61</v>
      </c>
      <c r="C593" s="565">
        <v>0</v>
      </c>
      <c r="D593" s="565">
        <v>0</v>
      </c>
      <c r="E593" s="566" t="str">
        <f t="shared" si="76"/>
        <v/>
      </c>
      <c r="F593" s="565">
        <v>190</v>
      </c>
      <c r="G593" s="567">
        <f t="shared" si="75"/>
        <v>-1</v>
      </c>
    </row>
    <row r="594" s="528" customFormat="1" ht="24.95" customHeight="1" spans="1:253">
      <c r="A594" s="563" t="s">
        <v>449</v>
      </c>
      <c r="B594" s="564" t="s">
        <v>182</v>
      </c>
      <c r="C594" s="565">
        <v>0</v>
      </c>
      <c r="D594" s="565">
        <v>0</v>
      </c>
      <c r="E594" s="566" t="str">
        <f t="shared" si="76"/>
        <v/>
      </c>
      <c r="F594" s="565" t="s">
        <v>182</v>
      </c>
      <c r="G594" s="567" t="str">
        <f t="shared" si="75"/>
        <v/>
      </c>
    </row>
    <row r="595" s="5" customFormat="1" ht="24.95" customHeight="1" spans="1:253">
      <c r="A595" s="563" t="s">
        <v>450</v>
      </c>
      <c r="B595" s="564">
        <v>274</v>
      </c>
      <c r="C595" s="565">
        <v>234</v>
      </c>
      <c r="D595" s="565">
        <v>234</v>
      </c>
      <c r="E595" s="566">
        <f t="shared" si="76"/>
        <v>1</v>
      </c>
      <c r="F595" s="565">
        <v>320</v>
      </c>
      <c r="G595" s="567">
        <f t="shared" si="75"/>
        <v>-0.26875</v>
      </c>
      <c r="H595" s="527"/>
      <c r="I595" s="527"/>
      <c r="J595" s="527"/>
      <c r="K595" s="527"/>
      <c r="L595" s="527"/>
      <c r="M595" s="527"/>
      <c r="N595" s="527"/>
      <c r="O595" s="527"/>
      <c r="P595" s="527"/>
      <c r="Q595" s="527"/>
      <c r="R595" s="527"/>
      <c r="S595" s="527"/>
      <c r="T595" s="527"/>
      <c r="U595" s="527"/>
      <c r="V595" s="527"/>
      <c r="W595" s="527"/>
      <c r="X595" s="527"/>
      <c r="Y595" s="527"/>
      <c r="Z595" s="527"/>
      <c r="AA595" s="527"/>
      <c r="AB595" s="527"/>
      <c r="AC595" s="527"/>
      <c r="HN595" s="527"/>
      <c r="HO595" s="527"/>
      <c r="HP595" s="527"/>
      <c r="HQ595" s="527"/>
      <c r="HR595" s="527"/>
      <c r="HS595" s="527"/>
      <c r="HT595" s="527"/>
      <c r="HU595" s="527"/>
      <c r="HV595" s="527"/>
      <c r="HW595" s="527"/>
      <c r="HX595" s="527"/>
      <c r="HY595" s="527"/>
      <c r="HZ595" s="527"/>
      <c r="IA595" s="527"/>
      <c r="IB595" s="527"/>
      <c r="IC595" s="527"/>
      <c r="ID595" s="527"/>
      <c r="IE595" s="527"/>
      <c r="IF595" s="527"/>
      <c r="IG595" s="527"/>
      <c r="IH595" s="527"/>
      <c r="II595" s="527"/>
      <c r="IJ595" s="527"/>
      <c r="IK595" s="527"/>
      <c r="IL595" s="527"/>
      <c r="IM595" s="527"/>
      <c r="IN595" s="527"/>
      <c r="IO595" s="527"/>
      <c r="IP595" s="527"/>
      <c r="IQ595" s="527"/>
      <c r="IR595" s="527"/>
      <c r="IS595" s="527"/>
    </row>
    <row r="596" s="528" customFormat="1" ht="24.95" customHeight="1" spans="1:253">
      <c r="A596" s="568" t="s">
        <v>451</v>
      </c>
      <c r="B596" s="367">
        <f>SUM(B597)</f>
        <v>0</v>
      </c>
      <c r="C596" s="367">
        <f>SUM(C597)</f>
        <v>0</v>
      </c>
      <c r="D596" s="367">
        <f>SUM(D597)</f>
        <v>0</v>
      </c>
      <c r="E596" s="561" t="str">
        <f t="shared" si="76"/>
        <v/>
      </c>
      <c r="F596" s="367">
        <f>SUM(F597)</f>
        <v>0</v>
      </c>
      <c r="G596" s="562" t="str">
        <f t="shared" si="75"/>
        <v/>
      </c>
    </row>
    <row r="597" s="5" customFormat="1" ht="24.95" customHeight="1" spans="1:253">
      <c r="A597" s="563" t="s">
        <v>452</v>
      </c>
      <c r="B597" s="564">
        <v>0</v>
      </c>
      <c r="C597" s="565">
        <v>0</v>
      </c>
      <c r="D597" s="565">
        <v>0</v>
      </c>
      <c r="E597" s="566" t="str">
        <f t="shared" si="76"/>
        <v/>
      </c>
      <c r="F597" s="565">
        <v>0</v>
      </c>
      <c r="G597" s="567" t="str">
        <f t="shared" si="75"/>
        <v/>
      </c>
      <c r="H597" s="527"/>
      <c r="I597" s="527"/>
      <c r="J597" s="527"/>
      <c r="K597" s="527"/>
      <c r="L597" s="527"/>
      <c r="M597" s="527"/>
      <c r="N597" s="527"/>
      <c r="O597" s="527"/>
      <c r="P597" s="527"/>
      <c r="Q597" s="527"/>
      <c r="R597" s="527"/>
      <c r="S597" s="527"/>
      <c r="T597" s="527"/>
      <c r="U597" s="527"/>
      <c r="V597" s="527"/>
      <c r="W597" s="527"/>
      <c r="X597" s="527"/>
      <c r="Y597" s="527"/>
      <c r="Z597" s="527"/>
      <c r="AA597" s="527"/>
      <c r="AB597" s="527"/>
      <c r="AC597" s="527"/>
      <c r="HN597" s="527"/>
      <c r="HO597" s="527"/>
      <c r="HP597" s="527"/>
      <c r="HQ597" s="527"/>
      <c r="HR597" s="527"/>
      <c r="HS597" s="527"/>
      <c r="HT597" s="527"/>
      <c r="HU597" s="527"/>
      <c r="HV597" s="527"/>
      <c r="HW597" s="527"/>
      <c r="HX597" s="527"/>
      <c r="HY597" s="527"/>
      <c r="HZ597" s="527"/>
      <c r="IA597" s="527"/>
      <c r="IB597" s="527"/>
      <c r="IC597" s="527"/>
      <c r="ID597" s="527"/>
      <c r="IE597" s="527"/>
      <c r="IF597" s="527"/>
      <c r="IG597" s="527"/>
      <c r="IH597" s="527"/>
      <c r="II597" s="527"/>
      <c r="IJ597" s="527"/>
      <c r="IK597" s="527"/>
      <c r="IL597" s="527"/>
      <c r="IM597" s="527"/>
      <c r="IN597" s="527"/>
      <c r="IO597" s="527"/>
      <c r="IP597" s="527"/>
      <c r="IQ597" s="527"/>
      <c r="IR597" s="527"/>
      <c r="IS597" s="527"/>
    </row>
    <row r="598" s="528" customFormat="1" ht="24.95" customHeight="1" spans="1:253">
      <c r="A598" s="568" t="s">
        <v>453</v>
      </c>
      <c r="B598" s="367">
        <f>SUM(B599:B606)</f>
        <v>5741</v>
      </c>
      <c r="C598" s="367">
        <f>SUM(C599:C606)</f>
        <v>7062</v>
      </c>
      <c r="D598" s="367">
        <f>SUM(D599:D606)</f>
        <v>7062</v>
      </c>
      <c r="E598" s="561">
        <f t="shared" si="76"/>
        <v>1</v>
      </c>
      <c r="F598" s="367">
        <f>SUM(F599:F606)</f>
        <v>6916</v>
      </c>
      <c r="G598" s="562">
        <f t="shared" si="75"/>
        <v>0.0211104684788895</v>
      </c>
    </row>
    <row r="599" s="5" customFormat="1" ht="24.95" customHeight="1" spans="1:253">
      <c r="A599" s="563" t="s">
        <v>454</v>
      </c>
      <c r="B599" s="564">
        <v>356</v>
      </c>
      <c r="C599" s="565">
        <v>411</v>
      </c>
      <c r="D599" s="565">
        <v>411</v>
      </c>
      <c r="E599" s="566">
        <f t="shared" si="76"/>
        <v>1</v>
      </c>
      <c r="F599" s="565">
        <v>480</v>
      </c>
      <c r="G599" s="567">
        <f t="shared" si="75"/>
        <v>-0.14375</v>
      </c>
      <c r="H599" s="527"/>
      <c r="I599" s="527"/>
      <c r="J599" s="527"/>
      <c r="K599" s="527"/>
      <c r="L599" s="527"/>
      <c r="M599" s="527"/>
      <c r="N599" s="527"/>
      <c r="O599" s="527"/>
      <c r="P599" s="527"/>
      <c r="Q599" s="527"/>
      <c r="R599" s="527"/>
      <c r="S599" s="527"/>
      <c r="T599" s="527"/>
      <c r="U599" s="527"/>
      <c r="V599" s="527"/>
      <c r="W599" s="527"/>
      <c r="X599" s="527"/>
      <c r="Y599" s="527"/>
      <c r="Z599" s="527"/>
      <c r="AA599" s="527"/>
      <c r="AB599" s="527"/>
      <c r="AC599" s="527"/>
      <c r="HN599" s="527"/>
      <c r="HO599" s="527"/>
      <c r="HP599" s="527"/>
      <c r="HQ599" s="527"/>
      <c r="HR599" s="527"/>
      <c r="HS599" s="527"/>
      <c r="HT599" s="527"/>
      <c r="HU599" s="527"/>
      <c r="HV599" s="527"/>
      <c r="HW599" s="527"/>
      <c r="HX599" s="527"/>
      <c r="HY599" s="527"/>
      <c r="HZ599" s="527"/>
      <c r="IA599" s="527"/>
      <c r="IB599" s="527"/>
      <c r="IC599" s="527"/>
      <c r="ID599" s="527"/>
      <c r="IE599" s="527"/>
      <c r="IF599" s="527"/>
      <c r="IG599" s="527"/>
      <c r="IH599" s="527"/>
      <c r="II599" s="527"/>
      <c r="IJ599" s="527"/>
      <c r="IK599" s="527"/>
      <c r="IL599" s="527"/>
      <c r="IM599" s="527"/>
      <c r="IN599" s="527"/>
      <c r="IO599" s="527"/>
      <c r="IP599" s="527"/>
      <c r="IQ599" s="527"/>
      <c r="IR599" s="527"/>
      <c r="IS599" s="527"/>
    </row>
    <row r="600" s="528" customFormat="1" ht="24.95" customHeight="1" spans="1:253">
      <c r="A600" s="563" t="s">
        <v>455</v>
      </c>
      <c r="B600" s="564">
        <v>1408</v>
      </c>
      <c r="C600" s="565">
        <v>1680</v>
      </c>
      <c r="D600" s="565">
        <v>1680</v>
      </c>
      <c r="E600" s="566">
        <f t="shared" si="76"/>
        <v>1</v>
      </c>
      <c r="F600" s="565">
        <v>1665</v>
      </c>
      <c r="G600" s="567">
        <f t="shared" si="75"/>
        <v>0.00900900900900901</v>
      </c>
    </row>
    <row r="601" s="5" customFormat="1" ht="24.95" customHeight="1" spans="1:253">
      <c r="A601" s="563" t="s">
        <v>456</v>
      </c>
      <c r="B601" s="564">
        <v>0</v>
      </c>
      <c r="C601" s="565">
        <v>0</v>
      </c>
      <c r="D601" s="565">
        <v>0</v>
      </c>
      <c r="E601" s="566" t="str">
        <f t="shared" si="76"/>
        <v/>
      </c>
      <c r="F601" s="565">
        <v>0</v>
      </c>
      <c r="G601" s="567" t="str">
        <f t="shared" si="75"/>
        <v/>
      </c>
      <c r="H601" s="527"/>
      <c r="I601" s="527"/>
      <c r="J601" s="527"/>
      <c r="K601" s="527"/>
      <c r="L601" s="527"/>
      <c r="M601" s="527"/>
      <c r="N601" s="527"/>
      <c r="O601" s="527"/>
      <c r="P601" s="527"/>
      <c r="Q601" s="527"/>
      <c r="R601" s="527"/>
      <c r="S601" s="527"/>
      <c r="T601" s="527"/>
      <c r="U601" s="527"/>
      <c r="V601" s="527"/>
      <c r="W601" s="527"/>
      <c r="X601" s="527"/>
      <c r="Y601" s="527"/>
      <c r="Z601" s="527"/>
      <c r="AA601" s="527"/>
      <c r="AB601" s="527"/>
      <c r="AC601" s="527"/>
      <c r="HN601" s="527"/>
      <c r="HO601" s="527"/>
      <c r="HP601" s="527"/>
      <c r="HQ601" s="527"/>
      <c r="HR601" s="527"/>
      <c r="HS601" s="527"/>
      <c r="HT601" s="527"/>
      <c r="HU601" s="527"/>
      <c r="HV601" s="527"/>
      <c r="HW601" s="527"/>
      <c r="HX601" s="527"/>
      <c r="HY601" s="527"/>
      <c r="HZ601" s="527"/>
      <c r="IA601" s="527"/>
      <c r="IB601" s="527"/>
      <c r="IC601" s="527"/>
      <c r="ID601" s="527"/>
      <c r="IE601" s="527"/>
      <c r="IF601" s="527"/>
      <c r="IG601" s="527"/>
      <c r="IH601" s="527"/>
      <c r="II601" s="527"/>
      <c r="IJ601" s="527"/>
      <c r="IK601" s="527"/>
      <c r="IL601" s="527"/>
      <c r="IM601" s="527"/>
      <c r="IN601" s="527"/>
      <c r="IO601" s="527"/>
      <c r="IP601" s="527"/>
      <c r="IQ601" s="527"/>
      <c r="IR601" s="527"/>
      <c r="IS601" s="527"/>
    </row>
    <row r="602" s="5" customFormat="1" ht="37.5" spans="1:253">
      <c r="A602" s="563" t="s">
        <v>457</v>
      </c>
      <c r="B602" s="564">
        <v>3977</v>
      </c>
      <c r="C602" s="565">
        <v>3814</v>
      </c>
      <c r="D602" s="565">
        <v>3814</v>
      </c>
      <c r="E602" s="566">
        <f t="shared" si="76"/>
        <v>1</v>
      </c>
      <c r="F602" s="565">
        <v>3785</v>
      </c>
      <c r="G602" s="567">
        <f t="shared" si="75"/>
        <v>0.00766182298546896</v>
      </c>
      <c r="H602" s="527"/>
      <c r="I602" s="527"/>
      <c r="J602" s="527"/>
      <c r="K602" s="527"/>
      <c r="L602" s="527"/>
      <c r="M602" s="527"/>
      <c r="N602" s="527"/>
      <c r="O602" s="527"/>
      <c r="P602" s="527"/>
      <c r="Q602" s="527"/>
      <c r="R602" s="527"/>
      <c r="S602" s="527"/>
      <c r="T602" s="527"/>
      <c r="U602" s="527"/>
      <c r="V602" s="527"/>
      <c r="W602" s="527"/>
      <c r="X602" s="527"/>
      <c r="Y602" s="527"/>
      <c r="Z602" s="527"/>
      <c r="AA602" s="527"/>
      <c r="AB602" s="527"/>
      <c r="AC602" s="527"/>
      <c r="HN602" s="527"/>
      <c r="HO602" s="527"/>
      <c r="HP602" s="527"/>
      <c r="HQ602" s="527"/>
      <c r="HR602" s="527"/>
      <c r="HS602" s="527"/>
      <c r="HT602" s="527"/>
      <c r="HU602" s="527"/>
      <c r="HV602" s="527"/>
      <c r="HW602" s="527"/>
      <c r="HX602" s="527"/>
      <c r="HY602" s="527"/>
      <c r="HZ602" s="527"/>
      <c r="IA602" s="527"/>
      <c r="IB602" s="527"/>
      <c r="IC602" s="527"/>
      <c r="ID602" s="527"/>
      <c r="IE602" s="527"/>
      <c r="IF602" s="527"/>
      <c r="IG602" s="527"/>
      <c r="IH602" s="527"/>
      <c r="II602" s="527"/>
      <c r="IJ602" s="527"/>
      <c r="IK602" s="527"/>
      <c r="IL602" s="527"/>
      <c r="IM602" s="527"/>
      <c r="IN602" s="527"/>
      <c r="IO602" s="527"/>
      <c r="IP602" s="527"/>
      <c r="IQ602" s="527"/>
      <c r="IR602" s="527"/>
      <c r="IS602" s="527"/>
    </row>
    <row r="603" s="528" customFormat="1" ht="37.5" spans="1:253">
      <c r="A603" s="563" t="s">
        <v>458</v>
      </c>
      <c r="B603" s="564">
        <v>0</v>
      </c>
      <c r="C603" s="565">
        <v>1157</v>
      </c>
      <c r="D603" s="565">
        <v>1157</v>
      </c>
      <c r="E603" s="566">
        <f t="shared" si="76"/>
        <v>1</v>
      </c>
      <c r="F603" s="565">
        <v>931</v>
      </c>
      <c r="G603" s="567">
        <f t="shared" si="75"/>
        <v>0.242749731471536</v>
      </c>
    </row>
    <row r="604" s="5" customFormat="1" ht="37.5" spans="1:253">
      <c r="A604" s="563" t="s">
        <v>459</v>
      </c>
      <c r="B604" s="564">
        <v>0</v>
      </c>
      <c r="C604" s="565">
        <v>0</v>
      </c>
      <c r="D604" s="578">
        <v>0</v>
      </c>
      <c r="E604" s="566" t="str">
        <f t="shared" si="76"/>
        <v/>
      </c>
      <c r="F604" s="578">
        <v>0</v>
      </c>
      <c r="G604" s="567" t="str">
        <f t="shared" si="75"/>
        <v/>
      </c>
      <c r="H604" s="527"/>
      <c r="I604" s="527"/>
      <c r="J604" s="527"/>
      <c r="K604" s="527"/>
      <c r="L604" s="527"/>
      <c r="M604" s="527"/>
      <c r="N604" s="527"/>
      <c r="O604" s="527"/>
      <c r="P604" s="527"/>
      <c r="Q604" s="527"/>
      <c r="R604" s="527"/>
      <c r="S604" s="527"/>
      <c r="T604" s="527"/>
      <c r="U604" s="527"/>
      <c r="V604" s="527"/>
      <c r="W604" s="527"/>
      <c r="X604" s="527"/>
      <c r="Y604" s="527"/>
      <c r="Z604" s="527"/>
      <c r="AA604" s="527"/>
      <c r="AB604" s="527"/>
      <c r="AC604" s="527"/>
      <c r="HN604" s="527"/>
      <c r="HO604" s="527"/>
      <c r="HP604" s="527"/>
      <c r="HQ604" s="527"/>
      <c r="HR604" s="527"/>
      <c r="HS604" s="527"/>
      <c r="HT604" s="527"/>
      <c r="HU604" s="527"/>
      <c r="HV604" s="527"/>
      <c r="HW604" s="527"/>
      <c r="HX604" s="527"/>
      <c r="HY604" s="527"/>
      <c r="HZ604" s="527"/>
      <c r="IA604" s="527"/>
      <c r="IB604" s="527"/>
      <c r="IC604" s="527"/>
      <c r="ID604" s="527"/>
      <c r="IE604" s="527"/>
      <c r="IF604" s="527"/>
      <c r="IG604" s="527"/>
      <c r="IH604" s="527"/>
      <c r="II604" s="527"/>
      <c r="IJ604" s="527"/>
      <c r="IK604" s="527"/>
      <c r="IL604" s="527"/>
      <c r="IM604" s="527"/>
      <c r="IN604" s="527"/>
      <c r="IO604" s="527"/>
      <c r="IP604" s="527"/>
      <c r="IQ604" s="527"/>
      <c r="IR604" s="527"/>
      <c r="IS604" s="527"/>
    </row>
    <row r="605" s="5" customFormat="1" ht="37.5" spans="1:253">
      <c r="A605" s="563" t="s">
        <v>460</v>
      </c>
      <c r="B605" s="564">
        <v>0</v>
      </c>
      <c r="C605" s="565">
        <v>0</v>
      </c>
      <c r="D605" s="565">
        <v>0</v>
      </c>
      <c r="E605" s="566" t="str">
        <f t="shared" si="76"/>
        <v/>
      </c>
      <c r="F605" s="565">
        <v>55</v>
      </c>
      <c r="G605" s="567">
        <f t="shared" si="75"/>
        <v>-1</v>
      </c>
      <c r="H605" s="527"/>
      <c r="I605" s="527"/>
      <c r="J605" s="527"/>
      <c r="K605" s="527"/>
      <c r="L605" s="527"/>
      <c r="M605" s="527"/>
      <c r="N605" s="527"/>
      <c r="O605" s="527"/>
      <c r="P605" s="527"/>
      <c r="Q605" s="527"/>
      <c r="R605" s="527"/>
      <c r="S605" s="527"/>
      <c r="T605" s="527"/>
      <c r="U605" s="527"/>
      <c r="V605" s="527"/>
      <c r="W605" s="527"/>
      <c r="X605" s="527"/>
      <c r="Y605" s="527"/>
      <c r="Z605" s="527"/>
      <c r="AA605" s="527"/>
      <c r="AB605" s="527"/>
      <c r="AC605" s="527"/>
      <c r="HN605" s="527"/>
      <c r="HO605" s="527"/>
      <c r="HP605" s="527"/>
      <c r="HQ605" s="527"/>
      <c r="HR605" s="527"/>
      <c r="HS605" s="527"/>
      <c r="HT605" s="527"/>
      <c r="HU605" s="527"/>
      <c r="HV605" s="527"/>
      <c r="HW605" s="527"/>
      <c r="HX605" s="527"/>
      <c r="HY605" s="527"/>
      <c r="HZ605" s="527"/>
      <c r="IA605" s="527"/>
      <c r="IB605" s="527"/>
      <c r="IC605" s="527"/>
      <c r="ID605" s="527"/>
      <c r="IE605" s="527"/>
      <c r="IF605" s="527"/>
      <c r="IG605" s="527"/>
      <c r="IH605" s="527"/>
      <c r="II605" s="527"/>
      <c r="IJ605" s="527"/>
      <c r="IK605" s="527"/>
      <c r="IL605" s="527"/>
      <c r="IM605" s="527"/>
      <c r="IN605" s="527"/>
      <c r="IO605" s="527"/>
      <c r="IP605" s="527"/>
      <c r="IQ605" s="527"/>
      <c r="IR605" s="527"/>
      <c r="IS605" s="527"/>
    </row>
    <row r="606" s="5" customFormat="1" ht="24.95" customHeight="1" spans="1:253">
      <c r="A606" s="563" t="s">
        <v>461</v>
      </c>
      <c r="B606" s="564">
        <v>0</v>
      </c>
      <c r="C606" s="565">
        <v>0</v>
      </c>
      <c r="D606" s="565">
        <v>0</v>
      </c>
      <c r="E606" s="566" t="str">
        <f t="shared" si="76"/>
        <v/>
      </c>
      <c r="F606" s="565">
        <v>0</v>
      </c>
      <c r="G606" s="567" t="str">
        <f t="shared" si="75"/>
        <v/>
      </c>
      <c r="H606" s="527"/>
      <c r="I606" s="527"/>
      <c r="J606" s="527"/>
      <c r="K606" s="527"/>
      <c r="L606" s="527"/>
      <c r="M606" s="527"/>
      <c r="N606" s="527"/>
      <c r="O606" s="527"/>
      <c r="P606" s="527"/>
      <c r="Q606" s="527"/>
      <c r="R606" s="527"/>
      <c r="S606" s="527"/>
      <c r="T606" s="527"/>
      <c r="U606" s="527"/>
      <c r="V606" s="527"/>
      <c r="W606" s="527"/>
      <c r="X606" s="527"/>
      <c r="Y606" s="527"/>
      <c r="Z606" s="527"/>
      <c r="AA606" s="527"/>
      <c r="AB606" s="527"/>
      <c r="AC606" s="527"/>
      <c r="HN606" s="527"/>
      <c r="HO606" s="527"/>
      <c r="HP606" s="527"/>
      <c r="HQ606" s="527"/>
      <c r="HR606" s="527"/>
      <c r="HS606" s="527"/>
      <c r="HT606" s="527"/>
      <c r="HU606" s="527"/>
      <c r="HV606" s="527"/>
      <c r="HW606" s="527"/>
      <c r="HX606" s="527"/>
      <c r="HY606" s="527"/>
      <c r="HZ606" s="527"/>
      <c r="IA606" s="527"/>
      <c r="IB606" s="527"/>
      <c r="IC606" s="527"/>
      <c r="ID606" s="527"/>
      <c r="IE606" s="527"/>
      <c r="IF606" s="527"/>
      <c r="IG606" s="527"/>
      <c r="IH606" s="527"/>
      <c r="II606" s="527"/>
      <c r="IJ606" s="527"/>
      <c r="IK606" s="527"/>
      <c r="IL606" s="527"/>
      <c r="IM606" s="527"/>
      <c r="IN606" s="527"/>
      <c r="IO606" s="527"/>
      <c r="IP606" s="527"/>
      <c r="IQ606" s="527"/>
      <c r="IR606" s="527"/>
      <c r="IS606" s="527"/>
    </row>
    <row r="607" s="5" customFormat="1" ht="24.95" customHeight="1" spans="1:253">
      <c r="A607" s="568" t="s">
        <v>462</v>
      </c>
      <c r="B607" s="367">
        <f>SUM(B608:B610)</f>
        <v>0</v>
      </c>
      <c r="C607" s="367">
        <f>SUM(C608:C610)</f>
        <v>0</v>
      </c>
      <c r="D607" s="367">
        <f>SUM(D608:D610)</f>
        <v>0</v>
      </c>
      <c r="E607" s="561" t="str">
        <f t="shared" si="76"/>
        <v/>
      </c>
      <c r="F607" s="367">
        <f>SUM(F608:F610)</f>
        <v>7</v>
      </c>
      <c r="G607" s="562">
        <f t="shared" si="75"/>
        <v>-1</v>
      </c>
      <c r="H607" s="527"/>
      <c r="I607" s="527"/>
      <c r="J607" s="527"/>
      <c r="K607" s="527"/>
      <c r="L607" s="527"/>
      <c r="M607" s="527"/>
      <c r="N607" s="527"/>
      <c r="O607" s="527"/>
      <c r="P607" s="527"/>
      <c r="Q607" s="527"/>
      <c r="R607" s="527"/>
      <c r="S607" s="527"/>
      <c r="T607" s="527"/>
      <c r="U607" s="527"/>
      <c r="V607" s="527"/>
      <c r="W607" s="527"/>
      <c r="X607" s="527"/>
      <c r="Y607" s="527"/>
      <c r="Z607" s="527"/>
      <c r="AA607" s="527"/>
      <c r="AB607" s="527"/>
      <c r="AC607" s="527"/>
      <c r="HN607" s="527"/>
      <c r="HO607" s="527"/>
      <c r="HP607" s="527"/>
      <c r="HQ607" s="527"/>
      <c r="HR607" s="527"/>
      <c r="HS607" s="527"/>
      <c r="HT607" s="527"/>
      <c r="HU607" s="527"/>
      <c r="HV607" s="527"/>
      <c r="HW607" s="527"/>
      <c r="HX607" s="527"/>
      <c r="HY607" s="527"/>
      <c r="HZ607" s="527"/>
      <c r="IA607" s="527"/>
      <c r="IB607" s="527"/>
      <c r="IC607" s="527"/>
      <c r="ID607" s="527"/>
      <c r="IE607" s="527"/>
      <c r="IF607" s="527"/>
      <c r="IG607" s="527"/>
      <c r="IH607" s="527"/>
      <c r="II607" s="527"/>
      <c r="IJ607" s="527"/>
      <c r="IK607" s="527"/>
      <c r="IL607" s="527"/>
      <c r="IM607" s="527"/>
      <c r="IN607" s="527"/>
      <c r="IO607" s="527"/>
      <c r="IP607" s="527"/>
      <c r="IQ607" s="527"/>
      <c r="IR607" s="527"/>
      <c r="IS607" s="527"/>
    </row>
    <row r="608" s="528" customFormat="1" ht="24.95" customHeight="1" spans="1:253">
      <c r="A608" s="563" t="s">
        <v>463</v>
      </c>
      <c r="B608" s="564">
        <v>0</v>
      </c>
      <c r="C608" s="565">
        <v>0</v>
      </c>
      <c r="D608" s="565">
        <v>0</v>
      </c>
      <c r="E608" s="566" t="str">
        <f t="shared" si="76"/>
        <v/>
      </c>
      <c r="F608" s="565">
        <v>0</v>
      </c>
      <c r="G608" s="567" t="str">
        <f t="shared" si="75"/>
        <v/>
      </c>
    </row>
    <row r="609" s="5" customFormat="1" ht="24.95" customHeight="1" spans="1:253">
      <c r="A609" s="563" t="s">
        <v>464</v>
      </c>
      <c r="B609" s="564">
        <v>0</v>
      </c>
      <c r="C609" s="565">
        <v>0</v>
      </c>
      <c r="D609" s="565">
        <v>0</v>
      </c>
      <c r="E609" s="566" t="str">
        <f t="shared" si="76"/>
        <v/>
      </c>
      <c r="F609" s="565">
        <v>0</v>
      </c>
      <c r="G609" s="567" t="str">
        <f t="shared" si="75"/>
        <v/>
      </c>
      <c r="H609" s="527"/>
      <c r="I609" s="527"/>
      <c r="J609" s="527"/>
      <c r="K609" s="527"/>
      <c r="L609" s="527"/>
      <c r="M609" s="527"/>
      <c r="N609" s="527"/>
      <c r="O609" s="527"/>
      <c r="P609" s="527"/>
      <c r="Q609" s="527"/>
      <c r="R609" s="527"/>
      <c r="S609" s="527"/>
      <c r="T609" s="527"/>
      <c r="U609" s="527"/>
      <c r="V609" s="527"/>
      <c r="W609" s="527"/>
      <c r="X609" s="527"/>
      <c r="Y609" s="527"/>
      <c r="Z609" s="527"/>
      <c r="AA609" s="527"/>
      <c r="AB609" s="527"/>
      <c r="AC609" s="527"/>
      <c r="HN609" s="527"/>
      <c r="HO609" s="527"/>
      <c r="HP609" s="527"/>
      <c r="HQ609" s="527"/>
      <c r="HR609" s="527"/>
      <c r="HS609" s="527"/>
      <c r="HT609" s="527"/>
      <c r="HU609" s="527"/>
      <c r="HV609" s="527"/>
      <c r="HW609" s="527"/>
      <c r="HX609" s="527"/>
      <c r="HY609" s="527"/>
      <c r="HZ609" s="527"/>
      <c r="IA609" s="527"/>
      <c r="IB609" s="527"/>
      <c r="IC609" s="527"/>
      <c r="ID609" s="527"/>
      <c r="IE609" s="527"/>
      <c r="IF609" s="527"/>
      <c r="IG609" s="527"/>
      <c r="IH609" s="527"/>
      <c r="II609" s="527"/>
      <c r="IJ609" s="527"/>
      <c r="IK609" s="527"/>
      <c r="IL609" s="527"/>
      <c r="IM609" s="527"/>
      <c r="IN609" s="527"/>
      <c r="IO609" s="527"/>
      <c r="IP609" s="527"/>
      <c r="IQ609" s="527"/>
      <c r="IR609" s="527"/>
      <c r="IS609" s="527"/>
    </row>
    <row r="610" s="528" customFormat="1" ht="24.95" customHeight="1" spans="1:253">
      <c r="A610" s="563" t="s">
        <v>465</v>
      </c>
      <c r="B610" s="564">
        <v>0</v>
      </c>
      <c r="C610" s="565">
        <v>0</v>
      </c>
      <c r="D610" s="565">
        <v>0</v>
      </c>
      <c r="E610" s="566" t="str">
        <f t="shared" si="76"/>
        <v/>
      </c>
      <c r="F610" s="565">
        <v>7</v>
      </c>
      <c r="G610" s="567">
        <f t="shared" si="75"/>
        <v>-1</v>
      </c>
    </row>
    <row r="611" s="5" customFormat="1" ht="24.95" customHeight="1" spans="1:253">
      <c r="A611" s="568" t="s">
        <v>466</v>
      </c>
      <c r="B611" s="367">
        <f>SUM(B612:B620)</f>
        <v>815</v>
      </c>
      <c r="C611" s="367">
        <f>SUM(C612:C620)</f>
        <v>1246</v>
      </c>
      <c r="D611" s="367">
        <f>SUM(D612:D620)</f>
        <v>1098</v>
      </c>
      <c r="E611" s="561">
        <f t="shared" si="76"/>
        <v>0.881219903691814</v>
      </c>
      <c r="F611" s="367">
        <f>SUM(F612:F620)</f>
        <v>1204</v>
      </c>
      <c r="G611" s="562">
        <f t="shared" si="75"/>
        <v>-0.0880398671096345</v>
      </c>
      <c r="H611" s="527"/>
      <c r="I611" s="527"/>
      <c r="J611" s="527"/>
      <c r="K611" s="527"/>
      <c r="L611" s="527"/>
      <c r="M611" s="527"/>
      <c r="N611" s="527"/>
      <c r="O611" s="527"/>
      <c r="P611" s="527"/>
      <c r="Q611" s="527"/>
      <c r="R611" s="527"/>
      <c r="S611" s="527"/>
      <c r="T611" s="527"/>
      <c r="U611" s="527"/>
      <c r="V611" s="527"/>
      <c r="W611" s="527"/>
      <c r="X611" s="527"/>
      <c r="Y611" s="527"/>
      <c r="Z611" s="527"/>
      <c r="AA611" s="527"/>
      <c r="AB611" s="527"/>
      <c r="AC611" s="527"/>
      <c r="HN611" s="527"/>
      <c r="HO611" s="527"/>
      <c r="HP611" s="527"/>
      <c r="HQ611" s="527"/>
      <c r="HR611" s="527"/>
      <c r="HS611" s="527"/>
      <c r="HT611" s="527"/>
      <c r="HU611" s="527"/>
      <c r="HV611" s="527"/>
      <c r="HW611" s="527"/>
      <c r="HX611" s="527"/>
      <c r="HY611" s="527"/>
      <c r="HZ611" s="527"/>
      <c r="IA611" s="527"/>
      <c r="IB611" s="527"/>
      <c r="IC611" s="527"/>
      <c r="ID611" s="527"/>
      <c r="IE611" s="527"/>
      <c r="IF611" s="527"/>
      <c r="IG611" s="527"/>
      <c r="IH611" s="527"/>
      <c r="II611" s="527"/>
      <c r="IJ611" s="527"/>
      <c r="IK611" s="527"/>
      <c r="IL611" s="527"/>
      <c r="IM611" s="527"/>
      <c r="IN611" s="527"/>
      <c r="IO611" s="527"/>
      <c r="IP611" s="527"/>
      <c r="IQ611" s="527"/>
      <c r="IR611" s="527"/>
      <c r="IS611" s="527"/>
    </row>
    <row r="612" s="5" customFormat="1" ht="24.95" customHeight="1" spans="1:253">
      <c r="A612" s="563" t="s">
        <v>467</v>
      </c>
      <c r="B612" s="564">
        <v>0</v>
      </c>
      <c r="C612" s="565">
        <v>0</v>
      </c>
      <c r="D612" s="565">
        <v>0</v>
      </c>
      <c r="E612" s="566" t="str">
        <f t="shared" si="76"/>
        <v/>
      </c>
      <c r="F612" s="565">
        <v>0</v>
      </c>
      <c r="G612" s="567" t="str">
        <f t="shared" si="75"/>
        <v/>
      </c>
      <c r="H612" s="527"/>
      <c r="I612" s="527"/>
      <c r="J612" s="527"/>
      <c r="K612" s="527"/>
      <c r="L612" s="527"/>
      <c r="M612" s="527"/>
      <c r="N612" s="527"/>
      <c r="O612" s="527"/>
      <c r="P612" s="527"/>
      <c r="Q612" s="527"/>
      <c r="R612" s="527"/>
      <c r="S612" s="527"/>
      <c r="T612" s="527"/>
      <c r="U612" s="527"/>
      <c r="V612" s="527"/>
      <c r="W612" s="527"/>
      <c r="X612" s="527"/>
      <c r="Y612" s="527"/>
      <c r="Z612" s="527"/>
      <c r="AA612" s="527"/>
      <c r="AB612" s="527"/>
      <c r="AC612" s="527"/>
      <c r="HN612" s="527"/>
      <c r="HO612" s="527"/>
      <c r="HP612" s="527"/>
      <c r="HQ612" s="527"/>
      <c r="HR612" s="527"/>
      <c r="HS612" s="527"/>
      <c r="HT612" s="527"/>
      <c r="HU612" s="527"/>
      <c r="HV612" s="527"/>
      <c r="HW612" s="527"/>
      <c r="HX612" s="527"/>
      <c r="HY612" s="527"/>
      <c r="HZ612" s="527"/>
      <c r="IA612" s="527"/>
      <c r="IB612" s="527"/>
      <c r="IC612" s="527"/>
      <c r="ID612" s="527"/>
      <c r="IE612" s="527"/>
      <c r="IF612" s="527"/>
      <c r="IG612" s="527"/>
      <c r="IH612" s="527"/>
      <c r="II612" s="527"/>
      <c r="IJ612" s="527"/>
      <c r="IK612" s="527"/>
      <c r="IL612" s="527"/>
      <c r="IM612" s="527"/>
      <c r="IN612" s="527"/>
      <c r="IO612" s="527"/>
      <c r="IP612" s="527"/>
      <c r="IQ612" s="527"/>
      <c r="IR612" s="527"/>
      <c r="IS612" s="527"/>
    </row>
    <row r="613" s="5" customFormat="1" ht="24.95" customHeight="1" spans="1:253">
      <c r="A613" s="563" t="s">
        <v>468</v>
      </c>
      <c r="B613" s="564">
        <v>0</v>
      </c>
      <c r="C613" s="565">
        <v>0</v>
      </c>
      <c r="D613" s="565">
        <v>0</v>
      </c>
      <c r="E613" s="566" t="str">
        <f t="shared" si="76"/>
        <v/>
      </c>
      <c r="F613" s="565">
        <v>0</v>
      </c>
      <c r="G613" s="567" t="str">
        <f t="shared" si="75"/>
        <v/>
      </c>
      <c r="H613" s="527"/>
      <c r="I613" s="527"/>
      <c r="J613" s="527"/>
      <c r="K613" s="527"/>
      <c r="L613" s="527"/>
      <c r="M613" s="527"/>
      <c r="N613" s="527"/>
      <c r="O613" s="527"/>
      <c r="P613" s="527"/>
      <c r="Q613" s="527"/>
      <c r="R613" s="527"/>
      <c r="S613" s="527"/>
      <c r="T613" s="527"/>
      <c r="U613" s="527"/>
      <c r="V613" s="527"/>
      <c r="W613" s="527"/>
      <c r="X613" s="527"/>
      <c r="Y613" s="527"/>
      <c r="Z613" s="527"/>
      <c r="AA613" s="527"/>
      <c r="AB613" s="527"/>
      <c r="AC613" s="527"/>
      <c r="HN613" s="527"/>
      <c r="HO613" s="527"/>
      <c r="HP613" s="527"/>
      <c r="HQ613" s="527"/>
      <c r="HR613" s="527"/>
      <c r="HS613" s="527"/>
      <c r="HT613" s="527"/>
      <c r="HU613" s="527"/>
      <c r="HV613" s="527"/>
      <c r="HW613" s="527"/>
      <c r="HX613" s="527"/>
      <c r="HY613" s="527"/>
      <c r="HZ613" s="527"/>
      <c r="IA613" s="527"/>
      <c r="IB613" s="527"/>
      <c r="IC613" s="527"/>
      <c r="ID613" s="527"/>
      <c r="IE613" s="527"/>
      <c r="IF613" s="527"/>
      <c r="IG613" s="527"/>
      <c r="IH613" s="527"/>
      <c r="II613" s="527"/>
      <c r="IJ613" s="527"/>
      <c r="IK613" s="527"/>
      <c r="IL613" s="527"/>
      <c r="IM613" s="527"/>
      <c r="IN613" s="527"/>
      <c r="IO613" s="527"/>
      <c r="IP613" s="527"/>
      <c r="IQ613" s="527"/>
      <c r="IR613" s="527"/>
      <c r="IS613" s="527"/>
    </row>
    <row r="614" s="5" customFormat="1" ht="24.95" customHeight="1" spans="1:253">
      <c r="A614" s="563" t="s">
        <v>469</v>
      </c>
      <c r="B614" s="564">
        <v>0</v>
      </c>
      <c r="C614" s="565">
        <v>66</v>
      </c>
      <c r="D614" s="565">
        <v>0</v>
      </c>
      <c r="E614" s="566">
        <f t="shared" si="76"/>
        <v>0</v>
      </c>
      <c r="F614" s="565">
        <v>0</v>
      </c>
      <c r="G614" s="567" t="str">
        <f t="shared" si="75"/>
        <v/>
      </c>
      <c r="H614" s="527"/>
      <c r="I614" s="527"/>
      <c r="J614" s="527"/>
      <c r="K614" s="527"/>
      <c r="L614" s="527"/>
      <c r="M614" s="527"/>
      <c r="N614" s="527"/>
      <c r="O614" s="527"/>
      <c r="P614" s="527"/>
      <c r="Q614" s="527"/>
      <c r="R614" s="527"/>
      <c r="S614" s="527"/>
      <c r="T614" s="527"/>
      <c r="U614" s="527"/>
      <c r="V614" s="527"/>
      <c r="W614" s="527"/>
      <c r="X614" s="527"/>
      <c r="Y614" s="527"/>
      <c r="Z614" s="527"/>
      <c r="AA614" s="527"/>
      <c r="AB614" s="527"/>
      <c r="AC614" s="527"/>
      <c r="HN614" s="527"/>
      <c r="HO614" s="527"/>
      <c r="HP614" s="527"/>
      <c r="HQ614" s="527"/>
      <c r="HR614" s="527"/>
      <c r="HS614" s="527"/>
      <c r="HT614" s="527"/>
      <c r="HU614" s="527"/>
      <c r="HV614" s="527"/>
      <c r="HW614" s="527"/>
      <c r="HX614" s="527"/>
      <c r="HY614" s="527"/>
      <c r="HZ614" s="527"/>
      <c r="IA614" s="527"/>
      <c r="IB614" s="527"/>
      <c r="IC614" s="527"/>
      <c r="ID614" s="527"/>
      <c r="IE614" s="527"/>
      <c r="IF614" s="527"/>
      <c r="IG614" s="527"/>
      <c r="IH614" s="527"/>
      <c r="II614" s="527"/>
      <c r="IJ614" s="527"/>
      <c r="IK614" s="527"/>
      <c r="IL614" s="527"/>
      <c r="IM614" s="527"/>
      <c r="IN614" s="527"/>
      <c r="IO614" s="527"/>
      <c r="IP614" s="527"/>
      <c r="IQ614" s="527"/>
      <c r="IR614" s="527"/>
      <c r="IS614" s="527"/>
    </row>
    <row r="615" s="528" customFormat="1" ht="24.95" customHeight="1" spans="1:253">
      <c r="A615" s="563" t="s">
        <v>470</v>
      </c>
      <c r="B615" s="564">
        <v>0</v>
      </c>
      <c r="C615" s="565">
        <v>0</v>
      </c>
      <c r="D615" s="565">
        <v>0</v>
      </c>
      <c r="E615" s="566" t="str">
        <f t="shared" si="76"/>
        <v/>
      </c>
      <c r="F615" s="565">
        <v>0</v>
      </c>
      <c r="G615" s="567" t="str">
        <f t="shared" si="75"/>
        <v/>
      </c>
    </row>
    <row r="616" s="5" customFormat="1" ht="24.95" customHeight="1" spans="1:253">
      <c r="A616" s="563" t="s">
        <v>471</v>
      </c>
      <c r="B616" s="564">
        <v>0</v>
      </c>
      <c r="C616" s="565">
        <v>0</v>
      </c>
      <c r="D616" s="565">
        <v>0</v>
      </c>
      <c r="E616" s="566" t="str">
        <f t="shared" si="76"/>
        <v/>
      </c>
      <c r="F616" s="565">
        <v>0</v>
      </c>
      <c r="G616" s="567" t="str">
        <f t="shared" si="75"/>
        <v/>
      </c>
      <c r="H616" s="527"/>
      <c r="I616" s="527"/>
      <c r="J616" s="527"/>
      <c r="K616" s="527"/>
      <c r="L616" s="527"/>
      <c r="M616" s="527"/>
      <c r="N616" s="527"/>
      <c r="O616" s="527"/>
      <c r="P616" s="527"/>
      <c r="Q616" s="527"/>
      <c r="R616" s="527"/>
      <c r="S616" s="527"/>
      <c r="T616" s="527"/>
      <c r="U616" s="527"/>
      <c r="V616" s="527"/>
      <c r="W616" s="527"/>
      <c r="X616" s="527"/>
      <c r="Y616" s="527"/>
      <c r="Z616" s="527"/>
      <c r="AA616" s="527"/>
      <c r="AB616" s="527"/>
      <c r="AC616" s="527"/>
      <c r="HN616" s="527"/>
      <c r="HO616" s="527"/>
      <c r="HP616" s="527"/>
      <c r="HQ616" s="527"/>
      <c r="HR616" s="527"/>
      <c r="HS616" s="527"/>
      <c r="HT616" s="527"/>
      <c r="HU616" s="527"/>
      <c r="HV616" s="527"/>
      <c r="HW616" s="527"/>
      <c r="HX616" s="527"/>
      <c r="HY616" s="527"/>
      <c r="HZ616" s="527"/>
      <c r="IA616" s="527"/>
      <c r="IB616" s="527"/>
      <c r="IC616" s="527"/>
      <c r="ID616" s="527"/>
      <c r="IE616" s="527"/>
      <c r="IF616" s="527"/>
      <c r="IG616" s="527"/>
      <c r="IH616" s="527"/>
      <c r="II616" s="527"/>
      <c r="IJ616" s="527"/>
      <c r="IK616" s="527"/>
      <c r="IL616" s="527"/>
      <c r="IM616" s="527"/>
      <c r="IN616" s="527"/>
      <c r="IO616" s="527"/>
      <c r="IP616" s="527"/>
      <c r="IQ616" s="527"/>
      <c r="IR616" s="527"/>
      <c r="IS616" s="527"/>
    </row>
    <row r="617" s="5" customFormat="1" ht="24.95" customHeight="1" spans="1:253">
      <c r="A617" s="563" t="s">
        <v>472</v>
      </c>
      <c r="B617" s="564">
        <v>0</v>
      </c>
      <c r="C617" s="565">
        <v>0</v>
      </c>
      <c r="D617" s="565">
        <v>0</v>
      </c>
      <c r="E617" s="566" t="str">
        <f t="shared" si="76"/>
        <v/>
      </c>
      <c r="F617" s="565">
        <v>0</v>
      </c>
      <c r="G617" s="567" t="str">
        <f t="shared" si="75"/>
        <v/>
      </c>
      <c r="H617" s="527"/>
      <c r="I617" s="527"/>
      <c r="J617" s="527"/>
      <c r="K617" s="527"/>
      <c r="L617" s="527"/>
      <c r="M617" s="527"/>
      <c r="N617" s="527"/>
      <c r="O617" s="527"/>
      <c r="P617" s="527"/>
      <c r="Q617" s="527"/>
      <c r="R617" s="527"/>
      <c r="S617" s="527"/>
      <c r="T617" s="527"/>
      <c r="U617" s="527"/>
      <c r="V617" s="527"/>
      <c r="W617" s="527"/>
      <c r="X617" s="527"/>
      <c r="Y617" s="527"/>
      <c r="Z617" s="527"/>
      <c r="AA617" s="527"/>
      <c r="AB617" s="527"/>
      <c r="AC617" s="527"/>
      <c r="HN617" s="527"/>
      <c r="HO617" s="527"/>
      <c r="HP617" s="527"/>
      <c r="HQ617" s="527"/>
      <c r="HR617" s="527"/>
      <c r="HS617" s="527"/>
      <c r="HT617" s="527"/>
      <c r="HU617" s="527"/>
      <c r="HV617" s="527"/>
      <c r="HW617" s="527"/>
      <c r="HX617" s="527"/>
      <c r="HY617" s="527"/>
      <c r="HZ617" s="527"/>
      <c r="IA617" s="527"/>
      <c r="IB617" s="527"/>
      <c r="IC617" s="527"/>
      <c r="ID617" s="527"/>
      <c r="IE617" s="527"/>
      <c r="IF617" s="527"/>
      <c r="IG617" s="527"/>
      <c r="IH617" s="527"/>
      <c r="II617" s="527"/>
      <c r="IJ617" s="527"/>
      <c r="IK617" s="527"/>
      <c r="IL617" s="527"/>
      <c r="IM617" s="527"/>
      <c r="IN617" s="527"/>
      <c r="IO617" s="527"/>
      <c r="IP617" s="527"/>
      <c r="IQ617" s="527"/>
      <c r="IR617" s="527"/>
      <c r="IS617" s="527"/>
    </row>
    <row r="618" s="5" customFormat="1" ht="24.95" customHeight="1" spans="1:253">
      <c r="A618" s="563" t="s">
        <v>473</v>
      </c>
      <c r="B618" s="564">
        <v>0</v>
      </c>
      <c r="C618" s="565">
        <v>0</v>
      </c>
      <c r="D618" s="565">
        <v>0</v>
      </c>
      <c r="E618" s="566" t="str">
        <f t="shared" si="76"/>
        <v/>
      </c>
      <c r="F618" s="565">
        <v>0</v>
      </c>
      <c r="G618" s="567" t="str">
        <f t="shared" si="75"/>
        <v/>
      </c>
      <c r="H618" s="527"/>
      <c r="I618" s="527"/>
      <c r="J618" s="527"/>
      <c r="K618" s="527"/>
      <c r="L618" s="527"/>
      <c r="M618" s="527"/>
      <c r="N618" s="527"/>
      <c r="O618" s="527"/>
      <c r="P618" s="527"/>
      <c r="Q618" s="527"/>
      <c r="R618" s="527"/>
      <c r="S618" s="527"/>
      <c r="T618" s="527"/>
      <c r="U618" s="527"/>
      <c r="V618" s="527"/>
      <c r="W618" s="527"/>
      <c r="X618" s="527"/>
      <c r="Y618" s="527"/>
      <c r="Z618" s="527"/>
      <c r="AA618" s="527"/>
      <c r="AB618" s="527"/>
      <c r="AC618" s="527"/>
      <c r="HN618" s="527"/>
      <c r="HO618" s="527"/>
      <c r="HP618" s="527"/>
      <c r="HQ618" s="527"/>
      <c r="HR618" s="527"/>
      <c r="HS618" s="527"/>
      <c r="HT618" s="527"/>
      <c r="HU618" s="527"/>
      <c r="HV618" s="527"/>
      <c r="HW618" s="527"/>
      <c r="HX618" s="527"/>
      <c r="HY618" s="527"/>
      <c r="HZ618" s="527"/>
      <c r="IA618" s="527"/>
      <c r="IB618" s="527"/>
      <c r="IC618" s="527"/>
      <c r="ID618" s="527"/>
      <c r="IE618" s="527"/>
      <c r="IF618" s="527"/>
      <c r="IG618" s="527"/>
      <c r="IH618" s="527"/>
      <c r="II618" s="527"/>
      <c r="IJ618" s="527"/>
      <c r="IK618" s="527"/>
      <c r="IL618" s="527"/>
      <c r="IM618" s="527"/>
      <c r="IN618" s="527"/>
      <c r="IO618" s="527"/>
      <c r="IP618" s="527"/>
      <c r="IQ618" s="527"/>
      <c r="IR618" s="527"/>
      <c r="IS618" s="527"/>
    </row>
    <row r="619" s="528" customFormat="1" ht="24.95" customHeight="1" spans="1:253">
      <c r="A619" s="563" t="s">
        <v>474</v>
      </c>
      <c r="B619" s="564">
        <v>0</v>
      </c>
      <c r="C619" s="565">
        <v>0</v>
      </c>
      <c r="D619" s="565">
        <v>0</v>
      </c>
      <c r="E619" s="566" t="str">
        <f t="shared" si="76"/>
        <v/>
      </c>
      <c r="F619" s="565">
        <v>0</v>
      </c>
      <c r="G619" s="567" t="str">
        <f t="shared" si="75"/>
        <v/>
      </c>
    </row>
    <row r="620" s="5" customFormat="1" ht="24.95" customHeight="1" spans="1:253">
      <c r="A620" s="563" t="s">
        <v>475</v>
      </c>
      <c r="B620" s="564">
        <v>815</v>
      </c>
      <c r="C620" s="565">
        <v>1180</v>
      </c>
      <c r="D620" s="565">
        <v>1098</v>
      </c>
      <c r="E620" s="566">
        <f t="shared" si="76"/>
        <v>0.930508474576271</v>
      </c>
      <c r="F620" s="565">
        <v>1204</v>
      </c>
      <c r="G620" s="567">
        <f t="shared" si="75"/>
        <v>-0.0880398671096345</v>
      </c>
      <c r="H620" s="527"/>
      <c r="I620" s="527"/>
      <c r="J620" s="527"/>
      <c r="K620" s="527"/>
      <c r="L620" s="527"/>
      <c r="M620" s="527"/>
      <c r="N620" s="527"/>
      <c r="O620" s="527"/>
      <c r="P620" s="527"/>
      <c r="Q620" s="527"/>
      <c r="R620" s="527"/>
      <c r="S620" s="527"/>
      <c r="T620" s="527"/>
      <c r="U620" s="527"/>
      <c r="V620" s="527"/>
      <c r="W620" s="527"/>
      <c r="X620" s="527"/>
      <c r="Y620" s="527"/>
      <c r="Z620" s="527"/>
      <c r="AA620" s="527"/>
      <c r="AB620" s="527"/>
      <c r="AC620" s="527"/>
      <c r="HN620" s="527"/>
      <c r="HO620" s="527"/>
      <c r="HP620" s="527"/>
      <c r="HQ620" s="527"/>
      <c r="HR620" s="527"/>
      <c r="HS620" s="527"/>
      <c r="HT620" s="527"/>
      <c r="HU620" s="527"/>
      <c r="HV620" s="527"/>
      <c r="HW620" s="527"/>
      <c r="HX620" s="527"/>
      <c r="HY620" s="527"/>
      <c r="HZ620" s="527"/>
      <c r="IA620" s="527"/>
      <c r="IB620" s="527"/>
      <c r="IC620" s="527"/>
      <c r="ID620" s="527"/>
      <c r="IE620" s="527"/>
      <c r="IF620" s="527"/>
      <c r="IG620" s="527"/>
      <c r="IH620" s="527"/>
      <c r="II620" s="527"/>
      <c r="IJ620" s="527"/>
      <c r="IK620" s="527"/>
      <c r="IL620" s="527"/>
      <c r="IM620" s="527"/>
      <c r="IN620" s="527"/>
      <c r="IO620" s="527"/>
      <c r="IP620" s="527"/>
      <c r="IQ620" s="527"/>
      <c r="IR620" s="527"/>
      <c r="IS620" s="527"/>
    </row>
    <row r="621" s="5" customFormat="1" ht="24.95" customHeight="1" spans="1:253">
      <c r="A621" s="568" t="s">
        <v>476</v>
      </c>
      <c r="B621" s="367">
        <f>SUM(B622:B629)</f>
        <v>639</v>
      </c>
      <c r="C621" s="367">
        <f>SUM(C622:C629)</f>
        <v>1072</v>
      </c>
      <c r="D621" s="367">
        <f>SUM(D622:D629)</f>
        <v>1047</v>
      </c>
      <c r="E621" s="561">
        <f t="shared" si="76"/>
        <v>0.976679104477612</v>
      </c>
      <c r="F621" s="367">
        <f>SUM(F622:F629)</f>
        <v>871</v>
      </c>
      <c r="G621" s="562">
        <f t="shared" si="75"/>
        <v>0.202066590126292</v>
      </c>
      <c r="H621" s="527"/>
      <c r="I621" s="527"/>
      <c r="J621" s="527"/>
      <c r="K621" s="527"/>
      <c r="L621" s="527"/>
      <c r="M621" s="527"/>
      <c r="N621" s="527"/>
      <c r="O621" s="527"/>
      <c r="P621" s="527"/>
      <c r="Q621" s="527"/>
      <c r="R621" s="527"/>
      <c r="S621" s="527"/>
      <c r="T621" s="527"/>
      <c r="U621" s="527"/>
      <c r="V621" s="527"/>
      <c r="W621" s="527"/>
      <c r="X621" s="527"/>
      <c r="Y621" s="527"/>
      <c r="Z621" s="527"/>
      <c r="AA621" s="527"/>
      <c r="AB621" s="527"/>
      <c r="AC621" s="527"/>
      <c r="HN621" s="527"/>
      <c r="HO621" s="527"/>
      <c r="HP621" s="527"/>
      <c r="HQ621" s="527"/>
      <c r="HR621" s="527"/>
      <c r="HS621" s="527"/>
      <c r="HT621" s="527"/>
      <c r="HU621" s="527"/>
      <c r="HV621" s="527"/>
      <c r="HW621" s="527"/>
      <c r="HX621" s="527"/>
      <c r="HY621" s="527"/>
      <c r="HZ621" s="527"/>
      <c r="IA621" s="527"/>
      <c r="IB621" s="527"/>
      <c r="IC621" s="527"/>
      <c r="ID621" s="527"/>
      <c r="IE621" s="527"/>
      <c r="IF621" s="527"/>
      <c r="IG621" s="527"/>
      <c r="IH621" s="527"/>
      <c r="II621" s="527"/>
      <c r="IJ621" s="527"/>
      <c r="IK621" s="527"/>
      <c r="IL621" s="527"/>
      <c r="IM621" s="527"/>
      <c r="IN621" s="527"/>
      <c r="IO621" s="527"/>
      <c r="IP621" s="527"/>
      <c r="IQ621" s="527"/>
      <c r="IR621" s="527"/>
      <c r="IS621" s="527"/>
    </row>
    <row r="622" s="5" customFormat="1" ht="24.95" customHeight="1" spans="1:253">
      <c r="A622" s="563" t="s">
        <v>477</v>
      </c>
      <c r="B622" s="564">
        <v>0</v>
      </c>
      <c r="C622" s="565">
        <v>438</v>
      </c>
      <c r="D622" s="565">
        <v>438</v>
      </c>
      <c r="E622" s="566">
        <f t="shared" si="76"/>
        <v>1</v>
      </c>
      <c r="F622" s="565">
        <v>235</v>
      </c>
      <c r="G622" s="567">
        <f t="shared" si="75"/>
        <v>0.863829787234043</v>
      </c>
      <c r="H622" s="527"/>
      <c r="I622" s="527"/>
      <c r="J622" s="527"/>
      <c r="K622" s="527"/>
      <c r="L622" s="527"/>
      <c r="M622" s="527"/>
      <c r="N622" s="527"/>
      <c r="O622" s="527"/>
      <c r="P622" s="527"/>
      <c r="Q622" s="527"/>
      <c r="R622" s="527"/>
      <c r="S622" s="527"/>
      <c r="T622" s="527"/>
      <c r="U622" s="527"/>
      <c r="V622" s="527"/>
      <c r="W622" s="527"/>
      <c r="X622" s="527"/>
      <c r="Y622" s="527"/>
      <c r="Z622" s="527"/>
      <c r="AA622" s="527"/>
      <c r="AB622" s="527"/>
      <c r="AC622" s="527"/>
      <c r="HN622" s="527"/>
      <c r="HO622" s="527"/>
      <c r="HP622" s="527"/>
      <c r="HQ622" s="527"/>
      <c r="HR622" s="527"/>
      <c r="HS622" s="527"/>
      <c r="HT622" s="527"/>
      <c r="HU622" s="527"/>
      <c r="HV622" s="527"/>
      <c r="HW622" s="527"/>
      <c r="HX622" s="527"/>
      <c r="HY622" s="527"/>
      <c r="HZ622" s="527"/>
      <c r="IA622" s="527"/>
      <c r="IB622" s="527"/>
      <c r="IC622" s="527"/>
      <c r="ID622" s="527"/>
      <c r="IE622" s="527"/>
      <c r="IF622" s="527"/>
      <c r="IG622" s="527"/>
      <c r="IH622" s="527"/>
      <c r="II622" s="527"/>
      <c r="IJ622" s="527"/>
      <c r="IK622" s="527"/>
      <c r="IL622" s="527"/>
      <c r="IM622" s="527"/>
      <c r="IN622" s="527"/>
      <c r="IO622" s="527"/>
      <c r="IP622" s="527"/>
      <c r="IQ622" s="527"/>
      <c r="IR622" s="527"/>
      <c r="IS622" s="527"/>
    </row>
    <row r="623" s="528" customFormat="1" ht="24.95" customHeight="1" spans="1:253">
      <c r="A623" s="563" t="s">
        <v>478</v>
      </c>
      <c r="B623" s="564">
        <v>332</v>
      </c>
      <c r="C623" s="565">
        <v>0</v>
      </c>
      <c r="D623" s="565">
        <v>0</v>
      </c>
      <c r="E623" s="566" t="str">
        <f t="shared" si="76"/>
        <v/>
      </c>
      <c r="F623" s="565">
        <v>0</v>
      </c>
      <c r="G623" s="567" t="str">
        <f t="shared" si="75"/>
        <v/>
      </c>
    </row>
    <row r="624" s="528" customFormat="1" ht="37.5" customHeight="1" spans="1:253">
      <c r="A624" s="563" t="s">
        <v>479</v>
      </c>
      <c r="B624" s="564">
        <v>0</v>
      </c>
      <c r="C624" s="565">
        <v>0</v>
      </c>
      <c r="D624" s="565">
        <v>0</v>
      </c>
      <c r="E624" s="566" t="str">
        <f t="shared" si="76"/>
        <v/>
      </c>
      <c r="F624" s="565">
        <v>0</v>
      </c>
      <c r="G624" s="567" t="str">
        <f t="shared" si="75"/>
        <v/>
      </c>
    </row>
    <row r="625" s="5" customFormat="1" ht="24.95" customHeight="1" spans="1:253">
      <c r="A625" s="563" t="s">
        <v>480</v>
      </c>
      <c r="B625" s="564">
        <v>163</v>
      </c>
      <c r="C625" s="565">
        <v>129</v>
      </c>
      <c r="D625" s="565">
        <v>104</v>
      </c>
      <c r="E625" s="566">
        <f t="shared" si="76"/>
        <v>0.806201550387597</v>
      </c>
      <c r="F625" s="565">
        <v>117</v>
      </c>
      <c r="G625" s="567">
        <f t="shared" si="75"/>
        <v>-0.111111111111111</v>
      </c>
      <c r="H625" s="527"/>
      <c r="I625" s="527"/>
      <c r="J625" s="527"/>
      <c r="K625" s="527"/>
      <c r="L625" s="527"/>
      <c r="M625" s="527"/>
      <c r="N625" s="527"/>
      <c r="O625" s="527"/>
      <c r="P625" s="527"/>
      <c r="Q625" s="527"/>
      <c r="R625" s="527"/>
      <c r="S625" s="527"/>
      <c r="T625" s="527"/>
      <c r="U625" s="527"/>
      <c r="V625" s="527"/>
      <c r="W625" s="527"/>
      <c r="X625" s="527"/>
      <c r="Y625" s="527"/>
      <c r="Z625" s="527"/>
      <c r="AA625" s="527"/>
      <c r="AB625" s="527"/>
      <c r="AC625" s="527"/>
      <c r="HN625" s="527"/>
      <c r="HO625" s="527"/>
      <c r="HP625" s="527"/>
      <c r="HQ625" s="527"/>
      <c r="HR625" s="527"/>
      <c r="HS625" s="527"/>
      <c r="HT625" s="527"/>
      <c r="HU625" s="527"/>
      <c r="HV625" s="527"/>
      <c r="HW625" s="527"/>
      <c r="HX625" s="527"/>
      <c r="HY625" s="527"/>
      <c r="HZ625" s="527"/>
      <c r="IA625" s="527"/>
      <c r="IB625" s="527"/>
      <c r="IC625" s="527"/>
      <c r="ID625" s="527"/>
      <c r="IE625" s="527"/>
      <c r="IF625" s="527"/>
      <c r="IG625" s="527"/>
      <c r="IH625" s="527"/>
      <c r="II625" s="527"/>
      <c r="IJ625" s="527"/>
      <c r="IK625" s="527"/>
      <c r="IL625" s="527"/>
      <c r="IM625" s="527"/>
      <c r="IN625" s="527"/>
      <c r="IO625" s="527"/>
      <c r="IP625" s="527"/>
      <c r="IQ625" s="527"/>
      <c r="IR625" s="527"/>
      <c r="IS625" s="527"/>
    </row>
    <row r="626" s="528" customFormat="1" ht="37.5" customHeight="1" spans="1:253">
      <c r="A626" s="563" t="s">
        <v>481</v>
      </c>
      <c r="B626" s="564">
        <v>0</v>
      </c>
      <c r="C626" s="565">
        <v>0</v>
      </c>
      <c r="D626" s="565">
        <v>0</v>
      </c>
      <c r="E626" s="566" t="str">
        <f t="shared" si="76"/>
        <v/>
      </c>
      <c r="F626" s="565">
        <v>0</v>
      </c>
      <c r="G626" s="567" t="str">
        <f t="shared" si="75"/>
        <v/>
      </c>
    </row>
    <row r="627" s="5" customFormat="1" ht="24.95" customHeight="1" spans="1:253">
      <c r="A627" s="563" t="s">
        <v>482</v>
      </c>
      <c r="B627" s="564">
        <v>0</v>
      </c>
      <c r="C627" s="565">
        <v>0</v>
      </c>
      <c r="D627" s="565">
        <v>0</v>
      </c>
      <c r="E627" s="566" t="str">
        <f t="shared" si="76"/>
        <v/>
      </c>
      <c r="F627" s="565">
        <v>0</v>
      </c>
      <c r="G627" s="567" t="str">
        <f t="shared" si="75"/>
        <v/>
      </c>
      <c r="H627" s="527"/>
      <c r="I627" s="527"/>
      <c r="J627" s="527"/>
      <c r="K627" s="527"/>
      <c r="L627" s="527"/>
      <c r="M627" s="527"/>
      <c r="N627" s="527"/>
      <c r="O627" s="527"/>
      <c r="P627" s="527"/>
      <c r="Q627" s="527"/>
      <c r="R627" s="527"/>
      <c r="S627" s="527"/>
      <c r="T627" s="527"/>
      <c r="U627" s="527"/>
      <c r="V627" s="527"/>
      <c r="W627" s="527"/>
      <c r="X627" s="527"/>
      <c r="Y627" s="527"/>
      <c r="Z627" s="527"/>
      <c r="AA627" s="527"/>
      <c r="AB627" s="527"/>
      <c r="AC627" s="527"/>
      <c r="HN627" s="527"/>
      <c r="HO627" s="527"/>
      <c r="HP627" s="527"/>
      <c r="HQ627" s="527"/>
      <c r="HR627" s="527"/>
      <c r="HS627" s="527"/>
      <c r="HT627" s="527"/>
      <c r="HU627" s="527"/>
      <c r="HV627" s="527"/>
      <c r="HW627" s="527"/>
      <c r="HX627" s="527"/>
      <c r="HY627" s="527"/>
      <c r="HZ627" s="527"/>
      <c r="IA627" s="527"/>
      <c r="IB627" s="527"/>
      <c r="IC627" s="527"/>
      <c r="ID627" s="527"/>
      <c r="IE627" s="527"/>
      <c r="IF627" s="527"/>
      <c r="IG627" s="527"/>
      <c r="IH627" s="527"/>
      <c r="II627" s="527"/>
      <c r="IJ627" s="527"/>
      <c r="IK627" s="527"/>
      <c r="IL627" s="527"/>
      <c r="IM627" s="527"/>
      <c r="IN627" s="527"/>
      <c r="IO627" s="527"/>
      <c r="IP627" s="527"/>
      <c r="IQ627" s="527"/>
      <c r="IR627" s="527"/>
      <c r="IS627" s="527"/>
    </row>
    <row r="628" s="5" customFormat="1" ht="24.95" customHeight="1" spans="1:253">
      <c r="A628" s="563" t="s">
        <v>483</v>
      </c>
      <c r="B628" s="564">
        <v>0</v>
      </c>
      <c r="C628" s="565">
        <v>0</v>
      </c>
      <c r="D628" s="565">
        <v>0</v>
      </c>
      <c r="E628" s="566" t="str">
        <f t="shared" si="76"/>
        <v/>
      </c>
      <c r="F628" s="565">
        <v>0</v>
      </c>
      <c r="G628" s="567" t="str">
        <f t="shared" si="75"/>
        <v/>
      </c>
      <c r="H628" s="527"/>
      <c r="I628" s="527"/>
      <c r="J628" s="527"/>
      <c r="K628" s="527"/>
      <c r="L628" s="527"/>
      <c r="M628" s="527"/>
      <c r="N628" s="527"/>
      <c r="O628" s="527"/>
      <c r="P628" s="527"/>
      <c r="Q628" s="527"/>
      <c r="R628" s="527"/>
      <c r="S628" s="527"/>
      <c r="T628" s="527"/>
      <c r="U628" s="527"/>
      <c r="V628" s="527"/>
      <c r="W628" s="527"/>
      <c r="X628" s="527"/>
      <c r="Y628" s="527"/>
      <c r="Z628" s="527"/>
      <c r="AA628" s="527"/>
      <c r="AB628" s="527"/>
      <c r="AC628" s="527"/>
      <c r="HN628" s="527"/>
      <c r="HO628" s="527"/>
      <c r="HP628" s="527"/>
      <c r="HQ628" s="527"/>
      <c r="HR628" s="527"/>
      <c r="HS628" s="527"/>
      <c r="HT628" s="527"/>
      <c r="HU628" s="527"/>
      <c r="HV628" s="527"/>
      <c r="HW628" s="527"/>
      <c r="HX628" s="527"/>
      <c r="HY628" s="527"/>
      <c r="HZ628" s="527"/>
      <c r="IA628" s="527"/>
      <c r="IB628" s="527"/>
      <c r="IC628" s="527"/>
      <c r="ID628" s="527"/>
      <c r="IE628" s="527"/>
      <c r="IF628" s="527"/>
      <c r="IG628" s="527"/>
      <c r="IH628" s="527"/>
      <c r="II628" s="527"/>
      <c r="IJ628" s="527"/>
      <c r="IK628" s="527"/>
      <c r="IL628" s="527"/>
      <c r="IM628" s="527"/>
      <c r="IN628" s="527"/>
      <c r="IO628" s="527"/>
      <c r="IP628" s="527"/>
      <c r="IQ628" s="527"/>
      <c r="IR628" s="527"/>
      <c r="IS628" s="527"/>
    </row>
    <row r="629" s="5" customFormat="1" ht="24.95" customHeight="1" spans="1:253">
      <c r="A629" s="563" t="s">
        <v>484</v>
      </c>
      <c r="B629" s="564">
        <v>144</v>
      </c>
      <c r="C629" s="565">
        <v>505</v>
      </c>
      <c r="D629" s="565">
        <v>505</v>
      </c>
      <c r="E629" s="566">
        <f t="shared" si="76"/>
        <v>1</v>
      </c>
      <c r="F629" s="565">
        <v>519</v>
      </c>
      <c r="G629" s="567">
        <f t="shared" si="75"/>
        <v>-0.0269749518304432</v>
      </c>
      <c r="H629" s="527"/>
      <c r="I629" s="527"/>
      <c r="J629" s="527"/>
      <c r="K629" s="527"/>
      <c r="L629" s="527"/>
      <c r="M629" s="527"/>
      <c r="N629" s="527"/>
      <c r="O629" s="527"/>
      <c r="P629" s="527"/>
      <c r="Q629" s="527"/>
      <c r="R629" s="527"/>
      <c r="S629" s="527"/>
      <c r="T629" s="527"/>
      <c r="U629" s="527"/>
      <c r="V629" s="527"/>
      <c r="W629" s="527"/>
      <c r="X629" s="527"/>
      <c r="Y629" s="527"/>
      <c r="Z629" s="527"/>
      <c r="AA629" s="527"/>
      <c r="AB629" s="527"/>
      <c r="AC629" s="527"/>
      <c r="HN629" s="527"/>
      <c r="HO629" s="527"/>
      <c r="HP629" s="527"/>
      <c r="HQ629" s="527"/>
      <c r="HR629" s="527"/>
      <c r="HS629" s="527"/>
      <c r="HT629" s="527"/>
      <c r="HU629" s="527"/>
      <c r="HV629" s="527"/>
      <c r="HW629" s="527"/>
      <c r="HX629" s="527"/>
      <c r="HY629" s="527"/>
      <c r="HZ629" s="527"/>
      <c r="IA629" s="527"/>
      <c r="IB629" s="527"/>
      <c r="IC629" s="527"/>
      <c r="ID629" s="527"/>
      <c r="IE629" s="527"/>
      <c r="IF629" s="527"/>
      <c r="IG629" s="527"/>
      <c r="IH629" s="527"/>
      <c r="II629" s="527"/>
      <c r="IJ629" s="527"/>
      <c r="IK629" s="527"/>
      <c r="IL629" s="527"/>
      <c r="IM629" s="527"/>
      <c r="IN629" s="527"/>
      <c r="IO629" s="527"/>
      <c r="IP629" s="527"/>
      <c r="IQ629" s="527"/>
      <c r="IR629" s="527"/>
      <c r="IS629" s="527"/>
    </row>
    <row r="630" s="5" customFormat="1" ht="24.95" customHeight="1" spans="1:253">
      <c r="A630" s="568" t="s">
        <v>485</v>
      </c>
      <c r="B630" s="367">
        <f>SUM(B631:B636)</f>
        <v>188</v>
      </c>
      <c r="C630" s="367">
        <f>SUM(C631:C636)</f>
        <v>223</v>
      </c>
      <c r="D630" s="367">
        <f>SUM(D631:D636)</f>
        <v>147</v>
      </c>
      <c r="E630" s="561">
        <f t="shared" si="76"/>
        <v>0.659192825112108</v>
      </c>
      <c r="F630" s="367">
        <f>SUM(F631:F636)</f>
        <v>141</v>
      </c>
      <c r="G630" s="562">
        <f t="shared" si="75"/>
        <v>0.0425531914893617</v>
      </c>
      <c r="H630" s="527"/>
      <c r="I630" s="527"/>
      <c r="J630" s="527"/>
      <c r="K630" s="527"/>
      <c r="L630" s="527"/>
      <c r="M630" s="527"/>
      <c r="N630" s="527"/>
      <c r="O630" s="527"/>
      <c r="P630" s="527"/>
      <c r="Q630" s="527"/>
      <c r="R630" s="527"/>
      <c r="S630" s="527"/>
      <c r="T630" s="527"/>
      <c r="U630" s="527"/>
      <c r="V630" s="527"/>
      <c r="W630" s="527"/>
      <c r="X630" s="527"/>
      <c r="Y630" s="527"/>
      <c r="Z630" s="527"/>
      <c r="AA630" s="527"/>
      <c r="AB630" s="527"/>
      <c r="AC630" s="527"/>
      <c r="HN630" s="527"/>
      <c r="HO630" s="527"/>
      <c r="HP630" s="527"/>
      <c r="HQ630" s="527"/>
      <c r="HR630" s="527"/>
      <c r="HS630" s="527"/>
      <c r="HT630" s="527"/>
      <c r="HU630" s="527"/>
      <c r="HV630" s="527"/>
      <c r="HW630" s="527"/>
      <c r="HX630" s="527"/>
      <c r="HY630" s="527"/>
      <c r="HZ630" s="527"/>
      <c r="IA630" s="527"/>
      <c r="IB630" s="527"/>
      <c r="IC630" s="527"/>
      <c r="ID630" s="527"/>
      <c r="IE630" s="527"/>
      <c r="IF630" s="527"/>
      <c r="IG630" s="527"/>
      <c r="IH630" s="527"/>
      <c r="II630" s="527"/>
      <c r="IJ630" s="527"/>
      <c r="IK630" s="527"/>
      <c r="IL630" s="527"/>
      <c r="IM630" s="527"/>
      <c r="IN630" s="527"/>
      <c r="IO630" s="527"/>
      <c r="IP630" s="527"/>
      <c r="IQ630" s="527"/>
      <c r="IR630" s="527"/>
      <c r="IS630" s="527"/>
    </row>
    <row r="631" s="528" customFormat="1" ht="24.95" customHeight="1" spans="1:253">
      <c r="A631" s="563" t="s">
        <v>486</v>
      </c>
      <c r="B631" s="564">
        <v>120</v>
      </c>
      <c r="C631" s="565">
        <v>79</v>
      </c>
      <c r="D631" s="565">
        <v>79</v>
      </c>
      <c r="E631" s="566">
        <f t="shared" si="76"/>
        <v>1</v>
      </c>
      <c r="F631" s="565">
        <v>84</v>
      </c>
      <c r="G631" s="567">
        <f t="shared" si="75"/>
        <v>-0.0595238095238095</v>
      </c>
    </row>
    <row r="632" s="5" customFormat="1" ht="37.5" spans="1:253">
      <c r="A632" s="563" t="s">
        <v>487</v>
      </c>
      <c r="B632" s="564">
        <v>0</v>
      </c>
      <c r="C632" s="565">
        <v>0</v>
      </c>
      <c r="D632" s="565">
        <v>0</v>
      </c>
      <c r="E632" s="566" t="str">
        <f t="shared" si="76"/>
        <v/>
      </c>
      <c r="F632" s="565">
        <v>0</v>
      </c>
      <c r="G632" s="567" t="str">
        <f t="shared" si="75"/>
        <v/>
      </c>
      <c r="H632" s="527"/>
      <c r="I632" s="527"/>
      <c r="J632" s="527"/>
      <c r="K632" s="527"/>
      <c r="L632" s="527"/>
      <c r="M632" s="527"/>
      <c r="N632" s="527"/>
      <c r="O632" s="527"/>
      <c r="P632" s="527"/>
      <c r="Q632" s="527"/>
      <c r="R632" s="527"/>
      <c r="S632" s="527"/>
      <c r="T632" s="527"/>
      <c r="U632" s="527"/>
      <c r="V632" s="527"/>
      <c r="W632" s="527"/>
      <c r="X632" s="527"/>
      <c r="Y632" s="527"/>
      <c r="Z632" s="527"/>
      <c r="AA632" s="527"/>
      <c r="AB632" s="527"/>
      <c r="AC632" s="527"/>
      <c r="HN632" s="527"/>
      <c r="HO632" s="527"/>
      <c r="HP632" s="527"/>
      <c r="HQ632" s="527"/>
      <c r="HR632" s="527"/>
      <c r="HS632" s="527"/>
      <c r="HT632" s="527"/>
      <c r="HU632" s="527"/>
      <c r="HV632" s="527"/>
      <c r="HW632" s="527"/>
      <c r="HX632" s="527"/>
      <c r="HY632" s="527"/>
      <c r="HZ632" s="527"/>
      <c r="IA632" s="527"/>
      <c r="IB632" s="527"/>
      <c r="IC632" s="527"/>
      <c r="ID632" s="527"/>
      <c r="IE632" s="527"/>
      <c r="IF632" s="527"/>
      <c r="IG632" s="527"/>
      <c r="IH632" s="527"/>
      <c r="II632" s="527"/>
      <c r="IJ632" s="527"/>
      <c r="IK632" s="527"/>
      <c r="IL632" s="527"/>
      <c r="IM632" s="527"/>
      <c r="IN632" s="527"/>
      <c r="IO632" s="527"/>
      <c r="IP632" s="527"/>
      <c r="IQ632" s="527"/>
      <c r="IR632" s="527"/>
      <c r="IS632" s="527"/>
    </row>
    <row r="633" s="529" customFormat="1" ht="37.5" spans="1:253">
      <c r="A633" s="563" t="s">
        <v>488</v>
      </c>
      <c r="B633" s="564">
        <v>0</v>
      </c>
      <c r="C633" s="565">
        <v>0</v>
      </c>
      <c r="D633" s="565">
        <v>0</v>
      </c>
      <c r="E633" s="566" t="str">
        <f t="shared" si="76"/>
        <v/>
      </c>
      <c r="F633" s="565">
        <v>0</v>
      </c>
      <c r="G633" s="567" t="str">
        <f t="shared" si="75"/>
        <v/>
      </c>
      <c r="H633" s="527"/>
      <c r="I633" s="527"/>
      <c r="J633" s="527"/>
      <c r="K633" s="527"/>
      <c r="L633" s="527"/>
      <c r="M633" s="527"/>
      <c r="N633" s="527"/>
      <c r="O633" s="527"/>
      <c r="P633" s="527"/>
      <c r="Q633" s="527"/>
      <c r="R633" s="527"/>
      <c r="S633" s="527"/>
      <c r="T633" s="527"/>
      <c r="U633" s="527"/>
      <c r="V633" s="527"/>
      <c r="W633" s="527"/>
      <c r="X633" s="527"/>
      <c r="Y633" s="527"/>
      <c r="Z633" s="527"/>
      <c r="AA633" s="527"/>
      <c r="AB633" s="527"/>
      <c r="AC633" s="527"/>
      <c r="HN633" s="527"/>
      <c r="HO633" s="527"/>
      <c r="HP633" s="527"/>
      <c r="HQ633" s="527"/>
      <c r="HR633" s="527"/>
      <c r="HS633" s="527"/>
      <c r="HT633" s="527"/>
      <c r="HU633" s="527"/>
      <c r="HV633" s="527"/>
      <c r="HW633" s="527"/>
      <c r="HX633" s="527"/>
      <c r="HY633" s="527"/>
      <c r="HZ633" s="527"/>
      <c r="IA633" s="527"/>
      <c r="IB633" s="527"/>
      <c r="IC633" s="527"/>
      <c r="ID633" s="527"/>
      <c r="IE633" s="527"/>
      <c r="IF633" s="527"/>
      <c r="IG633" s="527"/>
      <c r="IH633" s="527"/>
      <c r="II633" s="527"/>
      <c r="IJ633" s="527"/>
      <c r="IK633" s="527"/>
      <c r="IL633" s="527"/>
      <c r="IM633" s="527"/>
      <c r="IN633" s="527"/>
      <c r="IO633" s="527"/>
      <c r="IP633" s="527"/>
      <c r="IQ633" s="527"/>
      <c r="IR633" s="527"/>
      <c r="IS633" s="527"/>
    </row>
    <row r="634" s="528" customFormat="1" ht="24.95" customHeight="1" spans="1:253">
      <c r="A634" s="563" t="s">
        <v>489</v>
      </c>
      <c r="B634" s="564">
        <v>5</v>
      </c>
      <c r="C634" s="565">
        <v>6</v>
      </c>
      <c r="D634" s="565">
        <v>4</v>
      </c>
      <c r="E634" s="566">
        <f t="shared" si="76"/>
        <v>0.666666666666667</v>
      </c>
      <c r="F634" s="565">
        <v>17</v>
      </c>
      <c r="G634" s="567">
        <f t="shared" si="75"/>
        <v>-0.764705882352941</v>
      </c>
    </row>
    <row r="635" s="528" customFormat="1" ht="24.95" customHeight="1" spans="1:253">
      <c r="A635" s="563" t="s">
        <v>490</v>
      </c>
      <c r="B635" s="564">
        <v>18</v>
      </c>
      <c r="C635" s="565">
        <v>16</v>
      </c>
      <c r="D635" s="565">
        <v>15</v>
      </c>
      <c r="E635" s="566">
        <f t="shared" si="76"/>
        <v>0.9375</v>
      </c>
      <c r="F635" s="565">
        <v>10</v>
      </c>
      <c r="G635" s="567">
        <f t="shared" si="75"/>
        <v>0.5</v>
      </c>
    </row>
    <row r="636" s="5" customFormat="1" ht="24.95" customHeight="1" spans="1:253">
      <c r="A636" s="563" t="s">
        <v>491</v>
      </c>
      <c r="B636" s="564">
        <v>45</v>
      </c>
      <c r="C636" s="565">
        <v>122</v>
      </c>
      <c r="D636" s="565">
        <v>49</v>
      </c>
      <c r="E636" s="566">
        <f t="shared" si="76"/>
        <v>0.401639344262295</v>
      </c>
      <c r="F636" s="565">
        <v>30</v>
      </c>
      <c r="G636" s="567">
        <f t="shared" si="75"/>
        <v>0.633333333333333</v>
      </c>
      <c r="H636" s="527"/>
      <c r="I636" s="527"/>
      <c r="J636" s="527"/>
      <c r="K636" s="527"/>
      <c r="L636" s="527"/>
      <c r="M636" s="527"/>
      <c r="N636" s="527"/>
      <c r="O636" s="527"/>
      <c r="P636" s="527"/>
      <c r="Q636" s="527"/>
      <c r="R636" s="527"/>
      <c r="S636" s="527"/>
      <c r="T636" s="527"/>
      <c r="U636" s="527"/>
      <c r="V636" s="527"/>
      <c r="W636" s="527"/>
      <c r="X636" s="527"/>
      <c r="Y636" s="527"/>
      <c r="Z636" s="527"/>
      <c r="AA636" s="527"/>
      <c r="AB636" s="527"/>
      <c r="AC636" s="527"/>
      <c r="HN636" s="527"/>
      <c r="HO636" s="527"/>
      <c r="HP636" s="527"/>
      <c r="HQ636" s="527"/>
      <c r="HR636" s="527"/>
      <c r="HS636" s="527"/>
      <c r="HT636" s="527"/>
      <c r="HU636" s="527"/>
      <c r="HV636" s="527"/>
      <c r="HW636" s="527"/>
      <c r="HX636" s="527"/>
      <c r="HY636" s="527"/>
      <c r="HZ636" s="527"/>
      <c r="IA636" s="527"/>
      <c r="IB636" s="527"/>
      <c r="IC636" s="527"/>
      <c r="ID636" s="527"/>
      <c r="IE636" s="527"/>
      <c r="IF636" s="527"/>
      <c r="IG636" s="527"/>
      <c r="IH636" s="527"/>
      <c r="II636" s="527"/>
      <c r="IJ636" s="527"/>
      <c r="IK636" s="527"/>
      <c r="IL636" s="527"/>
      <c r="IM636" s="527"/>
      <c r="IN636" s="527"/>
      <c r="IO636" s="527"/>
      <c r="IP636" s="527"/>
      <c r="IQ636" s="527"/>
      <c r="IR636" s="527"/>
      <c r="IS636" s="527"/>
    </row>
    <row r="637" s="5" customFormat="1" ht="24.95" customHeight="1" spans="1:253">
      <c r="A637" s="568" t="s">
        <v>492</v>
      </c>
      <c r="B637" s="367">
        <f>SUM(B638:B644)</f>
        <v>953</v>
      </c>
      <c r="C637" s="367">
        <f>SUM(C638:C644)</f>
        <v>1050</v>
      </c>
      <c r="D637" s="367">
        <f>SUM(D638:D644)</f>
        <v>682</v>
      </c>
      <c r="E637" s="561">
        <f t="shared" si="76"/>
        <v>0.64952380952381</v>
      </c>
      <c r="F637" s="367">
        <f>SUM(F638:F644)</f>
        <v>1026</v>
      </c>
      <c r="G637" s="562">
        <f t="shared" si="75"/>
        <v>-0.335282651072125</v>
      </c>
      <c r="H637" s="527"/>
      <c r="I637" s="527"/>
      <c r="J637" s="527"/>
      <c r="K637" s="527"/>
      <c r="L637" s="527"/>
      <c r="M637" s="527"/>
      <c r="N637" s="527"/>
      <c r="O637" s="527"/>
      <c r="P637" s="527"/>
      <c r="Q637" s="527"/>
      <c r="R637" s="527"/>
      <c r="S637" s="527"/>
      <c r="T637" s="527"/>
      <c r="U637" s="527"/>
      <c r="V637" s="527"/>
      <c r="W637" s="527"/>
      <c r="X637" s="527"/>
      <c r="Y637" s="527"/>
      <c r="Z637" s="527"/>
      <c r="AA637" s="527"/>
      <c r="AB637" s="527"/>
      <c r="AC637" s="527"/>
      <c r="HN637" s="527"/>
      <c r="HO637" s="527"/>
      <c r="HP637" s="527"/>
      <c r="HQ637" s="527"/>
      <c r="HR637" s="527"/>
      <c r="HS637" s="527"/>
      <c r="HT637" s="527"/>
      <c r="HU637" s="527"/>
      <c r="HV637" s="527"/>
      <c r="HW637" s="527"/>
      <c r="HX637" s="527"/>
      <c r="HY637" s="527"/>
      <c r="HZ637" s="527"/>
      <c r="IA637" s="527"/>
      <c r="IB637" s="527"/>
      <c r="IC637" s="527"/>
      <c r="ID637" s="527"/>
      <c r="IE637" s="527"/>
      <c r="IF637" s="527"/>
      <c r="IG637" s="527"/>
      <c r="IH637" s="527"/>
      <c r="II637" s="527"/>
      <c r="IJ637" s="527"/>
      <c r="IK637" s="527"/>
      <c r="IL637" s="527"/>
      <c r="IM637" s="527"/>
      <c r="IN637" s="527"/>
      <c r="IO637" s="527"/>
      <c r="IP637" s="527"/>
      <c r="IQ637" s="527"/>
      <c r="IR637" s="527"/>
      <c r="IS637" s="527"/>
    </row>
    <row r="638" s="5" customFormat="1" ht="24.95" customHeight="1" spans="1:253">
      <c r="A638" s="563" t="s">
        <v>493</v>
      </c>
      <c r="B638" s="564">
        <v>16</v>
      </c>
      <c r="C638" s="565">
        <v>10</v>
      </c>
      <c r="D638" s="565">
        <v>10</v>
      </c>
      <c r="E638" s="566">
        <f t="shared" si="76"/>
        <v>1</v>
      </c>
      <c r="F638" s="565">
        <v>295</v>
      </c>
      <c r="G638" s="567">
        <f t="shared" si="75"/>
        <v>-0.966101694915254</v>
      </c>
      <c r="H638" s="527"/>
      <c r="I638" s="527"/>
      <c r="J638" s="527"/>
      <c r="K638" s="527"/>
      <c r="L638" s="527"/>
      <c r="M638" s="527"/>
      <c r="N638" s="527"/>
      <c r="O638" s="527"/>
      <c r="P638" s="527"/>
      <c r="Q638" s="527"/>
      <c r="R638" s="527"/>
      <c r="S638" s="527"/>
      <c r="T638" s="527"/>
      <c r="U638" s="527"/>
      <c r="V638" s="527"/>
      <c r="W638" s="527"/>
      <c r="X638" s="527"/>
      <c r="Y638" s="527"/>
      <c r="Z638" s="527"/>
      <c r="AA638" s="527"/>
      <c r="AB638" s="527"/>
      <c r="AC638" s="527"/>
      <c r="HN638" s="527"/>
      <c r="HO638" s="527"/>
      <c r="HP638" s="527"/>
      <c r="HQ638" s="527"/>
      <c r="HR638" s="527"/>
      <c r="HS638" s="527"/>
      <c r="HT638" s="527"/>
      <c r="HU638" s="527"/>
      <c r="HV638" s="527"/>
      <c r="HW638" s="527"/>
      <c r="HX638" s="527"/>
      <c r="HY638" s="527"/>
      <c r="HZ638" s="527"/>
      <c r="IA638" s="527"/>
      <c r="IB638" s="527"/>
      <c r="IC638" s="527"/>
      <c r="ID638" s="527"/>
      <c r="IE638" s="527"/>
      <c r="IF638" s="527"/>
      <c r="IG638" s="527"/>
      <c r="IH638" s="527"/>
      <c r="II638" s="527"/>
      <c r="IJ638" s="527"/>
      <c r="IK638" s="527"/>
      <c r="IL638" s="527"/>
      <c r="IM638" s="527"/>
      <c r="IN638" s="527"/>
      <c r="IO638" s="527"/>
      <c r="IP638" s="527"/>
      <c r="IQ638" s="527"/>
      <c r="IR638" s="527"/>
      <c r="IS638" s="527"/>
    </row>
    <row r="639" s="528" customFormat="1" ht="24.95" customHeight="1" spans="1:253">
      <c r="A639" s="563" t="s">
        <v>494</v>
      </c>
      <c r="B639" s="564">
        <v>456</v>
      </c>
      <c r="C639" s="565">
        <v>384</v>
      </c>
      <c r="D639" s="565">
        <v>384</v>
      </c>
      <c r="E639" s="566">
        <f t="shared" si="76"/>
        <v>1</v>
      </c>
      <c r="F639" s="565">
        <v>453</v>
      </c>
      <c r="G639" s="567">
        <f t="shared" si="75"/>
        <v>-0.152317880794702</v>
      </c>
    </row>
    <row r="640" s="528" customFormat="1" ht="24.95" customHeight="1" spans="1:253">
      <c r="A640" s="563" t="s">
        <v>495</v>
      </c>
      <c r="B640" s="564">
        <v>0</v>
      </c>
      <c r="C640" s="565">
        <v>0</v>
      </c>
      <c r="D640" s="565">
        <v>0</v>
      </c>
      <c r="E640" s="566" t="str">
        <f t="shared" si="76"/>
        <v/>
      </c>
      <c r="F640" s="565">
        <v>0</v>
      </c>
      <c r="G640" s="567" t="str">
        <f t="shared" si="75"/>
        <v/>
      </c>
    </row>
    <row r="641" s="5" customFormat="1" ht="24.95" customHeight="1" spans="1:253">
      <c r="A641" s="563" t="s">
        <v>496</v>
      </c>
      <c r="B641" s="564">
        <v>36</v>
      </c>
      <c r="C641" s="565">
        <v>36</v>
      </c>
      <c r="D641" s="565">
        <v>36</v>
      </c>
      <c r="E641" s="566">
        <f t="shared" si="76"/>
        <v>1</v>
      </c>
      <c r="F641" s="565">
        <v>72</v>
      </c>
      <c r="G641" s="567">
        <f t="shared" si="75"/>
        <v>-0.5</v>
      </c>
      <c r="H641" s="527"/>
      <c r="I641" s="527"/>
      <c r="J641" s="527"/>
      <c r="K641" s="527"/>
      <c r="L641" s="527"/>
      <c r="M641" s="527"/>
      <c r="N641" s="527"/>
      <c r="O641" s="527"/>
      <c r="P641" s="527"/>
      <c r="Q641" s="527"/>
      <c r="R641" s="527"/>
      <c r="S641" s="527"/>
      <c r="T641" s="527"/>
      <c r="U641" s="527"/>
      <c r="V641" s="527"/>
      <c r="W641" s="527"/>
      <c r="X641" s="527"/>
      <c r="Y641" s="527"/>
      <c r="Z641" s="527"/>
      <c r="AA641" s="527"/>
      <c r="AB641" s="527"/>
      <c r="AC641" s="527"/>
      <c r="HN641" s="527"/>
      <c r="HO641" s="527"/>
      <c r="HP641" s="527"/>
      <c r="HQ641" s="527"/>
      <c r="HR641" s="527"/>
      <c r="HS641" s="527"/>
      <c r="HT641" s="527"/>
      <c r="HU641" s="527"/>
      <c r="HV641" s="527"/>
      <c r="HW641" s="527"/>
      <c r="HX641" s="527"/>
      <c r="HY641" s="527"/>
      <c r="HZ641" s="527"/>
      <c r="IA641" s="527"/>
      <c r="IB641" s="527"/>
      <c r="IC641" s="527"/>
      <c r="ID641" s="527"/>
      <c r="IE641" s="527"/>
      <c r="IF641" s="527"/>
      <c r="IG641" s="527"/>
      <c r="IH641" s="527"/>
      <c r="II641" s="527"/>
      <c r="IJ641" s="527"/>
      <c r="IK641" s="527"/>
      <c r="IL641" s="527"/>
      <c r="IM641" s="527"/>
      <c r="IN641" s="527"/>
      <c r="IO641" s="527"/>
      <c r="IP641" s="527"/>
      <c r="IQ641" s="527"/>
      <c r="IR641" s="527"/>
      <c r="IS641" s="527"/>
    </row>
    <row r="642" s="529" customFormat="1" ht="24.95" customHeight="1" spans="1:253">
      <c r="A642" s="563" t="s">
        <v>497</v>
      </c>
      <c r="B642" s="564">
        <v>0</v>
      </c>
      <c r="C642" s="565">
        <v>0</v>
      </c>
      <c r="D642" s="565">
        <v>0</v>
      </c>
      <c r="E642" s="566" t="str">
        <f t="shared" si="76"/>
        <v/>
      </c>
      <c r="F642" s="565">
        <v>0</v>
      </c>
      <c r="G642" s="567" t="str">
        <f t="shared" si="75"/>
        <v/>
      </c>
      <c r="H642" s="527"/>
      <c r="I642" s="527"/>
      <c r="J642" s="527"/>
      <c r="K642" s="527"/>
      <c r="L642" s="527"/>
      <c r="M642" s="527"/>
      <c r="N642" s="527"/>
      <c r="O642" s="527"/>
      <c r="P642" s="527"/>
      <c r="Q642" s="527"/>
      <c r="R642" s="527"/>
      <c r="S642" s="527"/>
      <c r="T642" s="527"/>
      <c r="U642" s="527"/>
      <c r="V642" s="527"/>
      <c r="W642" s="527"/>
      <c r="X642" s="527"/>
      <c r="Y642" s="527"/>
      <c r="Z642" s="527"/>
      <c r="AA642" s="527"/>
      <c r="AB642" s="527"/>
      <c r="AC642" s="527"/>
      <c r="HN642" s="527"/>
      <c r="HO642" s="527"/>
      <c r="HP642" s="527"/>
      <c r="HQ642" s="527"/>
      <c r="HR642" s="527"/>
      <c r="HS642" s="527"/>
      <c r="HT642" s="527"/>
      <c r="HU642" s="527"/>
      <c r="HV642" s="527"/>
      <c r="HW642" s="527"/>
      <c r="HX642" s="527"/>
      <c r="HY642" s="527"/>
      <c r="HZ642" s="527"/>
      <c r="IA642" s="527"/>
      <c r="IB642" s="527"/>
      <c r="IC642" s="527"/>
      <c r="ID642" s="527"/>
      <c r="IE642" s="527"/>
      <c r="IF642" s="527"/>
      <c r="IG642" s="527"/>
      <c r="IH642" s="527"/>
      <c r="II642" s="527"/>
      <c r="IJ642" s="527"/>
      <c r="IK642" s="527"/>
      <c r="IL642" s="527"/>
      <c r="IM642" s="527"/>
      <c r="IN642" s="527"/>
      <c r="IO642" s="527"/>
      <c r="IP642" s="527"/>
      <c r="IQ642" s="527"/>
      <c r="IR642" s="527"/>
      <c r="IS642" s="527"/>
    </row>
    <row r="643" s="528" customFormat="1" ht="24.95" customHeight="1" spans="1:253">
      <c r="A643" s="563" t="s">
        <v>498</v>
      </c>
      <c r="B643" s="564">
        <v>445</v>
      </c>
      <c r="C643" s="565">
        <v>571</v>
      </c>
      <c r="D643" s="565">
        <v>250</v>
      </c>
      <c r="E643" s="566">
        <f t="shared" si="76"/>
        <v>0.437828371278459</v>
      </c>
      <c r="F643" s="565">
        <v>206</v>
      </c>
      <c r="G643" s="567">
        <f t="shared" si="75"/>
        <v>0.213592233009709</v>
      </c>
    </row>
    <row r="644" s="5" customFormat="1" ht="24.95" customHeight="1" spans="1:253">
      <c r="A644" s="563" t="s">
        <v>499</v>
      </c>
      <c r="B644" s="564">
        <v>0</v>
      </c>
      <c r="C644" s="565">
        <v>49</v>
      </c>
      <c r="D644" s="565">
        <v>2</v>
      </c>
      <c r="E644" s="566">
        <f t="shared" si="76"/>
        <v>0.0408163265306122</v>
      </c>
      <c r="F644" s="565">
        <v>0</v>
      </c>
      <c r="G644" s="567" t="str">
        <f t="shared" ref="G644:G707" si="77">IFERROR((D644-F644)/F644,"")</f>
        <v/>
      </c>
      <c r="H644" s="527"/>
      <c r="I644" s="527"/>
      <c r="J644" s="527"/>
      <c r="K644" s="527"/>
      <c r="L644" s="527"/>
      <c r="M644" s="527"/>
      <c r="N644" s="527"/>
      <c r="O644" s="527"/>
      <c r="P644" s="527"/>
      <c r="Q644" s="527"/>
      <c r="R644" s="527"/>
      <c r="S644" s="527"/>
      <c r="T644" s="527"/>
      <c r="U644" s="527"/>
      <c r="V644" s="527"/>
      <c r="W644" s="527"/>
      <c r="X644" s="527"/>
      <c r="Y644" s="527"/>
      <c r="Z644" s="527"/>
      <c r="AA644" s="527"/>
      <c r="AB644" s="527"/>
      <c r="AC644" s="527"/>
      <c r="HN644" s="527"/>
      <c r="HO644" s="527"/>
      <c r="HP644" s="527"/>
      <c r="HQ644" s="527"/>
      <c r="HR644" s="527"/>
      <c r="HS644" s="527"/>
      <c r="HT644" s="527"/>
      <c r="HU644" s="527"/>
      <c r="HV644" s="527"/>
      <c r="HW644" s="527"/>
      <c r="HX644" s="527"/>
      <c r="HY644" s="527"/>
      <c r="HZ644" s="527"/>
      <c r="IA644" s="527"/>
      <c r="IB644" s="527"/>
      <c r="IC644" s="527"/>
      <c r="ID644" s="527"/>
      <c r="IE644" s="527"/>
      <c r="IF644" s="527"/>
      <c r="IG644" s="527"/>
      <c r="IH644" s="527"/>
      <c r="II644" s="527"/>
      <c r="IJ644" s="527"/>
      <c r="IK644" s="527"/>
      <c r="IL644" s="527"/>
      <c r="IM644" s="527"/>
      <c r="IN644" s="527"/>
      <c r="IO644" s="527"/>
      <c r="IP644" s="527"/>
      <c r="IQ644" s="527"/>
      <c r="IR644" s="527"/>
      <c r="IS644" s="527"/>
    </row>
    <row r="645" s="528" customFormat="1" ht="24.95" customHeight="1" spans="1:253">
      <c r="A645" s="568" t="s">
        <v>500</v>
      </c>
      <c r="B645" s="367">
        <f>SUM(B646:B653)</f>
        <v>533</v>
      </c>
      <c r="C645" s="367">
        <f>SUM(C646:C653)</f>
        <v>531</v>
      </c>
      <c r="D645" s="367">
        <f>SUM(D646:D653)</f>
        <v>513</v>
      </c>
      <c r="E645" s="561">
        <f t="shared" si="76"/>
        <v>0.966101694915254</v>
      </c>
      <c r="F645" s="367">
        <f>SUM(F646:F653)</f>
        <v>739</v>
      </c>
      <c r="G645" s="562">
        <f t="shared" si="77"/>
        <v>-0.305818673883627</v>
      </c>
    </row>
    <row r="646" s="5" customFormat="1" ht="24.95" customHeight="1" spans="1:253">
      <c r="A646" s="563" t="s">
        <v>50</v>
      </c>
      <c r="B646" s="564">
        <v>41</v>
      </c>
      <c r="C646" s="565">
        <v>44</v>
      </c>
      <c r="D646" s="565">
        <v>44</v>
      </c>
      <c r="E646" s="566">
        <f t="shared" ref="E646:E709" si="78">IFERROR(D646/C646,"")</f>
        <v>1</v>
      </c>
      <c r="F646" s="565">
        <v>59</v>
      </c>
      <c r="G646" s="567">
        <f t="shared" si="77"/>
        <v>-0.254237288135593</v>
      </c>
      <c r="H646" s="527"/>
      <c r="I646" s="527"/>
      <c r="J646" s="527"/>
      <c r="K646" s="527"/>
      <c r="L646" s="527"/>
      <c r="M646" s="527"/>
      <c r="N646" s="527"/>
      <c r="O646" s="527"/>
      <c r="P646" s="527"/>
      <c r="Q646" s="527"/>
      <c r="R646" s="527"/>
      <c r="S646" s="527"/>
      <c r="T646" s="527"/>
      <c r="U646" s="527"/>
      <c r="V646" s="527"/>
      <c r="W646" s="527"/>
      <c r="X646" s="527"/>
      <c r="Y646" s="527"/>
      <c r="Z646" s="527"/>
      <c r="AA646" s="527"/>
      <c r="AB646" s="527"/>
      <c r="AC646" s="527"/>
      <c r="HN646" s="527"/>
      <c r="HO646" s="527"/>
      <c r="HP646" s="527"/>
      <c r="HQ646" s="527"/>
      <c r="HR646" s="527"/>
      <c r="HS646" s="527"/>
      <c r="HT646" s="527"/>
      <c r="HU646" s="527"/>
      <c r="HV646" s="527"/>
      <c r="HW646" s="527"/>
      <c r="HX646" s="527"/>
      <c r="HY646" s="527"/>
      <c r="HZ646" s="527"/>
      <c r="IA646" s="527"/>
      <c r="IB646" s="527"/>
      <c r="IC646" s="527"/>
      <c r="ID646" s="527"/>
      <c r="IE646" s="527"/>
      <c r="IF646" s="527"/>
      <c r="IG646" s="527"/>
      <c r="IH646" s="527"/>
      <c r="II646" s="527"/>
      <c r="IJ646" s="527"/>
      <c r="IK646" s="527"/>
      <c r="IL646" s="527"/>
      <c r="IM646" s="527"/>
      <c r="IN646" s="527"/>
      <c r="IO646" s="527"/>
      <c r="IP646" s="527"/>
      <c r="IQ646" s="527"/>
      <c r="IR646" s="527"/>
      <c r="IS646" s="527"/>
    </row>
    <row r="647" s="529" customFormat="1" ht="24.95" customHeight="1" spans="1:253">
      <c r="A647" s="563" t="s">
        <v>51</v>
      </c>
      <c r="B647" s="564">
        <v>0</v>
      </c>
      <c r="C647" s="565">
        <v>0</v>
      </c>
      <c r="D647" s="565">
        <v>0</v>
      </c>
      <c r="E647" s="566" t="str">
        <f t="shared" si="78"/>
        <v/>
      </c>
      <c r="F647" s="565">
        <v>0</v>
      </c>
      <c r="G647" s="567" t="str">
        <f t="shared" si="77"/>
        <v/>
      </c>
      <c r="H647" s="527"/>
      <c r="I647" s="527"/>
      <c r="J647" s="527"/>
      <c r="K647" s="527"/>
      <c r="L647" s="527"/>
      <c r="M647" s="527"/>
      <c r="N647" s="527"/>
      <c r="O647" s="527"/>
      <c r="P647" s="527"/>
      <c r="Q647" s="527"/>
      <c r="R647" s="527"/>
      <c r="S647" s="527"/>
      <c r="T647" s="527"/>
      <c r="U647" s="527"/>
      <c r="V647" s="527"/>
      <c r="W647" s="527"/>
      <c r="X647" s="527"/>
      <c r="Y647" s="527"/>
      <c r="Z647" s="527"/>
      <c r="AA647" s="527"/>
      <c r="AB647" s="527"/>
      <c r="AC647" s="527"/>
      <c r="HN647" s="527"/>
      <c r="HO647" s="527"/>
      <c r="HP647" s="527"/>
      <c r="HQ647" s="527"/>
      <c r="HR647" s="527"/>
      <c r="HS647" s="527"/>
      <c r="HT647" s="527"/>
      <c r="HU647" s="527"/>
      <c r="HV647" s="527"/>
      <c r="HW647" s="527"/>
      <c r="HX647" s="527"/>
      <c r="HY647" s="527"/>
      <c r="HZ647" s="527"/>
      <c r="IA647" s="527"/>
      <c r="IB647" s="527"/>
      <c r="IC647" s="527"/>
      <c r="ID647" s="527"/>
      <c r="IE647" s="527"/>
      <c r="IF647" s="527"/>
      <c r="IG647" s="527"/>
      <c r="IH647" s="527"/>
      <c r="II647" s="527"/>
      <c r="IJ647" s="527"/>
      <c r="IK647" s="527"/>
      <c r="IL647" s="527"/>
      <c r="IM647" s="527"/>
      <c r="IN647" s="527"/>
      <c r="IO647" s="527"/>
      <c r="IP647" s="527"/>
      <c r="IQ647" s="527"/>
      <c r="IR647" s="527"/>
      <c r="IS647" s="527"/>
    </row>
    <row r="648" s="528" customFormat="1" ht="24.95" customHeight="1" spans="1:253">
      <c r="A648" s="563" t="s">
        <v>52</v>
      </c>
      <c r="B648" s="564">
        <v>0</v>
      </c>
      <c r="C648" s="565">
        <v>0</v>
      </c>
      <c r="D648" s="565">
        <v>0</v>
      </c>
      <c r="E648" s="566" t="str">
        <f t="shared" si="78"/>
        <v/>
      </c>
      <c r="F648" s="565">
        <v>0</v>
      </c>
      <c r="G648" s="567" t="str">
        <f t="shared" si="77"/>
        <v/>
      </c>
    </row>
    <row r="649" s="5" customFormat="1" ht="24.95" customHeight="1" spans="1:253">
      <c r="A649" s="563" t="s">
        <v>501</v>
      </c>
      <c r="B649" s="564">
        <v>46</v>
      </c>
      <c r="C649" s="565">
        <v>61</v>
      </c>
      <c r="D649" s="565">
        <v>58</v>
      </c>
      <c r="E649" s="566">
        <f t="shared" si="78"/>
        <v>0.950819672131147</v>
      </c>
      <c r="F649" s="565">
        <v>80</v>
      </c>
      <c r="G649" s="567">
        <f t="shared" si="77"/>
        <v>-0.275</v>
      </c>
      <c r="H649" s="527"/>
      <c r="I649" s="527"/>
      <c r="J649" s="527"/>
      <c r="K649" s="527"/>
      <c r="L649" s="527"/>
      <c r="M649" s="527"/>
      <c r="N649" s="527"/>
      <c r="O649" s="527"/>
      <c r="P649" s="527"/>
      <c r="Q649" s="527"/>
      <c r="R649" s="527"/>
      <c r="S649" s="527"/>
      <c r="T649" s="527"/>
      <c r="U649" s="527"/>
      <c r="V649" s="527"/>
      <c r="W649" s="527"/>
      <c r="X649" s="527"/>
      <c r="Y649" s="527"/>
      <c r="Z649" s="527"/>
      <c r="AA649" s="527"/>
      <c r="AB649" s="527"/>
      <c r="AC649" s="527"/>
      <c r="HN649" s="527"/>
      <c r="HO649" s="527"/>
      <c r="HP649" s="527"/>
      <c r="HQ649" s="527"/>
      <c r="HR649" s="527"/>
      <c r="HS649" s="527"/>
      <c r="HT649" s="527"/>
      <c r="HU649" s="527"/>
      <c r="HV649" s="527"/>
      <c r="HW649" s="527"/>
      <c r="HX649" s="527"/>
      <c r="HY649" s="527"/>
      <c r="HZ649" s="527"/>
      <c r="IA649" s="527"/>
      <c r="IB649" s="527"/>
      <c r="IC649" s="527"/>
      <c r="ID649" s="527"/>
      <c r="IE649" s="527"/>
      <c r="IF649" s="527"/>
      <c r="IG649" s="527"/>
      <c r="IH649" s="527"/>
      <c r="II649" s="527"/>
      <c r="IJ649" s="527"/>
      <c r="IK649" s="527"/>
      <c r="IL649" s="527"/>
      <c r="IM649" s="527"/>
      <c r="IN649" s="527"/>
      <c r="IO649" s="527"/>
      <c r="IP649" s="527"/>
      <c r="IQ649" s="527"/>
      <c r="IR649" s="527"/>
      <c r="IS649" s="527"/>
    </row>
    <row r="650" s="528" customFormat="1" ht="24.95" customHeight="1" spans="1:253">
      <c r="A650" s="563" t="s">
        <v>502</v>
      </c>
      <c r="B650" s="564">
        <v>9</v>
      </c>
      <c r="C650" s="565">
        <v>36</v>
      </c>
      <c r="D650" s="565">
        <v>33</v>
      </c>
      <c r="E650" s="566">
        <f t="shared" si="78"/>
        <v>0.916666666666667</v>
      </c>
      <c r="F650" s="565">
        <v>23</v>
      </c>
      <c r="G650" s="567">
        <f t="shared" si="77"/>
        <v>0.434782608695652</v>
      </c>
    </row>
    <row r="651" s="528" customFormat="1" ht="24.95" customHeight="1" spans="1:253">
      <c r="A651" s="563" t="s">
        <v>503</v>
      </c>
      <c r="B651" s="564">
        <v>0</v>
      </c>
      <c r="C651" s="565">
        <v>0</v>
      </c>
      <c r="D651" s="565">
        <v>0</v>
      </c>
      <c r="E651" s="566" t="str">
        <f t="shared" si="78"/>
        <v/>
      </c>
      <c r="F651" s="565">
        <v>0</v>
      </c>
      <c r="G651" s="567" t="str">
        <f t="shared" si="77"/>
        <v/>
      </c>
    </row>
    <row r="652" s="5" customFormat="1" ht="24.95" customHeight="1" spans="1:253">
      <c r="A652" s="563" t="s">
        <v>504</v>
      </c>
      <c r="B652" s="564">
        <v>276</v>
      </c>
      <c r="C652" s="565">
        <v>208</v>
      </c>
      <c r="D652" s="565">
        <v>208</v>
      </c>
      <c r="E652" s="566">
        <f t="shared" si="78"/>
        <v>1</v>
      </c>
      <c r="F652" s="565">
        <v>233</v>
      </c>
      <c r="G652" s="567">
        <f t="shared" si="77"/>
        <v>-0.107296137339056</v>
      </c>
      <c r="H652" s="527"/>
      <c r="I652" s="527"/>
      <c r="J652" s="527"/>
      <c r="K652" s="527"/>
      <c r="L652" s="527"/>
      <c r="M652" s="527"/>
      <c r="N652" s="527"/>
      <c r="O652" s="527"/>
      <c r="P652" s="527"/>
      <c r="Q652" s="527"/>
      <c r="R652" s="527"/>
      <c r="S652" s="527"/>
      <c r="T652" s="527"/>
      <c r="U652" s="527"/>
      <c r="V652" s="527"/>
      <c r="W652" s="527"/>
      <c r="X652" s="527"/>
      <c r="Y652" s="527"/>
      <c r="Z652" s="527"/>
      <c r="AA652" s="527"/>
      <c r="AB652" s="527"/>
      <c r="AC652" s="527"/>
      <c r="HN652" s="527"/>
      <c r="HO652" s="527"/>
      <c r="HP652" s="527"/>
      <c r="HQ652" s="527"/>
      <c r="HR652" s="527"/>
      <c r="HS652" s="527"/>
      <c r="HT652" s="527"/>
      <c r="HU652" s="527"/>
      <c r="HV652" s="527"/>
      <c r="HW652" s="527"/>
      <c r="HX652" s="527"/>
      <c r="HY652" s="527"/>
      <c r="HZ652" s="527"/>
      <c r="IA652" s="527"/>
      <c r="IB652" s="527"/>
      <c r="IC652" s="527"/>
      <c r="ID652" s="527"/>
      <c r="IE652" s="527"/>
      <c r="IF652" s="527"/>
      <c r="IG652" s="527"/>
      <c r="IH652" s="527"/>
      <c r="II652" s="527"/>
      <c r="IJ652" s="527"/>
      <c r="IK652" s="527"/>
      <c r="IL652" s="527"/>
      <c r="IM652" s="527"/>
      <c r="IN652" s="527"/>
      <c r="IO652" s="527"/>
      <c r="IP652" s="527"/>
      <c r="IQ652" s="527"/>
      <c r="IR652" s="527"/>
      <c r="IS652" s="527"/>
    </row>
    <row r="653" s="529" customFormat="1" ht="24.95" customHeight="1" spans="1:253">
      <c r="A653" s="563" t="s">
        <v>505</v>
      </c>
      <c r="B653" s="564">
        <v>161</v>
      </c>
      <c r="C653" s="565">
        <v>182</v>
      </c>
      <c r="D653" s="565">
        <v>170</v>
      </c>
      <c r="E653" s="566">
        <f t="shared" si="78"/>
        <v>0.934065934065934</v>
      </c>
      <c r="F653" s="565">
        <v>344</v>
      </c>
      <c r="G653" s="567">
        <f t="shared" si="77"/>
        <v>-0.505813953488372</v>
      </c>
      <c r="H653" s="527"/>
      <c r="I653" s="527"/>
      <c r="J653" s="527"/>
      <c r="K653" s="527"/>
      <c r="L653" s="527"/>
      <c r="M653" s="527"/>
      <c r="N653" s="527"/>
      <c r="O653" s="527"/>
      <c r="P653" s="527"/>
      <c r="Q653" s="527"/>
      <c r="R653" s="527"/>
      <c r="S653" s="527"/>
      <c r="T653" s="527"/>
      <c r="U653" s="527"/>
      <c r="V653" s="527"/>
      <c r="W653" s="527"/>
      <c r="X653" s="527"/>
      <c r="Y653" s="527"/>
      <c r="Z653" s="527"/>
      <c r="AA653" s="527"/>
      <c r="AB653" s="527"/>
      <c r="AC653" s="527"/>
      <c r="HN653" s="527"/>
      <c r="HO653" s="527"/>
      <c r="HP653" s="527"/>
      <c r="HQ653" s="527"/>
      <c r="HR653" s="527"/>
      <c r="HS653" s="527"/>
      <c r="HT653" s="527"/>
      <c r="HU653" s="527"/>
      <c r="HV653" s="527"/>
      <c r="HW653" s="527"/>
      <c r="HX653" s="527"/>
      <c r="HY653" s="527"/>
      <c r="HZ653" s="527"/>
      <c r="IA653" s="527"/>
      <c r="IB653" s="527"/>
      <c r="IC653" s="527"/>
      <c r="ID653" s="527"/>
      <c r="IE653" s="527"/>
      <c r="IF653" s="527"/>
      <c r="IG653" s="527"/>
      <c r="IH653" s="527"/>
      <c r="II653" s="527"/>
      <c r="IJ653" s="527"/>
      <c r="IK653" s="527"/>
      <c r="IL653" s="527"/>
      <c r="IM653" s="527"/>
      <c r="IN653" s="527"/>
      <c r="IO653" s="527"/>
      <c r="IP653" s="527"/>
      <c r="IQ653" s="527"/>
      <c r="IR653" s="527"/>
      <c r="IS653" s="527"/>
    </row>
    <row r="654" s="528" customFormat="1" ht="24.95" customHeight="1" spans="1:253">
      <c r="A654" s="568" t="s">
        <v>506</v>
      </c>
      <c r="B654" s="367">
        <f>SUM(B655:B659)</f>
        <v>3</v>
      </c>
      <c r="C654" s="367">
        <f>SUM(C655:C659)</f>
        <v>4</v>
      </c>
      <c r="D654" s="367">
        <f>SUM(D655:D659)</f>
        <v>4</v>
      </c>
      <c r="E654" s="561">
        <f t="shared" si="78"/>
        <v>1</v>
      </c>
      <c r="F654" s="367">
        <f>SUM(F655:F659)</f>
        <v>4</v>
      </c>
      <c r="G654" s="562"/>
    </row>
    <row r="655" s="5" customFormat="1" ht="24.95" customHeight="1" spans="1:253">
      <c r="A655" s="563" t="s">
        <v>50</v>
      </c>
      <c r="B655" s="564">
        <v>0</v>
      </c>
      <c r="C655" s="565">
        <v>0</v>
      </c>
      <c r="D655" s="565">
        <v>0</v>
      </c>
      <c r="E655" s="566" t="str">
        <f t="shared" si="78"/>
        <v/>
      </c>
      <c r="F655" s="565">
        <v>0</v>
      </c>
      <c r="G655" s="567" t="str">
        <f t="shared" si="77"/>
        <v/>
      </c>
      <c r="H655" s="527"/>
      <c r="I655" s="527"/>
      <c r="J655" s="527"/>
      <c r="K655" s="527"/>
      <c r="L655" s="527"/>
      <c r="M655" s="527"/>
      <c r="N655" s="527"/>
      <c r="O655" s="527"/>
      <c r="P655" s="527"/>
      <c r="Q655" s="527"/>
      <c r="R655" s="527"/>
      <c r="S655" s="527"/>
      <c r="T655" s="527"/>
      <c r="U655" s="527"/>
      <c r="V655" s="527"/>
      <c r="W655" s="527"/>
      <c r="X655" s="527"/>
      <c r="Y655" s="527"/>
      <c r="Z655" s="527"/>
      <c r="AA655" s="527"/>
      <c r="AB655" s="527"/>
      <c r="AC655" s="527"/>
      <c r="HN655" s="527"/>
      <c r="HO655" s="527"/>
      <c r="HP655" s="527"/>
      <c r="HQ655" s="527"/>
      <c r="HR655" s="527"/>
      <c r="HS655" s="527"/>
      <c r="HT655" s="527"/>
      <c r="HU655" s="527"/>
      <c r="HV655" s="527"/>
      <c r="HW655" s="527"/>
      <c r="HX655" s="527"/>
      <c r="HY655" s="527"/>
      <c r="HZ655" s="527"/>
      <c r="IA655" s="527"/>
      <c r="IB655" s="527"/>
      <c r="IC655" s="527"/>
      <c r="ID655" s="527"/>
      <c r="IE655" s="527"/>
      <c r="IF655" s="527"/>
      <c r="IG655" s="527"/>
      <c r="IH655" s="527"/>
      <c r="II655" s="527"/>
      <c r="IJ655" s="527"/>
      <c r="IK655" s="527"/>
      <c r="IL655" s="527"/>
      <c r="IM655" s="527"/>
      <c r="IN655" s="527"/>
      <c r="IO655" s="527"/>
      <c r="IP655" s="527"/>
      <c r="IQ655" s="527"/>
      <c r="IR655" s="527"/>
      <c r="IS655" s="527"/>
    </row>
    <row r="656" s="529" customFormat="1" ht="24.95" customHeight="1" spans="1:253">
      <c r="A656" s="563" t="s">
        <v>51</v>
      </c>
      <c r="B656" s="564">
        <v>0</v>
      </c>
      <c r="C656" s="565">
        <v>0</v>
      </c>
      <c r="D656" s="565">
        <v>0</v>
      </c>
      <c r="E656" s="566" t="str">
        <f t="shared" si="78"/>
        <v/>
      </c>
      <c r="F656" s="565">
        <v>0</v>
      </c>
      <c r="G656" s="567" t="str">
        <f t="shared" si="77"/>
        <v/>
      </c>
      <c r="H656" s="527"/>
      <c r="I656" s="527"/>
      <c r="J656" s="527"/>
      <c r="K656" s="527"/>
      <c r="L656" s="527"/>
      <c r="M656" s="527"/>
      <c r="N656" s="527"/>
      <c r="O656" s="527"/>
      <c r="P656" s="527"/>
      <c r="Q656" s="527"/>
      <c r="R656" s="527"/>
      <c r="S656" s="527"/>
      <c r="T656" s="527"/>
      <c r="U656" s="527"/>
      <c r="V656" s="527"/>
      <c r="W656" s="527"/>
      <c r="X656" s="527"/>
      <c r="Y656" s="527"/>
      <c r="Z656" s="527"/>
      <c r="AA656" s="527"/>
      <c r="AB656" s="527"/>
      <c r="AC656" s="527"/>
      <c r="HN656" s="527"/>
      <c r="HO656" s="527"/>
      <c r="HP656" s="527"/>
      <c r="HQ656" s="527"/>
      <c r="HR656" s="527"/>
      <c r="HS656" s="527"/>
      <c r="HT656" s="527"/>
      <c r="HU656" s="527"/>
      <c r="HV656" s="527"/>
      <c r="HW656" s="527"/>
      <c r="HX656" s="527"/>
      <c r="HY656" s="527"/>
      <c r="HZ656" s="527"/>
      <c r="IA656" s="527"/>
      <c r="IB656" s="527"/>
      <c r="IC656" s="527"/>
      <c r="ID656" s="527"/>
      <c r="IE656" s="527"/>
      <c r="IF656" s="527"/>
      <c r="IG656" s="527"/>
      <c r="IH656" s="527"/>
      <c r="II656" s="527"/>
      <c r="IJ656" s="527"/>
      <c r="IK656" s="527"/>
      <c r="IL656" s="527"/>
      <c r="IM656" s="527"/>
      <c r="IN656" s="527"/>
      <c r="IO656" s="527"/>
      <c r="IP656" s="527"/>
      <c r="IQ656" s="527"/>
      <c r="IR656" s="527"/>
      <c r="IS656" s="527"/>
    </row>
    <row r="657" s="528" customFormat="1" ht="24.95" customHeight="1" spans="1:253">
      <c r="A657" s="563" t="s">
        <v>52</v>
      </c>
      <c r="B657" s="564">
        <v>0</v>
      </c>
      <c r="C657" s="565">
        <v>0</v>
      </c>
      <c r="D657" s="565">
        <v>0</v>
      </c>
      <c r="E657" s="566" t="str">
        <f t="shared" si="78"/>
        <v/>
      </c>
      <c r="F657" s="565">
        <v>0</v>
      </c>
      <c r="G657" s="567" t="str">
        <f t="shared" si="77"/>
        <v/>
      </c>
    </row>
    <row r="658" s="528" customFormat="1" ht="24.95" customHeight="1" spans="1:253">
      <c r="A658" s="563" t="s">
        <v>507</v>
      </c>
      <c r="B658" s="564">
        <v>0</v>
      </c>
      <c r="C658" s="565">
        <v>0</v>
      </c>
      <c r="D658" s="565">
        <v>0</v>
      </c>
      <c r="E658" s="566" t="str">
        <f t="shared" si="78"/>
        <v/>
      </c>
      <c r="F658" s="565">
        <v>0</v>
      </c>
      <c r="G658" s="567" t="str">
        <f t="shared" si="77"/>
        <v/>
      </c>
    </row>
    <row r="659" s="529" customFormat="1" ht="24.95" customHeight="1" spans="1:253">
      <c r="A659" s="563" t="s">
        <v>508</v>
      </c>
      <c r="B659" s="564">
        <v>3</v>
      </c>
      <c r="C659" s="565">
        <v>4</v>
      </c>
      <c r="D659" s="565">
        <v>4</v>
      </c>
      <c r="E659" s="566">
        <f t="shared" si="78"/>
        <v>1</v>
      </c>
      <c r="F659" s="565">
        <v>4</v>
      </c>
      <c r="G659" s="567"/>
      <c r="H659" s="527"/>
      <c r="I659" s="527"/>
      <c r="J659" s="527"/>
      <c r="K659" s="527"/>
      <c r="L659" s="527"/>
      <c r="M659" s="527"/>
      <c r="N659" s="527"/>
      <c r="O659" s="527"/>
      <c r="P659" s="527"/>
      <c r="Q659" s="527"/>
      <c r="R659" s="527"/>
      <c r="S659" s="527"/>
      <c r="T659" s="527"/>
      <c r="U659" s="527"/>
      <c r="V659" s="527"/>
      <c r="W659" s="527"/>
      <c r="X659" s="527"/>
      <c r="Y659" s="527"/>
      <c r="Z659" s="527"/>
      <c r="AA659" s="527"/>
      <c r="AB659" s="527"/>
      <c r="AC659" s="527"/>
      <c r="HN659" s="527"/>
      <c r="HO659" s="527"/>
      <c r="HP659" s="527"/>
      <c r="HQ659" s="527"/>
      <c r="HR659" s="527"/>
      <c r="HS659" s="527"/>
      <c r="HT659" s="527"/>
      <c r="HU659" s="527"/>
      <c r="HV659" s="527"/>
      <c r="HW659" s="527"/>
      <c r="HX659" s="527"/>
      <c r="HY659" s="527"/>
      <c r="HZ659" s="527"/>
      <c r="IA659" s="527"/>
      <c r="IB659" s="527"/>
      <c r="IC659" s="527"/>
      <c r="ID659" s="527"/>
      <c r="IE659" s="527"/>
      <c r="IF659" s="527"/>
      <c r="IG659" s="527"/>
      <c r="IH659" s="527"/>
      <c r="II659" s="527"/>
      <c r="IJ659" s="527"/>
      <c r="IK659" s="527"/>
      <c r="IL659" s="527"/>
      <c r="IM659" s="527"/>
      <c r="IN659" s="527"/>
      <c r="IO659" s="527"/>
      <c r="IP659" s="527"/>
      <c r="IQ659" s="527"/>
      <c r="IR659" s="527"/>
      <c r="IS659" s="527"/>
    </row>
    <row r="660" s="528" customFormat="1" ht="24.95" customHeight="1" spans="1:253">
      <c r="A660" s="568" t="s">
        <v>509</v>
      </c>
      <c r="B660" s="367">
        <f>SUM(B661:B662)</f>
        <v>0</v>
      </c>
      <c r="C660" s="367">
        <f>SUM(C661:C662)</f>
        <v>0</v>
      </c>
      <c r="D660" s="367">
        <f>SUM(D661:D662)</f>
        <v>0</v>
      </c>
      <c r="E660" s="561" t="str">
        <f t="shared" si="78"/>
        <v/>
      </c>
      <c r="F660" s="367">
        <f>SUM(F661:F662)</f>
        <v>0</v>
      </c>
      <c r="G660" s="562" t="str">
        <f t="shared" si="77"/>
        <v/>
      </c>
    </row>
    <row r="661" s="5" customFormat="1" ht="24.95" customHeight="1" spans="1:253">
      <c r="A661" s="563" t="s">
        <v>510</v>
      </c>
      <c r="B661" s="564">
        <v>0</v>
      </c>
      <c r="C661" s="565">
        <v>0</v>
      </c>
      <c r="D661" s="565">
        <v>0</v>
      </c>
      <c r="E661" s="566" t="str">
        <f t="shared" si="78"/>
        <v/>
      </c>
      <c r="F661" s="565">
        <v>0</v>
      </c>
      <c r="G661" s="567" t="str">
        <f t="shared" si="77"/>
        <v/>
      </c>
      <c r="H661" s="527"/>
      <c r="I661" s="527"/>
      <c r="J661" s="527"/>
      <c r="K661" s="527"/>
      <c r="L661" s="527"/>
      <c r="M661" s="527"/>
      <c r="N661" s="527"/>
      <c r="O661" s="527"/>
      <c r="P661" s="527"/>
      <c r="Q661" s="527"/>
      <c r="R661" s="527"/>
      <c r="S661" s="527"/>
      <c r="T661" s="527"/>
      <c r="U661" s="527"/>
      <c r="V661" s="527"/>
      <c r="W661" s="527"/>
      <c r="X661" s="527"/>
      <c r="Y661" s="527"/>
      <c r="Z661" s="527"/>
      <c r="AA661" s="527"/>
      <c r="AB661" s="527"/>
      <c r="AC661" s="527"/>
      <c r="HN661" s="527"/>
      <c r="HO661" s="527"/>
      <c r="HP661" s="527"/>
      <c r="HQ661" s="527"/>
      <c r="HR661" s="527"/>
      <c r="HS661" s="527"/>
      <c r="HT661" s="527"/>
      <c r="HU661" s="527"/>
      <c r="HV661" s="527"/>
      <c r="HW661" s="527"/>
      <c r="HX661" s="527"/>
      <c r="HY661" s="527"/>
      <c r="HZ661" s="527"/>
      <c r="IA661" s="527"/>
      <c r="IB661" s="527"/>
      <c r="IC661" s="527"/>
      <c r="ID661" s="527"/>
      <c r="IE661" s="527"/>
      <c r="IF661" s="527"/>
      <c r="IG661" s="527"/>
      <c r="IH661" s="527"/>
      <c r="II661" s="527"/>
      <c r="IJ661" s="527"/>
      <c r="IK661" s="527"/>
      <c r="IL661" s="527"/>
      <c r="IM661" s="527"/>
      <c r="IN661" s="527"/>
      <c r="IO661" s="527"/>
      <c r="IP661" s="527"/>
      <c r="IQ661" s="527"/>
      <c r="IR661" s="527"/>
      <c r="IS661" s="527"/>
    </row>
    <row r="662" s="529" customFormat="1" ht="24.95" customHeight="1" spans="1:253">
      <c r="A662" s="563" t="s">
        <v>511</v>
      </c>
      <c r="B662" s="564">
        <v>0</v>
      </c>
      <c r="C662" s="565">
        <v>0</v>
      </c>
      <c r="D662" s="565">
        <v>0</v>
      </c>
      <c r="E662" s="566" t="str">
        <f t="shared" si="78"/>
        <v/>
      </c>
      <c r="F662" s="565">
        <v>0</v>
      </c>
      <c r="G662" s="567" t="str">
        <f t="shared" si="77"/>
        <v/>
      </c>
      <c r="H662" s="527"/>
      <c r="I662" s="527"/>
      <c r="J662" s="527"/>
      <c r="K662" s="527"/>
      <c r="L662" s="527"/>
      <c r="M662" s="527"/>
      <c r="N662" s="527"/>
      <c r="O662" s="527"/>
      <c r="P662" s="527"/>
      <c r="Q662" s="527"/>
      <c r="R662" s="527"/>
      <c r="S662" s="527"/>
      <c r="T662" s="527"/>
      <c r="U662" s="527"/>
      <c r="V662" s="527"/>
      <c r="W662" s="527"/>
      <c r="X662" s="527"/>
      <c r="Y662" s="527"/>
      <c r="Z662" s="527"/>
      <c r="AA662" s="527"/>
      <c r="AB662" s="527"/>
      <c r="AC662" s="527"/>
      <c r="HN662" s="527"/>
      <c r="HO662" s="527"/>
      <c r="HP662" s="527"/>
      <c r="HQ662" s="527"/>
      <c r="HR662" s="527"/>
      <c r="HS662" s="527"/>
      <c r="HT662" s="527"/>
      <c r="HU662" s="527"/>
      <c r="HV662" s="527"/>
      <c r="HW662" s="527"/>
      <c r="HX662" s="527"/>
      <c r="HY662" s="527"/>
      <c r="HZ662" s="527"/>
      <c r="IA662" s="527"/>
      <c r="IB662" s="527"/>
      <c r="IC662" s="527"/>
      <c r="ID662" s="527"/>
      <c r="IE662" s="527"/>
      <c r="IF662" s="527"/>
      <c r="IG662" s="527"/>
      <c r="IH662" s="527"/>
      <c r="II662" s="527"/>
      <c r="IJ662" s="527"/>
      <c r="IK662" s="527"/>
      <c r="IL662" s="527"/>
      <c r="IM662" s="527"/>
      <c r="IN662" s="527"/>
      <c r="IO662" s="527"/>
      <c r="IP662" s="527"/>
      <c r="IQ662" s="527"/>
      <c r="IR662" s="527"/>
      <c r="IS662" s="527"/>
    </row>
    <row r="663" s="528" customFormat="1" ht="24.95" customHeight="1" spans="1:253">
      <c r="A663" s="568" t="s">
        <v>512</v>
      </c>
      <c r="B663" s="367">
        <f>SUM(B664:B665)</f>
        <v>0</v>
      </c>
      <c r="C663" s="367">
        <f>SUM(C664:C665)</f>
        <v>0</v>
      </c>
      <c r="D663" s="367">
        <f>SUM(D664:D665)</f>
        <v>0</v>
      </c>
      <c r="E663" s="561" t="str">
        <f t="shared" si="78"/>
        <v/>
      </c>
      <c r="F663" s="367">
        <f>SUM(F664:F665)</f>
        <v>0</v>
      </c>
      <c r="G663" s="562" t="str">
        <f t="shared" si="77"/>
        <v/>
      </c>
    </row>
    <row r="664" s="528" customFormat="1" ht="24.95" customHeight="1" spans="1:253">
      <c r="A664" s="563" t="s">
        <v>513</v>
      </c>
      <c r="B664" s="564">
        <v>0</v>
      </c>
      <c r="C664" s="565">
        <v>0</v>
      </c>
      <c r="D664" s="565">
        <v>0</v>
      </c>
      <c r="E664" s="566" t="str">
        <f t="shared" si="78"/>
        <v/>
      </c>
      <c r="F664" s="565">
        <v>0</v>
      </c>
      <c r="G664" s="567" t="str">
        <f t="shared" si="77"/>
        <v/>
      </c>
    </row>
    <row r="665" s="5" customFormat="1" ht="24.95" customHeight="1" spans="1:253">
      <c r="A665" s="563" t="s">
        <v>514</v>
      </c>
      <c r="B665" s="564">
        <v>0</v>
      </c>
      <c r="C665" s="565">
        <v>0</v>
      </c>
      <c r="D665" s="565">
        <v>0</v>
      </c>
      <c r="E665" s="566" t="str">
        <f t="shared" si="78"/>
        <v/>
      </c>
      <c r="F665" s="565">
        <v>0</v>
      </c>
      <c r="G665" s="567" t="str">
        <f t="shared" si="77"/>
        <v/>
      </c>
      <c r="H665" s="527"/>
      <c r="I665" s="527"/>
      <c r="J665" s="527"/>
      <c r="K665" s="527"/>
      <c r="L665" s="527"/>
      <c r="M665" s="527"/>
      <c r="N665" s="527"/>
      <c r="O665" s="527"/>
      <c r="P665" s="527"/>
      <c r="Q665" s="527"/>
      <c r="R665" s="527"/>
      <c r="S665" s="527"/>
      <c r="T665" s="527"/>
      <c r="U665" s="527"/>
      <c r="V665" s="527"/>
      <c r="W665" s="527"/>
      <c r="X665" s="527"/>
      <c r="Y665" s="527"/>
      <c r="Z665" s="527"/>
      <c r="AA665" s="527"/>
      <c r="AB665" s="527"/>
      <c r="AC665" s="527"/>
      <c r="HN665" s="527"/>
      <c r="HO665" s="527"/>
      <c r="HP665" s="527"/>
      <c r="HQ665" s="527"/>
      <c r="HR665" s="527"/>
      <c r="HS665" s="527"/>
      <c r="HT665" s="527"/>
      <c r="HU665" s="527"/>
      <c r="HV665" s="527"/>
      <c r="HW665" s="527"/>
      <c r="HX665" s="527"/>
      <c r="HY665" s="527"/>
      <c r="HZ665" s="527"/>
      <c r="IA665" s="527"/>
      <c r="IB665" s="527"/>
      <c r="IC665" s="527"/>
      <c r="ID665" s="527"/>
      <c r="IE665" s="527"/>
      <c r="IF665" s="527"/>
      <c r="IG665" s="527"/>
      <c r="IH665" s="527"/>
      <c r="II665" s="527"/>
      <c r="IJ665" s="527"/>
      <c r="IK665" s="527"/>
      <c r="IL665" s="527"/>
      <c r="IM665" s="527"/>
      <c r="IN665" s="527"/>
      <c r="IO665" s="527"/>
      <c r="IP665" s="527"/>
      <c r="IQ665" s="527"/>
      <c r="IR665" s="527"/>
      <c r="IS665" s="527"/>
    </row>
    <row r="666" s="529" customFormat="1" ht="24.95" customHeight="1" spans="1:253">
      <c r="A666" s="568" t="s">
        <v>515</v>
      </c>
      <c r="B666" s="367">
        <f>SUM(B667:B668)</f>
        <v>0</v>
      </c>
      <c r="C666" s="367">
        <f>SUM(C667:C668)</f>
        <v>0</v>
      </c>
      <c r="D666" s="367">
        <f>SUM(D667:D668)</f>
        <v>0</v>
      </c>
      <c r="E666" s="561" t="str">
        <f t="shared" si="78"/>
        <v/>
      </c>
      <c r="F666" s="367">
        <f>SUM(F667:F668)</f>
        <v>0</v>
      </c>
      <c r="G666" s="562" t="str">
        <f t="shared" si="77"/>
        <v/>
      </c>
      <c r="H666" s="527"/>
      <c r="I666" s="527"/>
      <c r="J666" s="527"/>
      <c r="K666" s="527"/>
      <c r="L666" s="527"/>
      <c r="M666" s="527"/>
      <c r="N666" s="527"/>
      <c r="O666" s="527"/>
      <c r="P666" s="527"/>
      <c r="Q666" s="527"/>
      <c r="R666" s="527"/>
      <c r="S666" s="527"/>
      <c r="T666" s="527"/>
      <c r="U666" s="527"/>
      <c r="V666" s="527"/>
      <c r="W666" s="527"/>
      <c r="X666" s="527"/>
      <c r="Y666" s="527"/>
      <c r="Z666" s="527"/>
      <c r="AA666" s="527"/>
      <c r="AB666" s="527"/>
      <c r="AC666" s="527"/>
      <c r="HN666" s="527"/>
      <c r="HO666" s="527"/>
      <c r="HP666" s="527"/>
      <c r="HQ666" s="527"/>
      <c r="HR666" s="527"/>
      <c r="HS666" s="527"/>
      <c r="HT666" s="527"/>
      <c r="HU666" s="527"/>
      <c r="HV666" s="527"/>
      <c r="HW666" s="527"/>
      <c r="HX666" s="527"/>
      <c r="HY666" s="527"/>
      <c r="HZ666" s="527"/>
      <c r="IA666" s="527"/>
      <c r="IB666" s="527"/>
      <c r="IC666" s="527"/>
      <c r="ID666" s="527"/>
      <c r="IE666" s="527"/>
      <c r="IF666" s="527"/>
      <c r="IG666" s="527"/>
      <c r="IH666" s="527"/>
      <c r="II666" s="527"/>
      <c r="IJ666" s="527"/>
      <c r="IK666" s="527"/>
      <c r="IL666" s="527"/>
      <c r="IM666" s="527"/>
      <c r="IN666" s="527"/>
      <c r="IO666" s="527"/>
      <c r="IP666" s="527"/>
      <c r="IQ666" s="527"/>
      <c r="IR666" s="527"/>
      <c r="IS666" s="527"/>
    </row>
    <row r="667" s="528" customFormat="1" ht="24.95" customHeight="1" spans="1:253">
      <c r="A667" s="563" t="s">
        <v>516</v>
      </c>
      <c r="B667" s="564">
        <v>0</v>
      </c>
      <c r="C667" s="565">
        <v>0</v>
      </c>
      <c r="D667" s="565">
        <v>0</v>
      </c>
      <c r="E667" s="566" t="str">
        <f t="shared" si="78"/>
        <v/>
      </c>
      <c r="F667" s="565">
        <v>0</v>
      </c>
      <c r="G667" s="567" t="str">
        <f t="shared" si="77"/>
        <v/>
      </c>
    </row>
    <row r="668" s="5" customFormat="1" ht="24.95" customHeight="1" spans="1:253">
      <c r="A668" s="563" t="s">
        <v>517</v>
      </c>
      <c r="B668" s="564">
        <v>0</v>
      </c>
      <c r="C668" s="565">
        <v>0</v>
      </c>
      <c r="D668" s="565">
        <v>0</v>
      </c>
      <c r="E668" s="566" t="str">
        <f t="shared" si="78"/>
        <v/>
      </c>
      <c r="F668" s="565">
        <v>0</v>
      </c>
      <c r="G668" s="567" t="str">
        <f t="shared" si="77"/>
        <v/>
      </c>
      <c r="H668" s="527"/>
      <c r="I668" s="527"/>
      <c r="J668" s="527"/>
      <c r="K668" s="527"/>
      <c r="L668" s="527"/>
      <c r="M668" s="527"/>
      <c r="N668" s="527"/>
      <c r="O668" s="527"/>
      <c r="P668" s="527"/>
      <c r="Q668" s="527"/>
      <c r="R668" s="527"/>
      <c r="S668" s="527"/>
      <c r="T668" s="527"/>
      <c r="U668" s="527"/>
      <c r="V668" s="527"/>
      <c r="W668" s="527"/>
      <c r="X668" s="527"/>
      <c r="Y668" s="527"/>
      <c r="Z668" s="527"/>
      <c r="AA668" s="527"/>
      <c r="AB668" s="527"/>
      <c r="AC668" s="527"/>
      <c r="HN668" s="527"/>
      <c r="HO668" s="527"/>
      <c r="HP668" s="527"/>
      <c r="HQ668" s="527"/>
      <c r="HR668" s="527"/>
      <c r="HS668" s="527"/>
      <c r="HT668" s="527"/>
      <c r="HU668" s="527"/>
      <c r="HV668" s="527"/>
      <c r="HW668" s="527"/>
      <c r="HX668" s="527"/>
      <c r="HY668" s="527"/>
      <c r="HZ668" s="527"/>
      <c r="IA668" s="527"/>
      <c r="IB668" s="527"/>
      <c r="IC668" s="527"/>
      <c r="ID668" s="527"/>
      <c r="IE668" s="527"/>
      <c r="IF668" s="527"/>
      <c r="IG668" s="527"/>
      <c r="IH668" s="527"/>
      <c r="II668" s="527"/>
      <c r="IJ668" s="527"/>
      <c r="IK668" s="527"/>
      <c r="IL668" s="527"/>
      <c r="IM668" s="527"/>
      <c r="IN668" s="527"/>
      <c r="IO668" s="527"/>
      <c r="IP668" s="527"/>
      <c r="IQ668" s="527"/>
      <c r="IR668" s="527"/>
      <c r="IS668" s="527"/>
    </row>
    <row r="669" s="528" customFormat="1" ht="37.5" spans="1:253">
      <c r="A669" s="568" t="s">
        <v>518</v>
      </c>
      <c r="B669" s="367">
        <f>SUM(B670:B671)</f>
        <v>0</v>
      </c>
      <c r="C669" s="367">
        <f>SUM(C670:C671)</f>
        <v>0</v>
      </c>
      <c r="D669" s="367">
        <f>SUM(D670:D671)</f>
        <v>0</v>
      </c>
      <c r="E669" s="561" t="str">
        <f t="shared" si="78"/>
        <v/>
      </c>
      <c r="F669" s="367">
        <f>SUM(F670:F671)</f>
        <v>0</v>
      </c>
      <c r="G669" s="562" t="str">
        <f t="shared" si="77"/>
        <v/>
      </c>
    </row>
    <row r="670" s="5" customFormat="1" ht="37.5" spans="1:253">
      <c r="A670" s="563" t="s">
        <v>519</v>
      </c>
      <c r="B670" s="564">
        <v>0</v>
      </c>
      <c r="C670" s="565">
        <v>0</v>
      </c>
      <c r="D670" s="565">
        <v>0</v>
      </c>
      <c r="E670" s="566" t="str">
        <f t="shared" si="78"/>
        <v/>
      </c>
      <c r="F670" s="565">
        <v>0</v>
      </c>
      <c r="G670" s="567" t="str">
        <f t="shared" si="77"/>
        <v/>
      </c>
      <c r="H670" s="527"/>
      <c r="I670" s="527"/>
      <c r="J670" s="527"/>
      <c r="K670" s="527"/>
      <c r="L670" s="527"/>
      <c r="M670" s="527"/>
      <c r="N670" s="527"/>
      <c r="O670" s="527"/>
      <c r="P670" s="527"/>
      <c r="Q670" s="527"/>
      <c r="R670" s="527"/>
      <c r="S670" s="527"/>
      <c r="T670" s="527"/>
      <c r="U670" s="527"/>
      <c r="V670" s="527"/>
      <c r="W670" s="527"/>
      <c r="X670" s="527"/>
      <c r="Y670" s="527"/>
      <c r="Z670" s="527"/>
      <c r="AA670" s="527"/>
      <c r="AB670" s="527"/>
      <c r="AC670" s="527"/>
      <c r="HN670" s="527"/>
      <c r="HO670" s="527"/>
      <c r="HP670" s="527"/>
      <c r="HQ670" s="527"/>
      <c r="HR670" s="527"/>
      <c r="HS670" s="527"/>
      <c r="HT670" s="527"/>
      <c r="HU670" s="527"/>
      <c r="HV670" s="527"/>
      <c r="HW670" s="527"/>
      <c r="HX670" s="527"/>
      <c r="HY670" s="527"/>
      <c r="HZ670" s="527"/>
      <c r="IA670" s="527"/>
      <c r="IB670" s="527"/>
      <c r="IC670" s="527"/>
      <c r="ID670" s="527"/>
      <c r="IE670" s="527"/>
      <c r="IF670" s="527"/>
      <c r="IG670" s="527"/>
      <c r="IH670" s="527"/>
      <c r="II670" s="527"/>
      <c r="IJ670" s="527"/>
      <c r="IK670" s="527"/>
      <c r="IL670" s="527"/>
      <c r="IM670" s="527"/>
      <c r="IN670" s="527"/>
      <c r="IO670" s="527"/>
      <c r="IP670" s="527"/>
      <c r="IQ670" s="527"/>
      <c r="IR670" s="527"/>
      <c r="IS670" s="527"/>
    </row>
    <row r="671" s="528" customFormat="1" ht="37.5" customHeight="1" spans="1:253">
      <c r="A671" s="563" t="s">
        <v>520</v>
      </c>
      <c r="B671" s="564">
        <v>0</v>
      </c>
      <c r="C671" s="565">
        <v>0</v>
      </c>
      <c r="D671" s="565">
        <v>0</v>
      </c>
      <c r="E671" s="566" t="str">
        <f t="shared" si="78"/>
        <v/>
      </c>
      <c r="F671" s="565">
        <v>0</v>
      </c>
      <c r="G671" s="567" t="str">
        <f t="shared" si="77"/>
        <v/>
      </c>
    </row>
    <row r="672" s="528" customFormat="1" ht="24.95" customHeight="1" spans="1:253">
      <c r="A672" s="568" t="s">
        <v>521</v>
      </c>
      <c r="B672" s="367">
        <f>SUM(B673:B674)</f>
        <v>0</v>
      </c>
      <c r="C672" s="367">
        <f>SUM(C673:C674)</f>
        <v>0</v>
      </c>
      <c r="D672" s="367">
        <f>SUM(D673:D674)</f>
        <v>0</v>
      </c>
      <c r="E672" s="561" t="str">
        <f t="shared" si="78"/>
        <v/>
      </c>
      <c r="F672" s="367">
        <f>SUM(F673:F674)</f>
        <v>356</v>
      </c>
      <c r="G672" s="562">
        <f t="shared" si="77"/>
        <v>-1</v>
      </c>
    </row>
    <row r="673" s="5" customFormat="1" ht="24.95" customHeight="1" spans="1:253">
      <c r="A673" s="563" t="s">
        <v>522</v>
      </c>
      <c r="B673" s="564">
        <v>0</v>
      </c>
      <c r="C673" s="565">
        <v>0</v>
      </c>
      <c r="D673" s="565">
        <v>0</v>
      </c>
      <c r="E673" s="566" t="str">
        <f t="shared" si="78"/>
        <v/>
      </c>
      <c r="F673" s="565">
        <v>356</v>
      </c>
      <c r="G673" s="567">
        <f t="shared" si="77"/>
        <v>-1</v>
      </c>
      <c r="H673" s="527"/>
      <c r="I673" s="527"/>
      <c r="J673" s="527"/>
      <c r="K673" s="527"/>
      <c r="L673" s="527"/>
      <c r="M673" s="527"/>
      <c r="N673" s="527"/>
      <c r="O673" s="527"/>
      <c r="P673" s="527"/>
      <c r="Q673" s="527"/>
      <c r="R673" s="527"/>
      <c r="S673" s="527"/>
      <c r="T673" s="527"/>
      <c r="U673" s="527"/>
      <c r="V673" s="527"/>
      <c r="W673" s="527"/>
      <c r="X673" s="527"/>
      <c r="Y673" s="527"/>
      <c r="Z673" s="527"/>
      <c r="AA673" s="527"/>
      <c r="AB673" s="527"/>
      <c r="AC673" s="527"/>
      <c r="HN673" s="527"/>
      <c r="HO673" s="527"/>
      <c r="HP673" s="527"/>
      <c r="HQ673" s="527"/>
      <c r="HR673" s="527"/>
      <c r="HS673" s="527"/>
      <c r="HT673" s="527"/>
      <c r="HU673" s="527"/>
      <c r="HV673" s="527"/>
      <c r="HW673" s="527"/>
      <c r="HX673" s="527"/>
      <c r="HY673" s="527"/>
      <c r="HZ673" s="527"/>
      <c r="IA673" s="527"/>
      <c r="IB673" s="527"/>
      <c r="IC673" s="527"/>
      <c r="ID673" s="527"/>
      <c r="IE673" s="527"/>
      <c r="IF673" s="527"/>
      <c r="IG673" s="527"/>
      <c r="IH673" s="527"/>
      <c r="II673" s="527"/>
      <c r="IJ673" s="527"/>
      <c r="IK673" s="527"/>
      <c r="IL673" s="527"/>
      <c r="IM673" s="527"/>
      <c r="IN673" s="527"/>
      <c r="IO673" s="527"/>
      <c r="IP673" s="527"/>
      <c r="IQ673" s="527"/>
      <c r="IR673" s="527"/>
      <c r="IS673" s="527"/>
    </row>
    <row r="674" s="5" customFormat="1" ht="24.95" customHeight="1" spans="1:253">
      <c r="A674" s="563" t="s">
        <v>523</v>
      </c>
      <c r="B674" s="564">
        <v>0</v>
      </c>
      <c r="C674" s="565">
        <v>0</v>
      </c>
      <c r="D674" s="565">
        <v>0</v>
      </c>
      <c r="E674" s="566" t="str">
        <f t="shared" si="78"/>
        <v/>
      </c>
      <c r="F674" s="565">
        <v>0</v>
      </c>
      <c r="G674" s="567" t="str">
        <f t="shared" si="77"/>
        <v/>
      </c>
      <c r="H674" s="527"/>
      <c r="I674" s="527"/>
      <c r="J674" s="527"/>
      <c r="K674" s="527"/>
      <c r="L674" s="527"/>
      <c r="M674" s="527"/>
      <c r="N674" s="527"/>
      <c r="O674" s="527"/>
      <c r="P674" s="527"/>
      <c r="Q674" s="527"/>
      <c r="R674" s="527"/>
      <c r="S674" s="527"/>
      <c r="T674" s="527"/>
      <c r="U674" s="527"/>
      <c r="V674" s="527"/>
      <c r="W674" s="527"/>
      <c r="X674" s="527"/>
      <c r="Y674" s="527"/>
      <c r="Z674" s="527"/>
      <c r="AA674" s="527"/>
      <c r="AB674" s="527"/>
      <c r="AC674" s="527"/>
      <c r="HN674" s="527"/>
      <c r="HO674" s="527"/>
      <c r="HP674" s="527"/>
      <c r="HQ674" s="527"/>
      <c r="HR674" s="527"/>
      <c r="HS674" s="527"/>
      <c r="HT674" s="527"/>
      <c r="HU674" s="527"/>
      <c r="HV674" s="527"/>
      <c r="HW674" s="527"/>
      <c r="HX674" s="527"/>
      <c r="HY674" s="527"/>
      <c r="HZ674" s="527"/>
      <c r="IA674" s="527"/>
      <c r="IB674" s="527"/>
      <c r="IC674" s="527"/>
      <c r="ID674" s="527"/>
      <c r="IE674" s="527"/>
      <c r="IF674" s="527"/>
      <c r="IG674" s="527"/>
      <c r="IH674" s="527"/>
      <c r="II674" s="527"/>
      <c r="IJ674" s="527"/>
      <c r="IK674" s="527"/>
      <c r="IL674" s="527"/>
      <c r="IM674" s="527"/>
      <c r="IN674" s="527"/>
      <c r="IO674" s="527"/>
      <c r="IP674" s="527"/>
      <c r="IQ674" s="527"/>
      <c r="IR674" s="527"/>
      <c r="IS674" s="527"/>
    </row>
    <row r="675" s="5" customFormat="1" ht="37.5" spans="1:253">
      <c r="A675" s="568" t="s">
        <v>524</v>
      </c>
      <c r="B675" s="367">
        <f>SUM(B676:B678)</f>
        <v>0</v>
      </c>
      <c r="C675" s="367">
        <f>SUM(C676:C678)</f>
        <v>0</v>
      </c>
      <c r="D675" s="367">
        <f>SUM(D676:D678)</f>
        <v>0</v>
      </c>
      <c r="E675" s="561" t="str">
        <f t="shared" si="78"/>
        <v/>
      </c>
      <c r="F675" s="367">
        <f>SUM(F676:F678)</f>
        <v>0</v>
      </c>
      <c r="G675" s="562" t="str">
        <f t="shared" si="77"/>
        <v/>
      </c>
      <c r="H675" s="527"/>
      <c r="I675" s="527"/>
      <c r="J675" s="527"/>
      <c r="K675" s="527"/>
      <c r="L675" s="527"/>
      <c r="M675" s="527"/>
      <c r="N675" s="527"/>
      <c r="O675" s="527"/>
      <c r="P675" s="527"/>
      <c r="Q675" s="527"/>
      <c r="R675" s="527"/>
      <c r="S675" s="527"/>
      <c r="T675" s="527"/>
      <c r="U675" s="527"/>
      <c r="V675" s="527"/>
      <c r="W675" s="527"/>
      <c r="X675" s="527"/>
      <c r="Y675" s="527"/>
      <c r="Z675" s="527"/>
      <c r="AA675" s="527"/>
      <c r="AB675" s="527"/>
      <c r="AC675" s="527"/>
      <c r="HN675" s="527"/>
      <c r="HO675" s="527"/>
      <c r="HP675" s="527"/>
      <c r="HQ675" s="527"/>
      <c r="HR675" s="527"/>
      <c r="HS675" s="527"/>
      <c r="HT675" s="527"/>
      <c r="HU675" s="527"/>
      <c r="HV675" s="527"/>
      <c r="HW675" s="527"/>
      <c r="HX675" s="527"/>
      <c r="HY675" s="527"/>
      <c r="HZ675" s="527"/>
      <c r="IA675" s="527"/>
      <c r="IB675" s="527"/>
      <c r="IC675" s="527"/>
      <c r="ID675" s="527"/>
      <c r="IE675" s="527"/>
      <c r="IF675" s="527"/>
      <c r="IG675" s="527"/>
      <c r="IH675" s="527"/>
      <c r="II675" s="527"/>
      <c r="IJ675" s="527"/>
      <c r="IK675" s="527"/>
      <c r="IL675" s="527"/>
      <c r="IM675" s="527"/>
      <c r="IN675" s="527"/>
      <c r="IO675" s="527"/>
      <c r="IP675" s="527"/>
      <c r="IQ675" s="527"/>
      <c r="IR675" s="527"/>
      <c r="IS675" s="527"/>
    </row>
    <row r="676" s="5" customFormat="1" ht="37.5" spans="1:253">
      <c r="A676" s="563" t="s">
        <v>525</v>
      </c>
      <c r="B676" s="564">
        <v>0</v>
      </c>
      <c r="C676" s="565">
        <v>0</v>
      </c>
      <c r="D676" s="565">
        <v>0</v>
      </c>
      <c r="E676" s="566" t="str">
        <f t="shared" si="78"/>
        <v/>
      </c>
      <c r="F676" s="565">
        <v>0</v>
      </c>
      <c r="G676" s="567" t="str">
        <f t="shared" si="77"/>
        <v/>
      </c>
      <c r="H676" s="527"/>
      <c r="I676" s="527"/>
      <c r="J676" s="527"/>
      <c r="K676" s="527"/>
      <c r="L676" s="527"/>
      <c r="M676" s="527"/>
      <c r="N676" s="527"/>
      <c r="O676" s="527"/>
      <c r="P676" s="527"/>
      <c r="Q676" s="527"/>
      <c r="R676" s="527"/>
      <c r="S676" s="527"/>
      <c r="T676" s="527"/>
      <c r="U676" s="527"/>
      <c r="V676" s="527"/>
      <c r="W676" s="527"/>
      <c r="X676" s="527"/>
      <c r="Y676" s="527"/>
      <c r="Z676" s="527"/>
      <c r="AA676" s="527"/>
      <c r="AB676" s="527"/>
      <c r="AC676" s="527"/>
      <c r="HN676" s="527"/>
      <c r="HO676" s="527"/>
      <c r="HP676" s="527"/>
      <c r="HQ676" s="527"/>
      <c r="HR676" s="527"/>
      <c r="HS676" s="527"/>
      <c r="HT676" s="527"/>
      <c r="HU676" s="527"/>
      <c r="HV676" s="527"/>
      <c r="HW676" s="527"/>
      <c r="HX676" s="527"/>
      <c r="HY676" s="527"/>
      <c r="HZ676" s="527"/>
      <c r="IA676" s="527"/>
      <c r="IB676" s="527"/>
      <c r="IC676" s="527"/>
      <c r="ID676" s="527"/>
      <c r="IE676" s="527"/>
      <c r="IF676" s="527"/>
      <c r="IG676" s="527"/>
      <c r="IH676" s="527"/>
      <c r="II676" s="527"/>
      <c r="IJ676" s="527"/>
      <c r="IK676" s="527"/>
      <c r="IL676" s="527"/>
      <c r="IM676" s="527"/>
      <c r="IN676" s="527"/>
      <c r="IO676" s="527"/>
      <c r="IP676" s="527"/>
      <c r="IQ676" s="527"/>
      <c r="IR676" s="527"/>
      <c r="IS676" s="527"/>
    </row>
    <row r="677" s="5" customFormat="1" ht="37.5" spans="1:253">
      <c r="A677" s="563" t="s">
        <v>526</v>
      </c>
      <c r="B677" s="564">
        <v>0</v>
      </c>
      <c r="C677" s="565">
        <v>0</v>
      </c>
      <c r="D677" s="565">
        <v>0</v>
      </c>
      <c r="E677" s="566" t="str">
        <f t="shared" si="78"/>
        <v/>
      </c>
      <c r="F677" s="565">
        <v>0</v>
      </c>
      <c r="G677" s="567" t="str">
        <f t="shared" si="77"/>
        <v/>
      </c>
      <c r="H677" s="527"/>
      <c r="I677" s="527"/>
      <c r="J677" s="527"/>
      <c r="K677" s="527"/>
      <c r="L677" s="527"/>
      <c r="M677" s="527"/>
      <c r="N677" s="527"/>
      <c r="O677" s="527"/>
      <c r="P677" s="527"/>
      <c r="Q677" s="527"/>
      <c r="R677" s="527"/>
      <c r="S677" s="527"/>
      <c r="T677" s="527"/>
      <c r="U677" s="527"/>
      <c r="V677" s="527"/>
      <c r="W677" s="527"/>
      <c r="X677" s="527"/>
      <c r="Y677" s="527"/>
      <c r="Z677" s="527"/>
      <c r="AA677" s="527"/>
      <c r="AB677" s="527"/>
      <c r="AC677" s="527"/>
      <c r="HN677" s="527"/>
      <c r="HO677" s="527"/>
      <c r="HP677" s="527"/>
      <c r="HQ677" s="527"/>
      <c r="HR677" s="527"/>
      <c r="HS677" s="527"/>
      <c r="HT677" s="527"/>
      <c r="HU677" s="527"/>
      <c r="HV677" s="527"/>
      <c r="HW677" s="527"/>
      <c r="HX677" s="527"/>
      <c r="HY677" s="527"/>
      <c r="HZ677" s="527"/>
      <c r="IA677" s="527"/>
      <c r="IB677" s="527"/>
      <c r="IC677" s="527"/>
      <c r="ID677" s="527"/>
      <c r="IE677" s="527"/>
      <c r="IF677" s="527"/>
      <c r="IG677" s="527"/>
      <c r="IH677" s="527"/>
      <c r="II677" s="527"/>
      <c r="IJ677" s="527"/>
      <c r="IK677" s="527"/>
      <c r="IL677" s="527"/>
      <c r="IM677" s="527"/>
      <c r="IN677" s="527"/>
      <c r="IO677" s="527"/>
      <c r="IP677" s="527"/>
      <c r="IQ677" s="527"/>
      <c r="IR677" s="527"/>
      <c r="IS677" s="527"/>
    </row>
    <row r="678" s="5" customFormat="1" ht="37.5" spans="1:253">
      <c r="A678" s="563" t="s">
        <v>527</v>
      </c>
      <c r="B678" s="564">
        <v>0</v>
      </c>
      <c r="C678" s="565">
        <v>0</v>
      </c>
      <c r="D678" s="565">
        <v>0</v>
      </c>
      <c r="E678" s="566" t="str">
        <f t="shared" si="78"/>
        <v/>
      </c>
      <c r="F678" s="565">
        <v>0</v>
      </c>
      <c r="G678" s="567" t="str">
        <f t="shared" si="77"/>
        <v/>
      </c>
      <c r="H678" s="527"/>
      <c r="I678" s="527"/>
      <c r="J678" s="527"/>
      <c r="K678" s="527"/>
      <c r="L678" s="527"/>
      <c r="M678" s="527"/>
      <c r="N678" s="527"/>
      <c r="O678" s="527"/>
      <c r="P678" s="527"/>
      <c r="Q678" s="527"/>
      <c r="R678" s="527"/>
      <c r="S678" s="527"/>
      <c r="T678" s="527"/>
      <c r="U678" s="527"/>
      <c r="V678" s="527"/>
      <c r="W678" s="527"/>
      <c r="X678" s="527"/>
      <c r="Y678" s="527"/>
      <c r="Z678" s="527"/>
      <c r="AA678" s="527"/>
      <c r="AB678" s="527"/>
      <c r="AC678" s="527"/>
      <c r="HN678" s="527"/>
      <c r="HO678" s="527"/>
      <c r="HP678" s="527"/>
      <c r="HQ678" s="527"/>
      <c r="HR678" s="527"/>
      <c r="HS678" s="527"/>
      <c r="HT678" s="527"/>
      <c r="HU678" s="527"/>
      <c r="HV678" s="527"/>
      <c r="HW678" s="527"/>
      <c r="HX678" s="527"/>
      <c r="HY678" s="527"/>
      <c r="HZ678" s="527"/>
      <c r="IA678" s="527"/>
      <c r="IB678" s="527"/>
      <c r="IC678" s="527"/>
      <c r="ID678" s="527"/>
      <c r="IE678" s="527"/>
      <c r="IF678" s="527"/>
      <c r="IG678" s="527"/>
      <c r="IH678" s="527"/>
      <c r="II678" s="527"/>
      <c r="IJ678" s="527"/>
      <c r="IK678" s="527"/>
      <c r="IL678" s="527"/>
      <c r="IM678" s="527"/>
      <c r="IN678" s="527"/>
      <c r="IO678" s="527"/>
      <c r="IP678" s="527"/>
      <c r="IQ678" s="527"/>
      <c r="IR678" s="527"/>
      <c r="IS678" s="527"/>
    </row>
    <row r="679" s="5" customFormat="1" ht="37.5" spans="1:253">
      <c r="A679" s="568" t="s">
        <v>528</v>
      </c>
      <c r="B679" s="367">
        <f>SUM(B680:B682)</f>
        <v>0</v>
      </c>
      <c r="C679" s="367">
        <f>SUM(C680:C682)</f>
        <v>0</v>
      </c>
      <c r="D679" s="367">
        <f>SUM(D680:D682)</f>
        <v>0</v>
      </c>
      <c r="E679" s="561" t="str">
        <f t="shared" si="78"/>
        <v/>
      </c>
      <c r="F679" s="367">
        <f>SUM(F680:F682)</f>
        <v>0</v>
      </c>
      <c r="G679" s="562" t="str">
        <f t="shared" si="77"/>
        <v/>
      </c>
      <c r="H679" s="527"/>
      <c r="I679" s="527"/>
      <c r="J679" s="527"/>
      <c r="K679" s="527"/>
      <c r="L679" s="527"/>
      <c r="M679" s="527"/>
      <c r="N679" s="527"/>
      <c r="O679" s="527"/>
      <c r="P679" s="527"/>
      <c r="Q679" s="527"/>
      <c r="R679" s="527"/>
      <c r="S679" s="527"/>
      <c r="T679" s="527"/>
      <c r="U679" s="527"/>
      <c r="V679" s="527"/>
      <c r="W679" s="527"/>
      <c r="X679" s="527"/>
      <c r="Y679" s="527"/>
      <c r="Z679" s="527"/>
      <c r="AA679" s="527"/>
      <c r="AB679" s="527"/>
      <c r="AC679" s="527"/>
      <c r="HN679" s="527"/>
      <c r="HO679" s="527"/>
      <c r="HP679" s="527"/>
      <c r="HQ679" s="527"/>
      <c r="HR679" s="527"/>
      <c r="HS679" s="527"/>
      <c r="HT679" s="527"/>
      <c r="HU679" s="527"/>
      <c r="HV679" s="527"/>
      <c r="HW679" s="527"/>
      <c r="HX679" s="527"/>
      <c r="HY679" s="527"/>
      <c r="HZ679" s="527"/>
      <c r="IA679" s="527"/>
      <c r="IB679" s="527"/>
      <c r="IC679" s="527"/>
      <c r="ID679" s="527"/>
      <c r="IE679" s="527"/>
      <c r="IF679" s="527"/>
      <c r="IG679" s="527"/>
      <c r="IH679" s="527"/>
      <c r="II679" s="527"/>
      <c r="IJ679" s="527"/>
      <c r="IK679" s="527"/>
      <c r="IL679" s="527"/>
      <c r="IM679" s="527"/>
      <c r="IN679" s="527"/>
      <c r="IO679" s="527"/>
      <c r="IP679" s="527"/>
      <c r="IQ679" s="527"/>
      <c r="IR679" s="527"/>
      <c r="IS679" s="527"/>
    </row>
    <row r="680" s="528" customFormat="1" ht="24.95" customHeight="1" spans="1:253">
      <c r="A680" s="563" t="s">
        <v>529</v>
      </c>
      <c r="B680" s="564">
        <v>0</v>
      </c>
      <c r="C680" s="565">
        <v>0</v>
      </c>
      <c r="D680" s="565">
        <v>0</v>
      </c>
      <c r="E680" s="566" t="str">
        <f t="shared" si="78"/>
        <v/>
      </c>
      <c r="F680" s="565">
        <v>0</v>
      </c>
      <c r="G680" s="567" t="str">
        <f t="shared" si="77"/>
        <v/>
      </c>
    </row>
    <row r="681" s="5" customFormat="1" ht="24.95" customHeight="1" spans="1:253">
      <c r="A681" s="563" t="s">
        <v>530</v>
      </c>
      <c r="B681" s="564">
        <v>0</v>
      </c>
      <c r="C681" s="565">
        <v>0</v>
      </c>
      <c r="D681" s="565">
        <v>0</v>
      </c>
      <c r="E681" s="566" t="str">
        <f t="shared" si="78"/>
        <v/>
      </c>
      <c r="F681" s="565">
        <v>0</v>
      </c>
      <c r="G681" s="567" t="str">
        <f t="shared" si="77"/>
        <v/>
      </c>
      <c r="H681" s="527"/>
      <c r="I681" s="527"/>
      <c r="J681" s="527"/>
      <c r="K681" s="527"/>
      <c r="L681" s="527"/>
      <c r="M681" s="527"/>
      <c r="N681" s="527"/>
      <c r="O681" s="527"/>
      <c r="P681" s="527"/>
      <c r="Q681" s="527"/>
      <c r="R681" s="527"/>
      <c r="S681" s="527"/>
      <c r="T681" s="527"/>
      <c r="U681" s="527"/>
      <c r="V681" s="527"/>
      <c r="W681" s="527"/>
      <c r="X681" s="527"/>
      <c r="Y681" s="527"/>
      <c r="Z681" s="527"/>
      <c r="AA681" s="527"/>
      <c r="AB681" s="527"/>
      <c r="AC681" s="527"/>
      <c r="HN681" s="527"/>
      <c r="HO681" s="527"/>
      <c r="HP681" s="527"/>
      <c r="HQ681" s="527"/>
      <c r="HR681" s="527"/>
      <c r="HS681" s="527"/>
      <c r="HT681" s="527"/>
      <c r="HU681" s="527"/>
      <c r="HV681" s="527"/>
      <c r="HW681" s="527"/>
      <c r="HX681" s="527"/>
      <c r="HY681" s="527"/>
      <c r="HZ681" s="527"/>
      <c r="IA681" s="527"/>
      <c r="IB681" s="527"/>
      <c r="IC681" s="527"/>
      <c r="ID681" s="527"/>
      <c r="IE681" s="527"/>
      <c r="IF681" s="527"/>
      <c r="IG681" s="527"/>
      <c r="IH681" s="527"/>
      <c r="II681" s="527"/>
      <c r="IJ681" s="527"/>
      <c r="IK681" s="527"/>
      <c r="IL681" s="527"/>
      <c r="IM681" s="527"/>
      <c r="IN681" s="527"/>
      <c r="IO681" s="527"/>
      <c r="IP681" s="527"/>
      <c r="IQ681" s="527"/>
      <c r="IR681" s="527"/>
      <c r="IS681" s="527"/>
    </row>
    <row r="682" s="528" customFormat="1" ht="37.5" spans="1:253">
      <c r="A682" s="563" t="s">
        <v>531</v>
      </c>
      <c r="B682" s="564">
        <v>0</v>
      </c>
      <c r="C682" s="565">
        <v>0</v>
      </c>
      <c r="D682" s="565">
        <v>0</v>
      </c>
      <c r="E682" s="566" t="str">
        <f t="shared" si="78"/>
        <v/>
      </c>
      <c r="F682" s="565">
        <v>0</v>
      </c>
      <c r="G682" s="567" t="str">
        <f t="shared" si="77"/>
        <v/>
      </c>
    </row>
    <row r="683" s="528" customFormat="1" ht="24.95" customHeight="1" spans="1:253">
      <c r="A683" s="568" t="s">
        <v>532</v>
      </c>
      <c r="B683" s="367">
        <f>SUM(B684:B691)</f>
        <v>231</v>
      </c>
      <c r="C683" s="367">
        <f>SUM(C684:C691)</f>
        <v>236</v>
      </c>
      <c r="D683" s="367">
        <f>SUM(D684:D691)</f>
        <v>236</v>
      </c>
      <c r="E683" s="561">
        <f t="shared" si="78"/>
        <v>1</v>
      </c>
      <c r="F683" s="367">
        <f>SUM(F684:F691)</f>
        <v>230</v>
      </c>
      <c r="G683" s="562">
        <f t="shared" si="77"/>
        <v>0.0260869565217391</v>
      </c>
    </row>
    <row r="684" s="529" customFormat="1" ht="24.95" customHeight="1" spans="1:253">
      <c r="A684" s="563" t="s">
        <v>50</v>
      </c>
      <c r="B684" s="564">
        <v>74</v>
      </c>
      <c r="C684" s="565">
        <v>80</v>
      </c>
      <c r="D684" s="565">
        <v>80</v>
      </c>
      <c r="E684" s="566">
        <f t="shared" si="78"/>
        <v>1</v>
      </c>
      <c r="F684" s="565">
        <v>81</v>
      </c>
      <c r="G684" s="567">
        <f t="shared" si="77"/>
        <v>-0.0123456790123457</v>
      </c>
      <c r="H684" s="527"/>
      <c r="I684" s="527"/>
      <c r="J684" s="527"/>
      <c r="K684" s="527"/>
      <c r="L684" s="527"/>
      <c r="M684" s="527"/>
      <c r="N684" s="527"/>
      <c r="O684" s="527"/>
      <c r="P684" s="527"/>
      <c r="Q684" s="527"/>
      <c r="R684" s="527"/>
      <c r="S684" s="527"/>
      <c r="T684" s="527"/>
      <c r="U684" s="527"/>
      <c r="V684" s="527"/>
      <c r="W684" s="527"/>
      <c r="X684" s="527"/>
      <c r="Y684" s="527"/>
      <c r="Z684" s="527"/>
      <c r="AA684" s="527"/>
      <c r="AB684" s="527"/>
      <c r="AC684" s="527"/>
      <c r="HN684" s="527"/>
      <c r="HO684" s="527"/>
      <c r="HP684" s="527"/>
      <c r="HQ684" s="527"/>
      <c r="HR684" s="527"/>
      <c r="HS684" s="527"/>
      <c r="HT684" s="527"/>
      <c r="HU684" s="527"/>
      <c r="HV684" s="527"/>
      <c r="HW684" s="527"/>
      <c r="HX684" s="527"/>
      <c r="HY684" s="527"/>
      <c r="HZ684" s="527"/>
      <c r="IA684" s="527"/>
      <c r="IB684" s="527"/>
      <c r="IC684" s="527"/>
      <c r="ID684" s="527"/>
      <c r="IE684" s="527"/>
      <c r="IF684" s="527"/>
      <c r="IG684" s="527"/>
      <c r="IH684" s="527"/>
      <c r="II684" s="527"/>
      <c r="IJ684" s="527"/>
      <c r="IK684" s="527"/>
      <c r="IL684" s="527"/>
      <c r="IM684" s="527"/>
      <c r="IN684" s="527"/>
      <c r="IO684" s="527"/>
      <c r="IP684" s="527"/>
      <c r="IQ684" s="527"/>
      <c r="IR684" s="527"/>
      <c r="IS684" s="527"/>
    </row>
    <row r="685" s="528" customFormat="1" ht="24.95" customHeight="1" spans="1:253">
      <c r="A685" s="563" t="s">
        <v>51</v>
      </c>
      <c r="B685" s="564">
        <v>0</v>
      </c>
      <c r="C685" s="565">
        <v>0</v>
      </c>
      <c r="D685" s="565">
        <v>0</v>
      </c>
      <c r="E685" s="566" t="str">
        <f t="shared" si="78"/>
        <v/>
      </c>
      <c r="F685" s="565">
        <v>0</v>
      </c>
      <c r="G685" s="567" t="str">
        <f t="shared" si="77"/>
        <v/>
      </c>
    </row>
    <row r="686" s="528" customFormat="1" ht="24.95" customHeight="1" spans="1:253">
      <c r="A686" s="563" t="s">
        <v>52</v>
      </c>
      <c r="B686" s="564">
        <v>0</v>
      </c>
      <c r="C686" s="565">
        <v>0</v>
      </c>
      <c r="D686" s="565">
        <v>0</v>
      </c>
      <c r="E686" s="566" t="str">
        <f t="shared" si="78"/>
        <v/>
      </c>
      <c r="F686" s="565">
        <v>0</v>
      </c>
      <c r="G686" s="567" t="str">
        <f t="shared" si="77"/>
        <v/>
      </c>
    </row>
    <row r="687" s="5" customFormat="1" ht="24.95" customHeight="1" spans="1:253">
      <c r="A687" s="563" t="s">
        <v>533</v>
      </c>
      <c r="B687" s="564">
        <v>80</v>
      </c>
      <c r="C687" s="565">
        <v>73</v>
      </c>
      <c r="D687" s="565">
        <v>73</v>
      </c>
      <c r="E687" s="566">
        <f t="shared" si="78"/>
        <v>1</v>
      </c>
      <c r="F687" s="565">
        <v>78</v>
      </c>
      <c r="G687" s="567">
        <f t="shared" si="77"/>
        <v>-0.0641025641025641</v>
      </c>
      <c r="H687" s="527"/>
      <c r="I687" s="527"/>
      <c r="J687" s="527"/>
      <c r="K687" s="527"/>
      <c r="L687" s="527"/>
      <c r="M687" s="527"/>
      <c r="N687" s="527"/>
      <c r="O687" s="527"/>
      <c r="P687" s="527"/>
      <c r="Q687" s="527"/>
      <c r="R687" s="527"/>
      <c r="S687" s="527"/>
      <c r="T687" s="527"/>
      <c r="U687" s="527"/>
      <c r="V687" s="527"/>
      <c r="W687" s="527"/>
      <c r="X687" s="527"/>
      <c r="Y687" s="527"/>
      <c r="Z687" s="527"/>
      <c r="AA687" s="527"/>
      <c r="AB687" s="527"/>
      <c r="AC687" s="527"/>
      <c r="HN687" s="527"/>
      <c r="HO687" s="527"/>
      <c r="HP687" s="527"/>
      <c r="HQ687" s="527"/>
      <c r="HR687" s="527"/>
      <c r="HS687" s="527"/>
      <c r="HT687" s="527"/>
      <c r="HU687" s="527"/>
      <c r="HV687" s="527"/>
      <c r="HW687" s="527"/>
      <c r="HX687" s="527"/>
      <c r="HY687" s="527"/>
      <c r="HZ687" s="527"/>
      <c r="IA687" s="527"/>
      <c r="IB687" s="527"/>
      <c r="IC687" s="527"/>
      <c r="ID687" s="527"/>
      <c r="IE687" s="527"/>
      <c r="IF687" s="527"/>
      <c r="IG687" s="527"/>
      <c r="IH687" s="527"/>
      <c r="II687" s="527"/>
      <c r="IJ687" s="527"/>
      <c r="IK687" s="527"/>
      <c r="IL687" s="527"/>
      <c r="IM687" s="527"/>
      <c r="IN687" s="527"/>
      <c r="IO687" s="527"/>
      <c r="IP687" s="527"/>
      <c r="IQ687" s="527"/>
      <c r="IR687" s="527"/>
      <c r="IS687" s="527"/>
    </row>
    <row r="688" s="528" customFormat="1" ht="24.95" customHeight="1" spans="1:253">
      <c r="A688" s="563" t="s">
        <v>534</v>
      </c>
      <c r="B688" s="564">
        <v>0</v>
      </c>
      <c r="C688" s="565">
        <v>0</v>
      </c>
      <c r="D688" s="565">
        <v>0</v>
      </c>
      <c r="E688" s="566" t="str">
        <f t="shared" si="78"/>
        <v/>
      </c>
      <c r="F688" s="565">
        <v>0</v>
      </c>
      <c r="G688" s="567" t="str">
        <f t="shared" si="77"/>
        <v/>
      </c>
    </row>
    <row r="689" s="533" customFormat="1" ht="24.95" customHeight="1" spans="1:253">
      <c r="A689" s="563" t="s">
        <v>535</v>
      </c>
      <c r="B689" s="564">
        <v>0</v>
      </c>
      <c r="C689" s="565">
        <v>0</v>
      </c>
      <c r="D689" s="565">
        <v>0</v>
      </c>
      <c r="E689" s="566" t="str">
        <f t="shared" si="78"/>
        <v/>
      </c>
      <c r="F689" s="565">
        <v>0</v>
      </c>
      <c r="G689" s="567" t="str">
        <f t="shared" si="77"/>
        <v/>
      </c>
      <c r="H689" s="569"/>
      <c r="I689" s="569"/>
      <c r="J689" s="569"/>
      <c r="K689" s="569"/>
      <c r="L689" s="569"/>
      <c r="M689" s="569"/>
      <c r="N689" s="569"/>
      <c r="O689" s="569"/>
      <c r="P689" s="569"/>
      <c r="Q689" s="569"/>
      <c r="R689" s="569"/>
      <c r="S689" s="569"/>
      <c r="T689" s="569"/>
      <c r="U689" s="569"/>
      <c r="V689" s="569"/>
      <c r="W689" s="569"/>
      <c r="X689" s="569"/>
      <c r="Y689" s="569"/>
      <c r="Z689" s="569"/>
      <c r="AA689" s="569"/>
      <c r="AB689" s="569"/>
      <c r="AC689" s="569"/>
      <c r="HN689" s="569"/>
      <c r="HO689" s="569"/>
      <c r="HP689" s="569"/>
      <c r="HQ689" s="569"/>
      <c r="HR689" s="569"/>
      <c r="HS689" s="569"/>
      <c r="HT689" s="569"/>
      <c r="HU689" s="569"/>
      <c r="HV689" s="569"/>
      <c r="HW689" s="569"/>
      <c r="HX689" s="569"/>
      <c r="HY689" s="569"/>
      <c r="HZ689" s="569"/>
      <c r="IA689" s="569"/>
      <c r="IB689" s="569"/>
      <c r="IC689" s="569"/>
      <c r="ID689" s="569"/>
      <c r="IE689" s="569"/>
      <c r="IF689" s="569"/>
      <c r="IG689" s="569"/>
      <c r="IH689" s="569"/>
      <c r="II689" s="569"/>
      <c r="IJ689" s="569"/>
      <c r="IK689" s="569"/>
      <c r="IL689" s="569"/>
      <c r="IM689" s="569"/>
      <c r="IN689" s="569"/>
      <c r="IO689" s="569"/>
      <c r="IP689" s="569"/>
      <c r="IQ689" s="569"/>
      <c r="IR689" s="569"/>
      <c r="IS689" s="569"/>
    </row>
    <row r="690" s="529" customFormat="1" ht="24.95" customHeight="1" spans="1:253">
      <c r="A690" s="563" t="s">
        <v>59</v>
      </c>
      <c r="B690" s="564">
        <v>76</v>
      </c>
      <c r="C690" s="565">
        <v>82</v>
      </c>
      <c r="D690" s="565">
        <v>82</v>
      </c>
      <c r="E690" s="566">
        <f t="shared" si="78"/>
        <v>1</v>
      </c>
      <c r="F690" s="565">
        <v>70</v>
      </c>
      <c r="G690" s="567">
        <f t="shared" si="77"/>
        <v>0.171428571428571</v>
      </c>
      <c r="H690" s="527"/>
      <c r="I690" s="527"/>
      <c r="J690" s="527"/>
      <c r="K690" s="527"/>
      <c r="L690" s="527"/>
      <c r="M690" s="527"/>
      <c r="N690" s="527"/>
      <c r="O690" s="527"/>
      <c r="P690" s="527"/>
      <c r="Q690" s="527"/>
      <c r="R690" s="527"/>
      <c r="S690" s="527"/>
      <c r="T690" s="527"/>
      <c r="U690" s="527"/>
      <c r="V690" s="527"/>
      <c r="W690" s="527"/>
      <c r="X690" s="527"/>
      <c r="Y690" s="527"/>
      <c r="Z690" s="527"/>
      <c r="AA690" s="527"/>
      <c r="AB690" s="527"/>
      <c r="AC690" s="527"/>
      <c r="HN690" s="527"/>
      <c r="HO690" s="527"/>
      <c r="HP690" s="527"/>
      <c r="HQ690" s="527"/>
      <c r="HR690" s="527"/>
      <c r="HS690" s="527"/>
      <c r="HT690" s="527"/>
      <c r="HU690" s="527"/>
      <c r="HV690" s="527"/>
      <c r="HW690" s="527"/>
      <c r="HX690" s="527"/>
      <c r="HY690" s="527"/>
      <c r="HZ690" s="527"/>
      <c r="IA690" s="527"/>
      <c r="IB690" s="527"/>
      <c r="IC690" s="527"/>
      <c r="ID690" s="527"/>
      <c r="IE690" s="527"/>
      <c r="IF690" s="527"/>
      <c r="IG690" s="527"/>
      <c r="IH690" s="527"/>
      <c r="II690" s="527"/>
      <c r="IJ690" s="527"/>
      <c r="IK690" s="527"/>
      <c r="IL690" s="527"/>
      <c r="IM690" s="527"/>
      <c r="IN690" s="527"/>
      <c r="IO690" s="527"/>
      <c r="IP690" s="527"/>
      <c r="IQ690" s="527"/>
      <c r="IR690" s="527"/>
      <c r="IS690" s="527"/>
    </row>
    <row r="691" s="528" customFormat="1" ht="24.95" customHeight="1" spans="1:253">
      <c r="A691" s="563" t="s">
        <v>536</v>
      </c>
      <c r="B691" s="564">
        <v>1</v>
      </c>
      <c r="C691" s="565">
        <v>1</v>
      </c>
      <c r="D691" s="565">
        <v>1</v>
      </c>
      <c r="E691" s="566">
        <f t="shared" si="78"/>
        <v>1</v>
      </c>
      <c r="F691" s="565">
        <v>1</v>
      </c>
      <c r="G691" s="567"/>
    </row>
    <row r="692" s="525" customFormat="1" ht="24.95" customHeight="1" spans="1:253">
      <c r="A692" s="568" t="s">
        <v>537</v>
      </c>
      <c r="B692" s="367">
        <f>SUM(B693:B694)</f>
        <v>0</v>
      </c>
      <c r="C692" s="367">
        <f>SUM(C693:C694)</f>
        <v>7</v>
      </c>
      <c r="D692" s="367">
        <f>SUM(D693:D694)</f>
        <v>7</v>
      </c>
      <c r="E692" s="561">
        <f t="shared" si="78"/>
        <v>1</v>
      </c>
      <c r="F692" s="367">
        <f>SUM(F693:F694)</f>
        <v>7</v>
      </c>
      <c r="G692" s="562"/>
      <c r="H692" s="527"/>
      <c r="I692" s="527"/>
      <c r="J692" s="527"/>
      <c r="K692" s="527"/>
      <c r="L692" s="527"/>
      <c r="M692" s="527"/>
      <c r="N692" s="527"/>
      <c r="O692" s="527"/>
      <c r="P692" s="527"/>
      <c r="Q692" s="527"/>
      <c r="R692" s="527"/>
      <c r="S692" s="527"/>
      <c r="T692" s="527"/>
      <c r="U692" s="527"/>
      <c r="V692" s="527"/>
      <c r="W692" s="527"/>
      <c r="X692" s="527"/>
      <c r="Y692" s="527"/>
      <c r="Z692" s="527"/>
      <c r="AA692" s="527"/>
      <c r="AB692" s="527"/>
      <c r="AC692" s="527"/>
      <c r="HN692" s="527"/>
      <c r="HO692" s="527"/>
      <c r="HP692" s="527"/>
      <c r="HQ692" s="527"/>
      <c r="HR692" s="527"/>
      <c r="HS692" s="527"/>
      <c r="HT692" s="527"/>
      <c r="HU692" s="527"/>
      <c r="HV692" s="527"/>
      <c r="HW692" s="527"/>
      <c r="HX692" s="527"/>
      <c r="HY692" s="527"/>
      <c r="HZ692" s="527"/>
      <c r="IA692" s="527"/>
      <c r="IB692" s="527"/>
      <c r="IC692" s="527"/>
      <c r="ID692" s="527"/>
      <c r="IE692" s="527"/>
      <c r="IF692" s="527"/>
      <c r="IG692" s="527"/>
      <c r="IH692" s="527"/>
      <c r="II692" s="527"/>
      <c r="IJ692" s="527"/>
      <c r="IK692" s="527"/>
      <c r="IL692" s="527"/>
      <c r="IM692" s="527"/>
      <c r="IN692" s="527"/>
      <c r="IO692" s="527"/>
      <c r="IP692" s="527"/>
      <c r="IQ692" s="527"/>
      <c r="IR692" s="527"/>
      <c r="IS692" s="527"/>
    </row>
    <row r="693" s="528" customFormat="1" ht="37.5" customHeight="1" spans="1:253">
      <c r="A693" s="563" t="s">
        <v>538</v>
      </c>
      <c r="B693" s="564">
        <v>0</v>
      </c>
      <c r="C693" s="565">
        <v>7</v>
      </c>
      <c r="D693" s="565">
        <v>7</v>
      </c>
      <c r="E693" s="566">
        <f t="shared" si="78"/>
        <v>1</v>
      </c>
      <c r="F693" s="565">
        <v>7</v>
      </c>
      <c r="G693" s="567"/>
    </row>
    <row r="694" s="525" customFormat="1" ht="37.5" customHeight="1" spans="1:253">
      <c r="A694" s="563" t="s">
        <v>539</v>
      </c>
      <c r="B694" s="564">
        <v>0</v>
      </c>
      <c r="C694" s="565">
        <v>0</v>
      </c>
      <c r="D694" s="565">
        <v>0</v>
      </c>
      <c r="E694" s="566" t="str">
        <f t="shared" si="78"/>
        <v/>
      </c>
      <c r="F694" s="565">
        <v>0</v>
      </c>
      <c r="G694" s="567" t="str">
        <f t="shared" si="77"/>
        <v/>
      </c>
      <c r="H694" s="527"/>
      <c r="I694" s="527"/>
      <c r="J694" s="527"/>
      <c r="K694" s="527"/>
      <c r="L694" s="527"/>
      <c r="M694" s="527"/>
      <c r="N694" s="527"/>
      <c r="O694" s="527"/>
      <c r="P694" s="527"/>
      <c r="Q694" s="527"/>
      <c r="R694" s="527"/>
      <c r="S694" s="527"/>
      <c r="T694" s="527"/>
      <c r="U694" s="527"/>
      <c r="V694" s="527"/>
      <c r="W694" s="527"/>
      <c r="X694" s="527"/>
      <c r="Y694" s="527"/>
      <c r="Z694" s="527"/>
      <c r="AA694" s="527"/>
      <c r="AB694" s="527"/>
      <c r="AC694" s="527"/>
      <c r="HN694" s="527"/>
      <c r="HO694" s="527"/>
      <c r="HP694" s="527"/>
      <c r="HQ694" s="527"/>
      <c r="HR694" s="527"/>
      <c r="HS694" s="527"/>
      <c r="HT694" s="527"/>
      <c r="HU694" s="527"/>
      <c r="HV694" s="527"/>
      <c r="HW694" s="527"/>
      <c r="HX694" s="527"/>
      <c r="HY694" s="527"/>
      <c r="HZ694" s="527"/>
      <c r="IA694" s="527"/>
      <c r="IB694" s="527"/>
      <c r="IC694" s="527"/>
      <c r="ID694" s="527"/>
      <c r="IE694" s="527"/>
      <c r="IF694" s="527"/>
      <c r="IG694" s="527"/>
      <c r="IH694" s="527"/>
      <c r="II694" s="527"/>
      <c r="IJ694" s="527"/>
      <c r="IK694" s="527"/>
      <c r="IL694" s="527"/>
      <c r="IM694" s="527"/>
      <c r="IN694" s="527"/>
      <c r="IO694" s="527"/>
      <c r="IP694" s="527"/>
      <c r="IQ694" s="527"/>
      <c r="IR694" s="527"/>
      <c r="IS694" s="527"/>
    </row>
    <row r="695" s="532" customFormat="1" ht="24.95" customHeight="1" spans="1:253">
      <c r="A695" s="568" t="s">
        <v>540</v>
      </c>
      <c r="B695" s="367">
        <f>SUM(B696)</f>
        <v>9183</v>
      </c>
      <c r="C695" s="367">
        <f>SUM(C696)</f>
        <v>9652</v>
      </c>
      <c r="D695" s="367">
        <f>SUM(D696)</f>
        <v>3690</v>
      </c>
      <c r="E695" s="561">
        <f t="shared" si="78"/>
        <v>0.382304185661003</v>
      </c>
      <c r="F695" s="367">
        <f>SUM(F696)</f>
        <v>4854</v>
      </c>
      <c r="G695" s="562">
        <f t="shared" si="77"/>
        <v>-0.239802224969098</v>
      </c>
      <c r="H695" s="527"/>
      <c r="I695" s="527"/>
      <c r="J695" s="527"/>
      <c r="K695" s="527"/>
      <c r="L695" s="527"/>
      <c r="M695" s="527"/>
      <c r="N695" s="527"/>
      <c r="O695" s="527"/>
      <c r="P695" s="527"/>
      <c r="Q695" s="527"/>
      <c r="R695" s="527"/>
      <c r="S695" s="527"/>
      <c r="T695" s="527"/>
      <c r="U695" s="527"/>
      <c r="V695" s="527"/>
      <c r="W695" s="527"/>
      <c r="X695" s="527"/>
      <c r="Y695" s="527"/>
      <c r="Z695" s="527"/>
      <c r="AA695" s="527"/>
      <c r="AB695" s="527"/>
      <c r="AC695" s="527"/>
      <c r="HN695" s="527"/>
      <c r="HO695" s="527"/>
      <c r="HP695" s="527"/>
      <c r="HQ695" s="527"/>
      <c r="HR695" s="527"/>
      <c r="HS695" s="527"/>
      <c r="HT695" s="527"/>
      <c r="HU695" s="527"/>
      <c r="HV695" s="527"/>
      <c r="HW695" s="527"/>
      <c r="HX695" s="527"/>
      <c r="HY695" s="527"/>
      <c r="HZ695" s="527"/>
      <c r="IA695" s="527"/>
      <c r="IB695" s="527"/>
      <c r="IC695" s="527"/>
      <c r="ID695" s="527"/>
      <c r="IE695" s="527"/>
      <c r="IF695" s="527"/>
      <c r="IG695" s="527"/>
      <c r="IH695" s="527"/>
      <c r="II695" s="527"/>
      <c r="IJ695" s="527"/>
      <c r="IK695" s="527"/>
      <c r="IL695" s="527"/>
      <c r="IM695" s="527"/>
      <c r="IN695" s="527"/>
      <c r="IO695" s="527"/>
      <c r="IP695" s="527"/>
      <c r="IQ695" s="527"/>
      <c r="IR695" s="527"/>
      <c r="IS695" s="527"/>
    </row>
    <row r="696" s="528" customFormat="1" ht="24.95" customHeight="1" spans="1:253">
      <c r="A696" s="563" t="s">
        <v>541</v>
      </c>
      <c r="B696" s="564">
        <v>9183</v>
      </c>
      <c r="C696" s="565">
        <v>9652</v>
      </c>
      <c r="D696" s="565">
        <v>3690</v>
      </c>
      <c r="E696" s="566">
        <f t="shared" si="78"/>
        <v>0.382304185661003</v>
      </c>
      <c r="F696" s="565">
        <v>4854</v>
      </c>
      <c r="G696" s="567">
        <f t="shared" si="77"/>
        <v>-0.239802224969098</v>
      </c>
    </row>
    <row r="697" s="525" customFormat="1" ht="24.95" customHeight="1" spans="1:253">
      <c r="A697" s="575" t="s">
        <v>542</v>
      </c>
      <c r="B697" s="367">
        <f>SUM(B698,B703,B718,B722,B734,B738,B743,B747,B751,B754,B763,B770,B775,B778)</f>
        <v>9086</v>
      </c>
      <c r="C697" s="367">
        <f>SUM(C698,C703,C718,C722,C734,C738,C743,C747,C751,C754,C763,C770,C775,C778)</f>
        <v>11623</v>
      </c>
      <c r="D697" s="367">
        <f>SUM(D698,D703,D718,D722,D734,D738,D743,D747,D751,D754,D763,D770,D775,D778)</f>
        <v>10349</v>
      </c>
      <c r="E697" s="561">
        <f t="shared" si="78"/>
        <v>0.890389744472167</v>
      </c>
      <c r="F697" s="367">
        <f>SUM(F698,F703,F718,F722,F734,F738,F743,F747,F751,F754,F763,F770,F775,F778)</f>
        <v>9757</v>
      </c>
      <c r="G697" s="562">
        <f t="shared" si="77"/>
        <v>0.0606743876191452</v>
      </c>
      <c r="H697" s="527"/>
      <c r="I697" s="527"/>
      <c r="J697" s="527"/>
      <c r="K697" s="527"/>
      <c r="L697" s="527"/>
      <c r="M697" s="527"/>
      <c r="N697" s="527"/>
      <c r="O697" s="527"/>
      <c r="P697" s="527"/>
      <c r="Q697" s="527"/>
      <c r="R697" s="527"/>
      <c r="S697" s="527"/>
      <c r="T697" s="527"/>
      <c r="U697" s="527"/>
      <c r="V697" s="527"/>
      <c r="W697" s="527"/>
      <c r="X697" s="527"/>
      <c r="Y697" s="527"/>
      <c r="Z697" s="527"/>
      <c r="AA697" s="527"/>
      <c r="AB697" s="527"/>
      <c r="AC697" s="527"/>
      <c r="HN697" s="527"/>
      <c r="HO697" s="527"/>
      <c r="HP697" s="527"/>
      <c r="HQ697" s="527"/>
      <c r="HR697" s="527"/>
      <c r="HS697" s="527"/>
      <c r="HT697" s="527"/>
      <c r="HU697" s="527"/>
      <c r="HV697" s="527"/>
      <c r="HW697" s="527"/>
      <c r="HX697" s="527"/>
      <c r="HY697" s="527"/>
      <c r="HZ697" s="527"/>
      <c r="IA697" s="527"/>
      <c r="IB697" s="527"/>
      <c r="IC697" s="527"/>
      <c r="ID697" s="527"/>
      <c r="IE697" s="527"/>
      <c r="IF697" s="527"/>
      <c r="IG697" s="527"/>
      <c r="IH697" s="527"/>
      <c r="II697" s="527"/>
      <c r="IJ697" s="527"/>
      <c r="IK697" s="527"/>
      <c r="IL697" s="527"/>
      <c r="IM697" s="527"/>
      <c r="IN697" s="527"/>
      <c r="IO697" s="527"/>
      <c r="IP697" s="527"/>
      <c r="IQ697" s="527"/>
      <c r="IR697" s="527"/>
      <c r="IS697" s="527"/>
    </row>
    <row r="698" s="532" customFormat="1" ht="24.95" customHeight="1" spans="1:253">
      <c r="A698" s="568" t="s">
        <v>543</v>
      </c>
      <c r="B698" s="367">
        <f>SUM(B699:B702)</f>
        <v>387</v>
      </c>
      <c r="C698" s="367">
        <f>SUM(C699:C702)</f>
        <v>315</v>
      </c>
      <c r="D698" s="367">
        <f>SUM(D699:D702)</f>
        <v>315</v>
      </c>
      <c r="E698" s="561">
        <f t="shared" si="78"/>
        <v>1</v>
      </c>
      <c r="F698" s="367">
        <f>SUM(F699:F702)</f>
        <v>320</v>
      </c>
      <c r="G698" s="562">
        <f t="shared" si="77"/>
        <v>-0.015625</v>
      </c>
      <c r="H698" s="527"/>
      <c r="I698" s="527"/>
      <c r="J698" s="527"/>
      <c r="K698" s="527"/>
      <c r="L698" s="527"/>
      <c r="M698" s="527"/>
      <c r="N698" s="527"/>
      <c r="O698" s="527"/>
      <c r="P698" s="527"/>
      <c r="Q698" s="527"/>
      <c r="R698" s="527"/>
      <c r="S698" s="527"/>
      <c r="T698" s="527"/>
      <c r="U698" s="527"/>
      <c r="V698" s="527"/>
      <c r="W698" s="527"/>
      <c r="X698" s="527"/>
      <c r="Y698" s="527"/>
      <c r="Z698" s="527"/>
      <c r="AA698" s="527"/>
      <c r="AB698" s="527"/>
      <c r="AC698" s="527"/>
      <c r="HN698" s="527"/>
      <c r="HO698" s="527"/>
      <c r="HP698" s="527"/>
      <c r="HQ698" s="527"/>
      <c r="HR698" s="527"/>
      <c r="HS698" s="527"/>
      <c r="HT698" s="527"/>
      <c r="HU698" s="527"/>
      <c r="HV698" s="527"/>
      <c r="HW698" s="527"/>
      <c r="HX698" s="527"/>
      <c r="HY698" s="527"/>
      <c r="HZ698" s="527"/>
      <c r="IA698" s="527"/>
      <c r="IB698" s="527"/>
      <c r="IC698" s="527"/>
      <c r="ID698" s="527"/>
      <c r="IE698" s="527"/>
      <c r="IF698" s="527"/>
      <c r="IG698" s="527"/>
      <c r="IH698" s="527"/>
      <c r="II698" s="527"/>
      <c r="IJ698" s="527"/>
      <c r="IK698" s="527"/>
      <c r="IL698" s="527"/>
      <c r="IM698" s="527"/>
      <c r="IN698" s="527"/>
      <c r="IO698" s="527"/>
      <c r="IP698" s="527"/>
      <c r="IQ698" s="527"/>
      <c r="IR698" s="527"/>
      <c r="IS698" s="527"/>
    </row>
    <row r="699" s="528" customFormat="1" ht="24.95" customHeight="1" spans="1:253">
      <c r="A699" s="563" t="s">
        <v>50</v>
      </c>
      <c r="B699" s="448">
        <v>205</v>
      </c>
      <c r="C699" s="565">
        <v>198</v>
      </c>
      <c r="D699" s="565">
        <v>198</v>
      </c>
      <c r="E699" s="566">
        <f t="shared" si="78"/>
        <v>1</v>
      </c>
      <c r="F699" s="565">
        <v>262</v>
      </c>
      <c r="G699" s="567">
        <f t="shared" si="77"/>
        <v>-0.244274809160305</v>
      </c>
    </row>
    <row r="700" s="525" customFormat="1" ht="24.95" customHeight="1" spans="1:253">
      <c r="A700" s="563" t="s">
        <v>51</v>
      </c>
      <c r="B700" s="448">
        <v>0</v>
      </c>
      <c r="C700" s="565">
        <v>0</v>
      </c>
      <c r="D700" s="565">
        <v>0</v>
      </c>
      <c r="E700" s="566" t="str">
        <f t="shared" si="78"/>
        <v/>
      </c>
      <c r="F700" s="565">
        <v>0</v>
      </c>
      <c r="G700" s="567" t="str">
        <f t="shared" si="77"/>
        <v/>
      </c>
      <c r="H700" s="527"/>
      <c r="I700" s="527"/>
      <c r="J700" s="527"/>
      <c r="K700" s="527"/>
      <c r="L700" s="527"/>
      <c r="M700" s="527"/>
      <c r="N700" s="527"/>
      <c r="O700" s="527"/>
      <c r="P700" s="527"/>
      <c r="Q700" s="527"/>
      <c r="R700" s="527"/>
      <c r="S700" s="527"/>
      <c r="T700" s="527"/>
      <c r="U700" s="527"/>
      <c r="V700" s="527"/>
      <c r="W700" s="527"/>
      <c r="X700" s="527"/>
      <c r="Y700" s="527"/>
      <c r="Z700" s="527"/>
      <c r="AA700" s="527"/>
      <c r="AB700" s="527"/>
      <c r="AC700" s="527"/>
      <c r="HN700" s="527"/>
      <c r="HO700" s="527"/>
      <c r="HP700" s="527"/>
      <c r="HQ700" s="527"/>
      <c r="HR700" s="527"/>
      <c r="HS700" s="527"/>
      <c r="HT700" s="527"/>
      <c r="HU700" s="527"/>
      <c r="HV700" s="527"/>
      <c r="HW700" s="527"/>
      <c r="HX700" s="527"/>
      <c r="HY700" s="527"/>
      <c r="HZ700" s="527"/>
      <c r="IA700" s="527"/>
      <c r="IB700" s="527"/>
      <c r="IC700" s="527"/>
      <c r="ID700" s="527"/>
      <c r="IE700" s="527"/>
      <c r="IF700" s="527"/>
      <c r="IG700" s="527"/>
      <c r="IH700" s="527"/>
      <c r="II700" s="527"/>
      <c r="IJ700" s="527"/>
      <c r="IK700" s="527"/>
      <c r="IL700" s="527"/>
      <c r="IM700" s="527"/>
      <c r="IN700" s="527"/>
      <c r="IO700" s="527"/>
      <c r="IP700" s="527"/>
      <c r="IQ700" s="527"/>
      <c r="IR700" s="527"/>
      <c r="IS700" s="527"/>
    </row>
    <row r="701" s="528" customFormat="1" ht="24.95" customHeight="1" spans="1:253">
      <c r="A701" s="563" t="s">
        <v>52</v>
      </c>
      <c r="B701" s="448">
        <v>0</v>
      </c>
      <c r="C701" s="565">
        <v>0</v>
      </c>
      <c r="D701" s="565">
        <v>0</v>
      </c>
      <c r="E701" s="566" t="str">
        <f t="shared" si="78"/>
        <v/>
      </c>
      <c r="F701" s="565">
        <v>0</v>
      </c>
      <c r="G701" s="567" t="str">
        <f t="shared" si="77"/>
        <v/>
      </c>
    </row>
    <row r="702" s="528" customFormat="1" ht="24.95" customHeight="1" spans="1:253">
      <c r="A702" s="563" t="s">
        <v>544</v>
      </c>
      <c r="B702" s="448">
        <v>182</v>
      </c>
      <c r="C702" s="565">
        <v>117</v>
      </c>
      <c r="D702" s="565">
        <v>117</v>
      </c>
      <c r="E702" s="566">
        <f t="shared" si="78"/>
        <v>1</v>
      </c>
      <c r="F702" s="565">
        <v>58</v>
      </c>
      <c r="G702" s="567">
        <f t="shared" si="77"/>
        <v>1.01724137931034</v>
      </c>
    </row>
    <row r="703" s="529" customFormat="1" ht="24.95" customHeight="1" spans="1:253">
      <c r="A703" s="568" t="s">
        <v>545</v>
      </c>
      <c r="B703" s="367">
        <f>SUM(B704:B717)</f>
        <v>0</v>
      </c>
      <c r="C703" s="367">
        <f>SUM(C704:C717)</f>
        <v>0</v>
      </c>
      <c r="D703" s="367">
        <f>SUM(D704:D717)</f>
        <v>0</v>
      </c>
      <c r="E703" s="561" t="str">
        <f t="shared" si="78"/>
        <v/>
      </c>
      <c r="F703" s="367">
        <f>SUM(F704:F717)</f>
        <v>0</v>
      </c>
      <c r="G703" s="562" t="str">
        <f t="shared" si="77"/>
        <v/>
      </c>
      <c r="H703" s="527"/>
      <c r="I703" s="527"/>
      <c r="J703" s="527"/>
      <c r="K703" s="527"/>
      <c r="L703" s="527"/>
      <c r="M703" s="527"/>
      <c r="N703" s="527"/>
      <c r="O703" s="527"/>
      <c r="P703" s="527"/>
      <c r="Q703" s="527"/>
      <c r="R703" s="527"/>
      <c r="S703" s="527"/>
      <c r="T703" s="527"/>
      <c r="U703" s="527"/>
      <c r="V703" s="527"/>
      <c r="W703" s="527"/>
      <c r="X703" s="527"/>
      <c r="Y703" s="527"/>
      <c r="Z703" s="527"/>
      <c r="AA703" s="527"/>
      <c r="AB703" s="527"/>
      <c r="AC703" s="527"/>
      <c r="HN703" s="527"/>
      <c r="HO703" s="527"/>
      <c r="HP703" s="527"/>
      <c r="HQ703" s="527"/>
      <c r="HR703" s="527"/>
      <c r="HS703" s="527"/>
      <c r="HT703" s="527"/>
      <c r="HU703" s="527"/>
      <c r="HV703" s="527"/>
      <c r="HW703" s="527"/>
      <c r="HX703" s="527"/>
      <c r="HY703" s="527"/>
      <c r="HZ703" s="527"/>
      <c r="IA703" s="527"/>
      <c r="IB703" s="527"/>
      <c r="IC703" s="527"/>
      <c r="ID703" s="527"/>
      <c r="IE703" s="527"/>
      <c r="IF703" s="527"/>
      <c r="IG703" s="527"/>
      <c r="IH703" s="527"/>
      <c r="II703" s="527"/>
      <c r="IJ703" s="527"/>
      <c r="IK703" s="527"/>
      <c r="IL703" s="527"/>
      <c r="IM703" s="527"/>
      <c r="IN703" s="527"/>
      <c r="IO703" s="527"/>
      <c r="IP703" s="527"/>
      <c r="IQ703" s="527"/>
      <c r="IR703" s="527"/>
      <c r="IS703" s="527"/>
    </row>
    <row r="704" s="5" customFormat="1" ht="24.95" customHeight="1" spans="1:253">
      <c r="A704" s="563" t="s">
        <v>546</v>
      </c>
      <c r="B704" s="448">
        <v>0</v>
      </c>
      <c r="C704" s="565">
        <v>0</v>
      </c>
      <c r="D704" s="565">
        <v>0</v>
      </c>
      <c r="E704" s="566" t="str">
        <f t="shared" si="78"/>
        <v/>
      </c>
      <c r="F704" s="565">
        <v>0</v>
      </c>
      <c r="G704" s="567" t="str">
        <f t="shared" si="77"/>
        <v/>
      </c>
      <c r="H704" s="527"/>
      <c r="I704" s="527"/>
      <c r="J704" s="527"/>
      <c r="K704" s="527"/>
      <c r="L704" s="527"/>
      <c r="M704" s="527"/>
      <c r="N704" s="527"/>
      <c r="O704" s="527"/>
      <c r="P704" s="527"/>
      <c r="Q704" s="527"/>
      <c r="R704" s="527"/>
      <c r="S704" s="527"/>
      <c r="T704" s="527"/>
      <c r="U704" s="527"/>
      <c r="V704" s="527"/>
      <c r="W704" s="527"/>
      <c r="X704" s="527"/>
      <c r="Y704" s="527"/>
      <c r="Z704" s="527"/>
      <c r="AA704" s="527"/>
      <c r="AB704" s="527"/>
      <c r="AC704" s="527"/>
      <c r="HN704" s="527"/>
      <c r="HO704" s="527"/>
      <c r="HP704" s="527"/>
      <c r="HQ704" s="527"/>
      <c r="HR704" s="527"/>
      <c r="HS704" s="527"/>
      <c r="HT704" s="527"/>
      <c r="HU704" s="527"/>
      <c r="HV704" s="527"/>
      <c r="HW704" s="527"/>
      <c r="HX704" s="527"/>
      <c r="HY704" s="527"/>
      <c r="HZ704" s="527"/>
      <c r="IA704" s="527"/>
      <c r="IB704" s="527"/>
      <c r="IC704" s="527"/>
      <c r="ID704" s="527"/>
      <c r="IE704" s="527"/>
      <c r="IF704" s="527"/>
      <c r="IG704" s="527"/>
      <c r="IH704" s="527"/>
      <c r="II704" s="527"/>
      <c r="IJ704" s="527"/>
      <c r="IK704" s="527"/>
      <c r="IL704" s="527"/>
      <c r="IM704" s="527"/>
      <c r="IN704" s="527"/>
      <c r="IO704" s="527"/>
      <c r="IP704" s="527"/>
      <c r="IQ704" s="527"/>
      <c r="IR704" s="527"/>
      <c r="IS704" s="527"/>
    </row>
    <row r="705" s="528" customFormat="1" ht="24.95" customHeight="1" spans="1:253">
      <c r="A705" s="563" t="s">
        <v>547</v>
      </c>
      <c r="B705" s="448">
        <v>0</v>
      </c>
      <c r="C705" s="565">
        <v>0</v>
      </c>
      <c r="D705" s="565">
        <v>0</v>
      </c>
      <c r="E705" s="566" t="str">
        <f t="shared" si="78"/>
        <v/>
      </c>
      <c r="F705" s="565">
        <v>0</v>
      </c>
      <c r="G705" s="567" t="str">
        <f t="shared" si="77"/>
        <v/>
      </c>
    </row>
    <row r="706" s="5" customFormat="1" ht="24.95" customHeight="1" spans="1:253">
      <c r="A706" s="563" t="s">
        <v>548</v>
      </c>
      <c r="B706" s="448">
        <v>0</v>
      </c>
      <c r="C706" s="565">
        <v>0</v>
      </c>
      <c r="D706" s="565">
        <v>0</v>
      </c>
      <c r="E706" s="566" t="str">
        <f t="shared" si="78"/>
        <v/>
      </c>
      <c r="F706" s="565">
        <v>0</v>
      </c>
      <c r="G706" s="567" t="str">
        <f t="shared" si="77"/>
        <v/>
      </c>
      <c r="H706" s="527"/>
      <c r="I706" s="527"/>
      <c r="J706" s="527"/>
      <c r="K706" s="527"/>
      <c r="L706" s="527"/>
      <c r="M706" s="527"/>
      <c r="N706" s="527"/>
      <c r="O706" s="527"/>
      <c r="P706" s="527"/>
      <c r="Q706" s="527"/>
      <c r="R706" s="527"/>
      <c r="S706" s="527"/>
      <c r="T706" s="527"/>
      <c r="U706" s="527"/>
      <c r="V706" s="527"/>
      <c r="W706" s="527"/>
      <c r="X706" s="527"/>
      <c r="Y706" s="527"/>
      <c r="Z706" s="527"/>
      <c r="AA706" s="527"/>
      <c r="AB706" s="527"/>
      <c r="AC706" s="527"/>
      <c r="HN706" s="527"/>
      <c r="HO706" s="527"/>
      <c r="HP706" s="527"/>
      <c r="HQ706" s="527"/>
      <c r="HR706" s="527"/>
      <c r="HS706" s="527"/>
      <c r="HT706" s="527"/>
      <c r="HU706" s="527"/>
      <c r="HV706" s="527"/>
      <c r="HW706" s="527"/>
      <c r="HX706" s="527"/>
      <c r="HY706" s="527"/>
      <c r="HZ706" s="527"/>
      <c r="IA706" s="527"/>
      <c r="IB706" s="527"/>
      <c r="IC706" s="527"/>
      <c r="ID706" s="527"/>
      <c r="IE706" s="527"/>
      <c r="IF706" s="527"/>
      <c r="IG706" s="527"/>
      <c r="IH706" s="527"/>
      <c r="II706" s="527"/>
      <c r="IJ706" s="527"/>
      <c r="IK706" s="527"/>
      <c r="IL706" s="527"/>
      <c r="IM706" s="527"/>
      <c r="IN706" s="527"/>
      <c r="IO706" s="527"/>
      <c r="IP706" s="527"/>
      <c r="IQ706" s="527"/>
      <c r="IR706" s="527"/>
      <c r="IS706" s="527"/>
    </row>
    <row r="707" s="529" customFormat="1" ht="24.95" customHeight="1" spans="1:253">
      <c r="A707" s="563" t="s">
        <v>549</v>
      </c>
      <c r="B707" s="448">
        <v>0</v>
      </c>
      <c r="C707" s="565">
        <v>0</v>
      </c>
      <c r="D707" s="565">
        <v>0</v>
      </c>
      <c r="E707" s="566" t="str">
        <f t="shared" si="78"/>
        <v/>
      </c>
      <c r="F707" s="565">
        <v>0</v>
      </c>
      <c r="G707" s="567" t="str">
        <f t="shared" si="77"/>
        <v/>
      </c>
      <c r="H707" s="527"/>
      <c r="I707" s="527"/>
      <c r="J707" s="527"/>
      <c r="K707" s="527"/>
      <c r="L707" s="527"/>
      <c r="M707" s="527"/>
      <c r="N707" s="527"/>
      <c r="O707" s="527"/>
      <c r="P707" s="527"/>
      <c r="Q707" s="527"/>
      <c r="R707" s="527"/>
      <c r="S707" s="527"/>
      <c r="T707" s="527"/>
      <c r="U707" s="527"/>
      <c r="V707" s="527"/>
      <c r="W707" s="527"/>
      <c r="X707" s="527"/>
      <c r="Y707" s="527"/>
      <c r="Z707" s="527"/>
      <c r="AA707" s="527"/>
      <c r="AB707" s="527"/>
      <c r="AC707" s="527"/>
      <c r="HN707" s="527"/>
      <c r="HO707" s="527"/>
      <c r="HP707" s="527"/>
      <c r="HQ707" s="527"/>
      <c r="HR707" s="527"/>
      <c r="HS707" s="527"/>
      <c r="HT707" s="527"/>
      <c r="HU707" s="527"/>
      <c r="HV707" s="527"/>
      <c r="HW707" s="527"/>
      <c r="HX707" s="527"/>
      <c r="HY707" s="527"/>
      <c r="HZ707" s="527"/>
      <c r="IA707" s="527"/>
      <c r="IB707" s="527"/>
      <c r="IC707" s="527"/>
      <c r="ID707" s="527"/>
      <c r="IE707" s="527"/>
      <c r="IF707" s="527"/>
      <c r="IG707" s="527"/>
      <c r="IH707" s="527"/>
      <c r="II707" s="527"/>
      <c r="IJ707" s="527"/>
      <c r="IK707" s="527"/>
      <c r="IL707" s="527"/>
      <c r="IM707" s="527"/>
      <c r="IN707" s="527"/>
      <c r="IO707" s="527"/>
      <c r="IP707" s="527"/>
      <c r="IQ707" s="527"/>
      <c r="IR707" s="527"/>
      <c r="IS707" s="527"/>
    </row>
    <row r="708" s="528" customFormat="1" ht="24.95" customHeight="1" spans="1:253">
      <c r="A708" s="563" t="s">
        <v>550</v>
      </c>
      <c r="B708" s="448">
        <v>0</v>
      </c>
      <c r="C708" s="565">
        <v>0</v>
      </c>
      <c r="D708" s="565">
        <v>0</v>
      </c>
      <c r="E708" s="566" t="str">
        <f t="shared" si="78"/>
        <v/>
      </c>
      <c r="F708" s="565">
        <v>0</v>
      </c>
      <c r="G708" s="567" t="str">
        <f t="shared" ref="G708:G771" si="79">IFERROR((D708-F708)/F708,"")</f>
        <v/>
      </c>
    </row>
    <row r="709" s="528" customFormat="1" ht="24.95" customHeight="1" spans="1:253">
      <c r="A709" s="563" t="s">
        <v>551</v>
      </c>
      <c r="B709" s="448">
        <v>0</v>
      </c>
      <c r="C709" s="565">
        <v>0</v>
      </c>
      <c r="D709" s="565">
        <v>0</v>
      </c>
      <c r="E709" s="566" t="str">
        <f t="shared" si="78"/>
        <v/>
      </c>
      <c r="F709" s="565">
        <v>0</v>
      </c>
      <c r="G709" s="567" t="str">
        <f t="shared" si="79"/>
        <v/>
      </c>
    </row>
    <row r="710" s="528" customFormat="1" ht="24.95" customHeight="1" spans="1:253">
      <c r="A710" s="563" t="s">
        <v>552</v>
      </c>
      <c r="B710" s="448">
        <v>0</v>
      </c>
      <c r="C710" s="565">
        <v>0</v>
      </c>
      <c r="D710" s="565">
        <v>0</v>
      </c>
      <c r="E710" s="566" t="str">
        <f t="shared" ref="E710:E773" si="80">IFERROR(D710/C710,"")</f>
        <v/>
      </c>
      <c r="F710" s="565">
        <v>0</v>
      </c>
      <c r="G710" s="567" t="str">
        <f t="shared" si="79"/>
        <v/>
      </c>
    </row>
    <row r="711" s="528" customFormat="1" ht="24.95" customHeight="1" spans="1:253">
      <c r="A711" s="563" t="s">
        <v>553</v>
      </c>
      <c r="B711" s="448">
        <v>0</v>
      </c>
      <c r="C711" s="565">
        <v>0</v>
      </c>
      <c r="D711" s="565">
        <v>0</v>
      </c>
      <c r="E711" s="566" t="str">
        <f t="shared" si="80"/>
        <v/>
      </c>
      <c r="F711" s="565">
        <v>0</v>
      </c>
      <c r="G711" s="567" t="str">
        <f t="shared" si="79"/>
        <v/>
      </c>
    </row>
    <row r="712" s="5" customFormat="1" ht="24.95" customHeight="1" spans="1:253">
      <c r="A712" s="563" t="s">
        <v>554</v>
      </c>
      <c r="B712" s="448">
        <v>0</v>
      </c>
      <c r="C712" s="565">
        <v>0</v>
      </c>
      <c r="D712" s="565">
        <v>0</v>
      </c>
      <c r="E712" s="566" t="str">
        <f t="shared" si="80"/>
        <v/>
      </c>
      <c r="F712" s="565">
        <v>0</v>
      </c>
      <c r="G712" s="567" t="str">
        <f t="shared" si="79"/>
        <v/>
      </c>
      <c r="H712" s="527"/>
      <c r="I712" s="527"/>
      <c r="J712" s="527"/>
      <c r="K712" s="527"/>
      <c r="L712" s="527"/>
      <c r="M712" s="527"/>
      <c r="N712" s="527"/>
      <c r="O712" s="527"/>
      <c r="P712" s="527"/>
      <c r="Q712" s="527"/>
      <c r="R712" s="527"/>
      <c r="S712" s="527"/>
      <c r="T712" s="527"/>
      <c r="U712" s="527"/>
      <c r="V712" s="527"/>
      <c r="W712" s="527"/>
      <c r="X712" s="527"/>
      <c r="Y712" s="527"/>
      <c r="Z712" s="527"/>
      <c r="AA712" s="527"/>
      <c r="AB712" s="527"/>
      <c r="AC712" s="527"/>
      <c r="HN712" s="527"/>
      <c r="HO712" s="527"/>
      <c r="HP712" s="527"/>
      <c r="HQ712" s="527"/>
      <c r="HR712" s="527"/>
      <c r="HS712" s="527"/>
      <c r="HT712" s="527"/>
      <c r="HU712" s="527"/>
      <c r="HV712" s="527"/>
      <c r="HW712" s="527"/>
      <c r="HX712" s="527"/>
      <c r="HY712" s="527"/>
      <c r="HZ712" s="527"/>
      <c r="IA712" s="527"/>
      <c r="IB712" s="527"/>
      <c r="IC712" s="527"/>
      <c r="ID712" s="527"/>
      <c r="IE712" s="527"/>
      <c r="IF712" s="527"/>
      <c r="IG712" s="527"/>
      <c r="IH712" s="527"/>
      <c r="II712" s="527"/>
      <c r="IJ712" s="527"/>
      <c r="IK712" s="527"/>
      <c r="IL712" s="527"/>
      <c r="IM712" s="527"/>
      <c r="IN712" s="527"/>
      <c r="IO712" s="527"/>
      <c r="IP712" s="527"/>
      <c r="IQ712" s="527"/>
      <c r="IR712" s="527"/>
      <c r="IS712" s="527"/>
    </row>
    <row r="713" s="5" customFormat="1" ht="24.95" customHeight="1" spans="1:253">
      <c r="A713" s="563" t="s">
        <v>555</v>
      </c>
      <c r="B713" s="448">
        <v>0</v>
      </c>
      <c r="C713" s="565">
        <v>0</v>
      </c>
      <c r="D713" s="565">
        <v>0</v>
      </c>
      <c r="E713" s="566" t="str">
        <f t="shared" si="80"/>
        <v/>
      </c>
      <c r="F713" s="565">
        <v>0</v>
      </c>
      <c r="G713" s="567" t="str">
        <f t="shared" si="79"/>
        <v/>
      </c>
      <c r="H713" s="527"/>
      <c r="I713" s="527"/>
      <c r="J713" s="527"/>
      <c r="K713" s="527"/>
      <c r="L713" s="527"/>
      <c r="M713" s="527"/>
      <c r="N713" s="527"/>
      <c r="O713" s="527"/>
      <c r="P713" s="527"/>
      <c r="Q713" s="527"/>
      <c r="R713" s="527"/>
      <c r="S713" s="527"/>
      <c r="T713" s="527"/>
      <c r="U713" s="527"/>
      <c r="V713" s="527"/>
      <c r="W713" s="527"/>
      <c r="X713" s="527"/>
      <c r="Y713" s="527"/>
      <c r="Z713" s="527"/>
      <c r="AA713" s="527"/>
      <c r="AB713" s="527"/>
      <c r="AC713" s="527"/>
      <c r="HN713" s="527"/>
      <c r="HO713" s="527"/>
      <c r="HP713" s="527"/>
      <c r="HQ713" s="527"/>
      <c r="HR713" s="527"/>
      <c r="HS713" s="527"/>
      <c r="HT713" s="527"/>
      <c r="HU713" s="527"/>
      <c r="HV713" s="527"/>
      <c r="HW713" s="527"/>
      <c r="HX713" s="527"/>
      <c r="HY713" s="527"/>
      <c r="HZ713" s="527"/>
      <c r="IA713" s="527"/>
      <c r="IB713" s="527"/>
      <c r="IC713" s="527"/>
      <c r="ID713" s="527"/>
      <c r="IE713" s="527"/>
      <c r="IF713" s="527"/>
      <c r="IG713" s="527"/>
      <c r="IH713" s="527"/>
      <c r="II713" s="527"/>
      <c r="IJ713" s="527"/>
      <c r="IK713" s="527"/>
      <c r="IL713" s="527"/>
      <c r="IM713" s="527"/>
      <c r="IN713" s="527"/>
      <c r="IO713" s="527"/>
      <c r="IP713" s="527"/>
      <c r="IQ713" s="527"/>
      <c r="IR713" s="527"/>
      <c r="IS713" s="527"/>
    </row>
    <row r="714" s="5" customFormat="1" ht="24.95" customHeight="1" spans="1:253">
      <c r="A714" s="563" t="s">
        <v>556</v>
      </c>
      <c r="B714" s="448">
        <v>0</v>
      </c>
      <c r="C714" s="565">
        <v>0</v>
      </c>
      <c r="D714" s="565">
        <v>0</v>
      </c>
      <c r="E714" s="566" t="str">
        <f t="shared" si="80"/>
        <v/>
      </c>
      <c r="F714" s="565">
        <v>0</v>
      </c>
      <c r="G714" s="567" t="str">
        <f t="shared" si="79"/>
        <v/>
      </c>
      <c r="H714" s="527"/>
      <c r="I714" s="527"/>
      <c r="J714" s="527"/>
      <c r="K714" s="527"/>
      <c r="L714" s="527"/>
      <c r="M714" s="527"/>
      <c r="N714" s="527"/>
      <c r="O714" s="527"/>
      <c r="P714" s="527"/>
      <c r="Q714" s="527"/>
      <c r="R714" s="527"/>
      <c r="S714" s="527"/>
      <c r="T714" s="527"/>
      <c r="U714" s="527"/>
      <c r="V714" s="527"/>
      <c r="W714" s="527"/>
      <c r="X714" s="527"/>
      <c r="Y714" s="527"/>
      <c r="Z714" s="527"/>
      <c r="AA714" s="527"/>
      <c r="AB714" s="527"/>
      <c r="AC714" s="527"/>
      <c r="HN714" s="527"/>
      <c r="HO714" s="527"/>
      <c r="HP714" s="527"/>
      <c r="HQ714" s="527"/>
      <c r="HR714" s="527"/>
      <c r="HS714" s="527"/>
      <c r="HT714" s="527"/>
      <c r="HU714" s="527"/>
      <c r="HV714" s="527"/>
      <c r="HW714" s="527"/>
      <c r="HX714" s="527"/>
      <c r="HY714" s="527"/>
      <c r="HZ714" s="527"/>
      <c r="IA714" s="527"/>
      <c r="IB714" s="527"/>
      <c r="IC714" s="527"/>
      <c r="ID714" s="527"/>
      <c r="IE714" s="527"/>
      <c r="IF714" s="527"/>
      <c r="IG714" s="527"/>
      <c r="IH714" s="527"/>
      <c r="II714" s="527"/>
      <c r="IJ714" s="527"/>
      <c r="IK714" s="527"/>
      <c r="IL714" s="527"/>
      <c r="IM714" s="527"/>
      <c r="IN714" s="527"/>
      <c r="IO714" s="527"/>
      <c r="IP714" s="527"/>
      <c r="IQ714" s="527"/>
      <c r="IR714" s="527"/>
      <c r="IS714" s="527"/>
    </row>
    <row r="715" s="5" customFormat="1" ht="24.95" customHeight="1" spans="1:253">
      <c r="A715" s="563" t="s">
        <v>557</v>
      </c>
      <c r="B715" s="448">
        <v>0</v>
      </c>
      <c r="C715" s="565">
        <v>0</v>
      </c>
      <c r="D715" s="565">
        <v>0</v>
      </c>
      <c r="E715" s="566" t="str">
        <f t="shared" si="80"/>
        <v/>
      </c>
      <c r="F715" s="565">
        <v>0</v>
      </c>
      <c r="G715" s="567" t="str">
        <f t="shared" si="79"/>
        <v/>
      </c>
      <c r="H715" s="527"/>
      <c r="I715" s="527"/>
      <c r="J715" s="527"/>
      <c r="K715" s="527"/>
      <c r="L715" s="527"/>
      <c r="M715" s="527"/>
      <c r="N715" s="527"/>
      <c r="O715" s="527"/>
      <c r="P715" s="527"/>
      <c r="Q715" s="527"/>
      <c r="R715" s="527"/>
      <c r="S715" s="527"/>
      <c r="T715" s="527"/>
      <c r="U715" s="527"/>
      <c r="V715" s="527"/>
      <c r="W715" s="527"/>
      <c r="X715" s="527"/>
      <c r="Y715" s="527"/>
      <c r="Z715" s="527"/>
      <c r="AA715" s="527"/>
      <c r="AB715" s="527"/>
      <c r="AC715" s="527"/>
      <c r="HN715" s="527"/>
      <c r="HO715" s="527"/>
      <c r="HP715" s="527"/>
      <c r="HQ715" s="527"/>
      <c r="HR715" s="527"/>
      <c r="HS715" s="527"/>
      <c r="HT715" s="527"/>
      <c r="HU715" s="527"/>
      <c r="HV715" s="527"/>
      <c r="HW715" s="527"/>
      <c r="HX715" s="527"/>
      <c r="HY715" s="527"/>
      <c r="HZ715" s="527"/>
      <c r="IA715" s="527"/>
      <c r="IB715" s="527"/>
      <c r="IC715" s="527"/>
      <c r="ID715" s="527"/>
      <c r="IE715" s="527"/>
      <c r="IF715" s="527"/>
      <c r="IG715" s="527"/>
      <c r="IH715" s="527"/>
      <c r="II715" s="527"/>
      <c r="IJ715" s="527"/>
      <c r="IK715" s="527"/>
      <c r="IL715" s="527"/>
      <c r="IM715" s="527"/>
      <c r="IN715" s="527"/>
      <c r="IO715" s="527"/>
      <c r="IP715" s="527"/>
      <c r="IQ715" s="527"/>
      <c r="IR715" s="527"/>
      <c r="IS715" s="527"/>
    </row>
    <row r="716" s="528" customFormat="1" ht="24.95" customHeight="1" spans="1:253">
      <c r="A716" s="563" t="s">
        <v>558</v>
      </c>
      <c r="B716" s="448">
        <v>0</v>
      </c>
      <c r="C716" s="565">
        <v>0</v>
      </c>
      <c r="D716" s="565">
        <v>0</v>
      </c>
      <c r="E716" s="566" t="str">
        <f t="shared" si="80"/>
        <v/>
      </c>
      <c r="F716" s="565">
        <v>0</v>
      </c>
      <c r="G716" s="567" t="str">
        <f t="shared" si="79"/>
        <v/>
      </c>
    </row>
    <row r="717" s="528" customFormat="1" ht="24.95" customHeight="1" spans="1:253">
      <c r="A717" s="563" t="s">
        <v>559</v>
      </c>
      <c r="B717" s="448">
        <v>0</v>
      </c>
      <c r="C717" s="565">
        <v>0</v>
      </c>
      <c r="D717" s="565">
        <v>0</v>
      </c>
      <c r="E717" s="566" t="str">
        <f t="shared" si="80"/>
        <v/>
      </c>
      <c r="F717" s="565">
        <v>0</v>
      </c>
      <c r="G717" s="567" t="str">
        <f t="shared" si="79"/>
        <v/>
      </c>
    </row>
    <row r="718" s="5" customFormat="1" ht="24.95" customHeight="1" spans="1:253">
      <c r="A718" s="568" t="s">
        <v>560</v>
      </c>
      <c r="B718" s="367">
        <f>SUM(B719:B721)</f>
        <v>1038</v>
      </c>
      <c r="C718" s="367">
        <f>SUM(C719:C721)</f>
        <v>1102</v>
      </c>
      <c r="D718" s="367">
        <f>SUM(D719:D721)</f>
        <v>1067</v>
      </c>
      <c r="E718" s="561">
        <f t="shared" si="80"/>
        <v>0.968239564428312</v>
      </c>
      <c r="F718" s="367">
        <f>SUM(F719:F721)</f>
        <v>151</v>
      </c>
      <c r="G718" s="562">
        <f t="shared" si="79"/>
        <v>6.06622516556291</v>
      </c>
      <c r="H718" s="527"/>
      <c r="I718" s="527"/>
      <c r="J718" s="527"/>
      <c r="K718" s="527"/>
      <c r="L718" s="527"/>
      <c r="M718" s="527"/>
      <c r="N718" s="527"/>
      <c r="O718" s="527"/>
      <c r="P718" s="527"/>
      <c r="Q718" s="527"/>
      <c r="R718" s="527"/>
      <c r="S718" s="527"/>
      <c r="T718" s="527"/>
      <c r="U718" s="527"/>
      <c r="V718" s="527"/>
      <c r="W718" s="527"/>
      <c r="X718" s="527"/>
      <c r="Y718" s="527"/>
      <c r="Z718" s="527"/>
      <c r="AA718" s="527"/>
      <c r="AB718" s="527"/>
      <c r="AC718" s="527"/>
      <c r="HN718" s="527"/>
      <c r="HO718" s="527"/>
      <c r="HP718" s="527"/>
      <c r="HQ718" s="527"/>
      <c r="HR718" s="527"/>
      <c r="HS718" s="527"/>
      <c r="HT718" s="527"/>
      <c r="HU718" s="527"/>
      <c r="HV718" s="527"/>
      <c r="HW718" s="527"/>
      <c r="HX718" s="527"/>
      <c r="HY718" s="527"/>
      <c r="HZ718" s="527"/>
      <c r="IA718" s="527"/>
      <c r="IB718" s="527"/>
      <c r="IC718" s="527"/>
      <c r="ID718" s="527"/>
      <c r="IE718" s="527"/>
      <c r="IF718" s="527"/>
      <c r="IG718" s="527"/>
      <c r="IH718" s="527"/>
      <c r="II718" s="527"/>
      <c r="IJ718" s="527"/>
      <c r="IK718" s="527"/>
      <c r="IL718" s="527"/>
      <c r="IM718" s="527"/>
      <c r="IN718" s="527"/>
      <c r="IO718" s="527"/>
      <c r="IP718" s="527"/>
      <c r="IQ718" s="527"/>
      <c r="IR718" s="527"/>
      <c r="IS718" s="527"/>
    </row>
    <row r="719" s="529" customFormat="1" ht="24.95" customHeight="1" spans="1:253">
      <c r="A719" s="563" t="s">
        <v>561</v>
      </c>
      <c r="B719" s="448">
        <v>702</v>
      </c>
      <c r="C719" s="565">
        <v>675</v>
      </c>
      <c r="D719" s="565">
        <v>675</v>
      </c>
      <c r="E719" s="566">
        <f t="shared" si="80"/>
        <v>1</v>
      </c>
      <c r="F719" s="565">
        <v>0</v>
      </c>
      <c r="G719" s="567" t="str">
        <f t="shared" si="79"/>
        <v/>
      </c>
      <c r="H719" s="527"/>
      <c r="I719" s="527"/>
      <c r="J719" s="527"/>
      <c r="K719" s="527"/>
      <c r="L719" s="527"/>
      <c r="M719" s="527"/>
      <c r="N719" s="527"/>
      <c r="O719" s="527"/>
      <c r="P719" s="527"/>
      <c r="Q719" s="527"/>
      <c r="R719" s="527"/>
      <c r="S719" s="527"/>
      <c r="T719" s="527"/>
      <c r="U719" s="527"/>
      <c r="V719" s="527"/>
      <c r="W719" s="527"/>
      <c r="X719" s="527"/>
      <c r="Y719" s="527"/>
      <c r="Z719" s="527"/>
      <c r="AA719" s="527"/>
      <c r="AB719" s="527"/>
      <c r="AC719" s="527"/>
      <c r="HN719" s="527"/>
      <c r="HO719" s="527"/>
      <c r="HP719" s="527"/>
      <c r="HQ719" s="527"/>
      <c r="HR719" s="527"/>
      <c r="HS719" s="527"/>
      <c r="HT719" s="527"/>
      <c r="HU719" s="527"/>
      <c r="HV719" s="527"/>
      <c r="HW719" s="527"/>
      <c r="HX719" s="527"/>
      <c r="HY719" s="527"/>
      <c r="HZ719" s="527"/>
      <c r="IA719" s="527"/>
      <c r="IB719" s="527"/>
      <c r="IC719" s="527"/>
      <c r="ID719" s="527"/>
      <c r="IE719" s="527"/>
      <c r="IF719" s="527"/>
      <c r="IG719" s="527"/>
      <c r="IH719" s="527"/>
      <c r="II719" s="527"/>
      <c r="IJ719" s="527"/>
      <c r="IK719" s="527"/>
      <c r="IL719" s="527"/>
      <c r="IM719" s="527"/>
      <c r="IN719" s="527"/>
      <c r="IO719" s="527"/>
      <c r="IP719" s="527"/>
      <c r="IQ719" s="527"/>
      <c r="IR719" s="527"/>
      <c r="IS719" s="527"/>
    </row>
    <row r="720" s="528" customFormat="1" ht="24.95" customHeight="1" spans="1:253">
      <c r="A720" s="563" t="s">
        <v>562</v>
      </c>
      <c r="B720" s="448">
        <v>229</v>
      </c>
      <c r="C720" s="565">
        <v>216</v>
      </c>
      <c r="D720" s="565">
        <v>216</v>
      </c>
      <c r="E720" s="566">
        <f t="shared" si="80"/>
        <v>1</v>
      </c>
      <c r="F720" s="565">
        <v>0</v>
      </c>
      <c r="G720" s="567" t="str">
        <f t="shared" si="79"/>
        <v/>
      </c>
    </row>
    <row r="721" s="528" customFormat="1" ht="24.95" customHeight="1" spans="1:253">
      <c r="A721" s="563" t="s">
        <v>563</v>
      </c>
      <c r="B721" s="448">
        <v>107</v>
      </c>
      <c r="C721" s="565">
        <v>211</v>
      </c>
      <c r="D721" s="565">
        <v>176</v>
      </c>
      <c r="E721" s="566">
        <f t="shared" si="80"/>
        <v>0.834123222748815</v>
      </c>
      <c r="F721" s="565">
        <v>151</v>
      </c>
      <c r="G721" s="567">
        <f t="shared" si="79"/>
        <v>0.165562913907285</v>
      </c>
    </row>
    <row r="722" s="529" customFormat="1" ht="24.95" customHeight="1" spans="1:253">
      <c r="A722" s="568" t="s">
        <v>564</v>
      </c>
      <c r="B722" s="367">
        <f>SUM(B723:B733)</f>
        <v>2500</v>
      </c>
      <c r="C722" s="367">
        <f>SUM(C723:C733)</f>
        <v>2717</v>
      </c>
      <c r="D722" s="367">
        <f>SUM(D723:D733)</f>
        <v>2557</v>
      </c>
      <c r="E722" s="561">
        <f t="shared" si="80"/>
        <v>0.941111520058888</v>
      </c>
      <c r="F722" s="367">
        <f>SUM(F723:F733)</f>
        <v>3523</v>
      </c>
      <c r="G722" s="562">
        <f t="shared" si="79"/>
        <v>-0.274198126596651</v>
      </c>
      <c r="H722" s="527"/>
      <c r="I722" s="527"/>
      <c r="J722" s="527"/>
      <c r="K722" s="527"/>
      <c r="L722" s="527"/>
      <c r="M722" s="527"/>
      <c r="N722" s="527"/>
      <c r="O722" s="527"/>
      <c r="P722" s="527"/>
      <c r="Q722" s="527"/>
      <c r="R722" s="527"/>
      <c r="S722" s="527"/>
      <c r="T722" s="527"/>
      <c r="U722" s="527"/>
      <c r="V722" s="527"/>
      <c r="W722" s="527"/>
      <c r="X722" s="527"/>
      <c r="Y722" s="527"/>
      <c r="Z722" s="527"/>
      <c r="AA722" s="527"/>
      <c r="AB722" s="527"/>
      <c r="AC722" s="527"/>
      <c r="HN722" s="527"/>
      <c r="HO722" s="527"/>
      <c r="HP722" s="527"/>
      <c r="HQ722" s="527"/>
      <c r="HR722" s="527"/>
      <c r="HS722" s="527"/>
      <c r="HT722" s="527"/>
      <c r="HU722" s="527"/>
      <c r="HV722" s="527"/>
      <c r="HW722" s="527"/>
      <c r="HX722" s="527"/>
      <c r="HY722" s="527"/>
      <c r="HZ722" s="527"/>
      <c r="IA722" s="527"/>
      <c r="IB722" s="527"/>
      <c r="IC722" s="527"/>
      <c r="ID722" s="527"/>
      <c r="IE722" s="527"/>
      <c r="IF722" s="527"/>
      <c r="IG722" s="527"/>
      <c r="IH722" s="527"/>
      <c r="II722" s="527"/>
      <c r="IJ722" s="527"/>
      <c r="IK722" s="527"/>
      <c r="IL722" s="527"/>
      <c r="IM722" s="527"/>
      <c r="IN722" s="527"/>
      <c r="IO722" s="527"/>
      <c r="IP722" s="527"/>
      <c r="IQ722" s="527"/>
      <c r="IR722" s="527"/>
      <c r="IS722" s="527"/>
    </row>
    <row r="723" s="5" customFormat="1" ht="24.95" customHeight="1" spans="1:253">
      <c r="A723" s="563" t="s">
        <v>565</v>
      </c>
      <c r="B723" s="448">
        <v>783</v>
      </c>
      <c r="C723" s="565">
        <v>666</v>
      </c>
      <c r="D723" s="565">
        <v>666</v>
      </c>
      <c r="E723" s="566">
        <f t="shared" si="80"/>
        <v>1</v>
      </c>
      <c r="F723" s="565">
        <v>519</v>
      </c>
      <c r="G723" s="567">
        <f t="shared" si="79"/>
        <v>0.283236994219653</v>
      </c>
      <c r="H723" s="527"/>
      <c r="I723" s="527"/>
      <c r="J723" s="527"/>
      <c r="K723" s="527"/>
      <c r="L723" s="527"/>
      <c r="M723" s="527"/>
      <c r="N723" s="527"/>
      <c r="O723" s="527"/>
      <c r="P723" s="527"/>
      <c r="Q723" s="527"/>
      <c r="R723" s="527"/>
      <c r="S723" s="527"/>
      <c r="T723" s="527"/>
      <c r="U723" s="527"/>
      <c r="V723" s="527"/>
      <c r="W723" s="527"/>
      <c r="X723" s="527"/>
      <c r="Y723" s="527"/>
      <c r="Z723" s="527"/>
      <c r="AA723" s="527"/>
      <c r="AB723" s="527"/>
      <c r="AC723" s="527"/>
      <c r="HN723" s="527"/>
      <c r="HO723" s="527"/>
      <c r="HP723" s="527"/>
      <c r="HQ723" s="527"/>
      <c r="HR723" s="527"/>
      <c r="HS723" s="527"/>
      <c r="HT723" s="527"/>
      <c r="HU723" s="527"/>
      <c r="HV723" s="527"/>
      <c r="HW723" s="527"/>
      <c r="HX723" s="527"/>
      <c r="HY723" s="527"/>
      <c r="HZ723" s="527"/>
      <c r="IA723" s="527"/>
      <c r="IB723" s="527"/>
      <c r="IC723" s="527"/>
      <c r="ID723" s="527"/>
      <c r="IE723" s="527"/>
      <c r="IF723" s="527"/>
      <c r="IG723" s="527"/>
      <c r="IH723" s="527"/>
      <c r="II723" s="527"/>
      <c r="IJ723" s="527"/>
      <c r="IK723" s="527"/>
      <c r="IL723" s="527"/>
      <c r="IM723" s="527"/>
      <c r="IN723" s="527"/>
      <c r="IO723" s="527"/>
      <c r="IP723" s="527"/>
      <c r="IQ723" s="527"/>
      <c r="IR723" s="527"/>
      <c r="IS723" s="527"/>
    </row>
    <row r="724" s="528" customFormat="1" ht="24.95" customHeight="1" spans="1:253">
      <c r="A724" s="563" t="s">
        <v>566</v>
      </c>
      <c r="B724" s="448">
        <v>0</v>
      </c>
      <c r="C724" s="565">
        <v>0</v>
      </c>
      <c r="D724" s="565">
        <v>0</v>
      </c>
      <c r="E724" s="566" t="str">
        <f t="shared" si="80"/>
        <v/>
      </c>
      <c r="F724" s="565">
        <v>0</v>
      </c>
      <c r="G724" s="567" t="str">
        <f t="shared" si="79"/>
        <v/>
      </c>
    </row>
    <row r="725" s="5" customFormat="1" ht="24.95" customHeight="1" spans="1:253">
      <c r="A725" s="563" t="s">
        <v>567</v>
      </c>
      <c r="B725" s="448">
        <v>17</v>
      </c>
      <c r="C725" s="565">
        <v>92</v>
      </c>
      <c r="D725" s="565">
        <v>92</v>
      </c>
      <c r="E725" s="566">
        <f t="shared" si="80"/>
        <v>1</v>
      </c>
      <c r="F725" s="565">
        <v>156</v>
      </c>
      <c r="G725" s="567">
        <f t="shared" si="79"/>
        <v>-0.41025641025641</v>
      </c>
      <c r="H725" s="527"/>
      <c r="I725" s="527"/>
      <c r="J725" s="527"/>
      <c r="K725" s="527"/>
      <c r="L725" s="527"/>
      <c r="M725" s="527"/>
      <c r="N725" s="527"/>
      <c r="O725" s="527"/>
      <c r="P725" s="527"/>
      <c r="Q725" s="527"/>
      <c r="R725" s="527"/>
      <c r="S725" s="527"/>
      <c r="T725" s="527"/>
      <c r="U725" s="527"/>
      <c r="V725" s="527"/>
      <c r="W725" s="527"/>
      <c r="X725" s="527"/>
      <c r="Y725" s="527"/>
      <c r="Z725" s="527"/>
      <c r="AA725" s="527"/>
      <c r="AB725" s="527"/>
      <c r="AC725" s="527"/>
      <c r="HN725" s="527"/>
      <c r="HO725" s="527"/>
      <c r="HP725" s="527"/>
      <c r="HQ725" s="527"/>
      <c r="HR725" s="527"/>
      <c r="HS725" s="527"/>
      <c r="HT725" s="527"/>
      <c r="HU725" s="527"/>
      <c r="HV725" s="527"/>
      <c r="HW725" s="527"/>
      <c r="HX725" s="527"/>
      <c r="HY725" s="527"/>
      <c r="HZ725" s="527"/>
      <c r="IA725" s="527"/>
      <c r="IB725" s="527"/>
      <c r="IC725" s="527"/>
      <c r="ID725" s="527"/>
      <c r="IE725" s="527"/>
      <c r="IF725" s="527"/>
      <c r="IG725" s="527"/>
      <c r="IH725" s="527"/>
      <c r="II725" s="527"/>
      <c r="IJ725" s="527"/>
      <c r="IK725" s="527"/>
      <c r="IL725" s="527"/>
      <c r="IM725" s="527"/>
      <c r="IN725" s="527"/>
      <c r="IO725" s="527"/>
      <c r="IP725" s="527"/>
      <c r="IQ725" s="527"/>
      <c r="IR725" s="527"/>
      <c r="IS725" s="527"/>
    </row>
    <row r="726" s="529" customFormat="1" ht="24.95" customHeight="1" spans="1:253">
      <c r="A726" s="563" t="s">
        <v>568</v>
      </c>
      <c r="B726" s="448">
        <v>0</v>
      </c>
      <c r="C726" s="565">
        <v>0</v>
      </c>
      <c r="D726" s="565">
        <v>0</v>
      </c>
      <c r="E726" s="566" t="str">
        <f t="shared" si="80"/>
        <v/>
      </c>
      <c r="F726" s="565">
        <v>0</v>
      </c>
      <c r="G726" s="567" t="str">
        <f t="shared" si="79"/>
        <v/>
      </c>
      <c r="H726" s="527"/>
      <c r="I726" s="527"/>
      <c r="J726" s="527"/>
      <c r="K726" s="527"/>
      <c r="L726" s="527"/>
      <c r="M726" s="527"/>
      <c r="N726" s="527"/>
      <c r="O726" s="527"/>
      <c r="P726" s="527"/>
      <c r="Q726" s="527"/>
      <c r="R726" s="527"/>
      <c r="S726" s="527"/>
      <c r="T726" s="527"/>
      <c r="U726" s="527"/>
      <c r="V726" s="527"/>
      <c r="W726" s="527"/>
      <c r="X726" s="527"/>
      <c r="Y726" s="527"/>
      <c r="Z726" s="527"/>
      <c r="AA726" s="527"/>
      <c r="AB726" s="527"/>
      <c r="AC726" s="527"/>
      <c r="HN726" s="527"/>
      <c r="HO726" s="527"/>
      <c r="HP726" s="527"/>
      <c r="HQ726" s="527"/>
      <c r="HR726" s="527"/>
      <c r="HS726" s="527"/>
      <c r="HT726" s="527"/>
      <c r="HU726" s="527"/>
      <c r="HV726" s="527"/>
      <c r="HW726" s="527"/>
      <c r="HX726" s="527"/>
      <c r="HY726" s="527"/>
      <c r="HZ726" s="527"/>
      <c r="IA726" s="527"/>
      <c r="IB726" s="527"/>
      <c r="IC726" s="527"/>
      <c r="ID726" s="527"/>
      <c r="IE726" s="527"/>
      <c r="IF726" s="527"/>
      <c r="IG726" s="527"/>
      <c r="IH726" s="527"/>
      <c r="II726" s="527"/>
      <c r="IJ726" s="527"/>
      <c r="IK726" s="527"/>
      <c r="IL726" s="527"/>
      <c r="IM726" s="527"/>
      <c r="IN726" s="527"/>
      <c r="IO726" s="527"/>
      <c r="IP726" s="527"/>
      <c r="IQ726" s="527"/>
      <c r="IR726" s="527"/>
      <c r="IS726" s="527"/>
    </row>
    <row r="727" s="5" customFormat="1" ht="24.95" customHeight="1" spans="1:253">
      <c r="A727" s="563" t="s">
        <v>569</v>
      </c>
      <c r="B727" s="448">
        <v>0</v>
      </c>
      <c r="C727" s="565">
        <v>0</v>
      </c>
      <c r="D727" s="565">
        <v>0</v>
      </c>
      <c r="E727" s="566" t="str">
        <f t="shared" si="80"/>
        <v/>
      </c>
      <c r="F727" s="565">
        <v>0</v>
      </c>
      <c r="G727" s="567" t="str">
        <f t="shared" si="79"/>
        <v/>
      </c>
      <c r="H727" s="527"/>
      <c r="I727" s="527"/>
      <c r="J727" s="527"/>
      <c r="K727" s="527"/>
      <c r="L727" s="527"/>
      <c r="M727" s="527"/>
      <c r="N727" s="527"/>
      <c r="O727" s="527"/>
      <c r="P727" s="527"/>
      <c r="Q727" s="527"/>
      <c r="R727" s="527"/>
      <c r="S727" s="527"/>
      <c r="T727" s="527"/>
      <c r="U727" s="527"/>
      <c r="V727" s="527"/>
      <c r="W727" s="527"/>
      <c r="X727" s="527"/>
      <c r="Y727" s="527"/>
      <c r="Z727" s="527"/>
      <c r="AA727" s="527"/>
      <c r="AB727" s="527"/>
      <c r="AC727" s="527"/>
      <c r="HN727" s="527"/>
      <c r="HO727" s="527"/>
      <c r="HP727" s="527"/>
      <c r="HQ727" s="527"/>
      <c r="HR727" s="527"/>
      <c r="HS727" s="527"/>
      <c r="HT727" s="527"/>
      <c r="HU727" s="527"/>
      <c r="HV727" s="527"/>
      <c r="HW727" s="527"/>
      <c r="HX727" s="527"/>
      <c r="HY727" s="527"/>
      <c r="HZ727" s="527"/>
      <c r="IA727" s="527"/>
      <c r="IB727" s="527"/>
      <c r="IC727" s="527"/>
      <c r="ID727" s="527"/>
      <c r="IE727" s="527"/>
      <c r="IF727" s="527"/>
      <c r="IG727" s="527"/>
      <c r="IH727" s="527"/>
      <c r="II727" s="527"/>
      <c r="IJ727" s="527"/>
      <c r="IK727" s="527"/>
      <c r="IL727" s="527"/>
      <c r="IM727" s="527"/>
      <c r="IN727" s="527"/>
      <c r="IO727" s="527"/>
      <c r="IP727" s="527"/>
      <c r="IQ727" s="527"/>
      <c r="IR727" s="527"/>
      <c r="IS727" s="527"/>
    </row>
    <row r="728" s="528" customFormat="1" ht="24.95" customHeight="1" spans="1:253">
      <c r="A728" s="563" t="s">
        <v>570</v>
      </c>
      <c r="B728" s="448">
        <v>0</v>
      </c>
      <c r="C728" s="565">
        <v>0</v>
      </c>
      <c r="D728" s="565">
        <v>0</v>
      </c>
      <c r="E728" s="566" t="str">
        <f t="shared" si="80"/>
        <v/>
      </c>
      <c r="F728" s="565">
        <v>0</v>
      </c>
      <c r="G728" s="567" t="str">
        <f t="shared" si="79"/>
        <v/>
      </c>
    </row>
    <row r="729" s="528" customFormat="1" ht="24.95" customHeight="1" spans="1:253">
      <c r="A729" s="563" t="s">
        <v>571</v>
      </c>
      <c r="B729" s="448">
        <v>160</v>
      </c>
      <c r="C729" s="565">
        <v>230</v>
      </c>
      <c r="D729" s="565">
        <v>230</v>
      </c>
      <c r="E729" s="566">
        <f t="shared" si="80"/>
        <v>1</v>
      </c>
      <c r="F729" s="565">
        <v>1176</v>
      </c>
      <c r="G729" s="567">
        <f t="shared" si="79"/>
        <v>-0.804421768707483</v>
      </c>
    </row>
    <row r="730" s="5" customFormat="1" ht="24.95" customHeight="1" spans="1:253">
      <c r="A730" s="563" t="s">
        <v>572</v>
      </c>
      <c r="B730" s="448">
        <v>1335</v>
      </c>
      <c r="C730" s="565">
        <v>1281</v>
      </c>
      <c r="D730" s="565">
        <v>1281</v>
      </c>
      <c r="E730" s="566">
        <f t="shared" si="80"/>
        <v>1</v>
      </c>
      <c r="F730" s="565">
        <v>1228</v>
      </c>
      <c r="G730" s="567">
        <f t="shared" si="79"/>
        <v>0.0431596091205212</v>
      </c>
      <c r="H730" s="527"/>
      <c r="I730" s="527"/>
      <c r="J730" s="527"/>
      <c r="K730" s="527"/>
      <c r="L730" s="527"/>
      <c r="M730" s="527"/>
      <c r="N730" s="527"/>
      <c r="O730" s="527"/>
      <c r="P730" s="527"/>
      <c r="Q730" s="527"/>
      <c r="R730" s="527"/>
      <c r="S730" s="527"/>
      <c r="T730" s="527"/>
      <c r="U730" s="527"/>
      <c r="V730" s="527"/>
      <c r="W730" s="527"/>
      <c r="X730" s="527"/>
      <c r="Y730" s="527"/>
      <c r="Z730" s="527"/>
      <c r="AA730" s="527"/>
      <c r="AB730" s="527"/>
      <c r="AC730" s="527"/>
      <c r="HN730" s="527"/>
      <c r="HO730" s="527"/>
      <c r="HP730" s="527"/>
      <c r="HQ730" s="527"/>
      <c r="HR730" s="527"/>
      <c r="HS730" s="527"/>
      <c r="HT730" s="527"/>
      <c r="HU730" s="527"/>
      <c r="HV730" s="527"/>
      <c r="HW730" s="527"/>
      <c r="HX730" s="527"/>
      <c r="HY730" s="527"/>
      <c r="HZ730" s="527"/>
      <c r="IA730" s="527"/>
      <c r="IB730" s="527"/>
      <c r="IC730" s="527"/>
      <c r="ID730" s="527"/>
      <c r="IE730" s="527"/>
      <c r="IF730" s="527"/>
      <c r="IG730" s="527"/>
      <c r="IH730" s="527"/>
      <c r="II730" s="527"/>
      <c r="IJ730" s="527"/>
      <c r="IK730" s="527"/>
      <c r="IL730" s="527"/>
      <c r="IM730" s="527"/>
      <c r="IN730" s="527"/>
      <c r="IO730" s="527"/>
      <c r="IP730" s="527"/>
      <c r="IQ730" s="527"/>
      <c r="IR730" s="527"/>
      <c r="IS730" s="527"/>
    </row>
    <row r="731" s="529" customFormat="1" ht="24.95" customHeight="1" spans="1:253">
      <c r="A731" s="563" t="s">
        <v>573</v>
      </c>
      <c r="B731" s="448">
        <v>172</v>
      </c>
      <c r="C731" s="565">
        <v>390</v>
      </c>
      <c r="D731" s="565">
        <v>238</v>
      </c>
      <c r="E731" s="566">
        <f t="shared" si="80"/>
        <v>0.61025641025641</v>
      </c>
      <c r="F731" s="565">
        <v>435</v>
      </c>
      <c r="G731" s="567">
        <f t="shared" si="79"/>
        <v>-0.452873563218391</v>
      </c>
      <c r="H731" s="527"/>
      <c r="I731" s="527"/>
      <c r="J731" s="527"/>
      <c r="K731" s="527"/>
      <c r="L731" s="527"/>
      <c r="M731" s="527"/>
      <c r="N731" s="527"/>
      <c r="O731" s="527"/>
      <c r="P731" s="527"/>
      <c r="Q731" s="527"/>
      <c r="R731" s="527"/>
      <c r="S731" s="527"/>
      <c r="T731" s="527"/>
      <c r="U731" s="527"/>
      <c r="V731" s="527"/>
      <c r="W731" s="527"/>
      <c r="X731" s="527"/>
      <c r="Y731" s="527"/>
      <c r="Z731" s="527"/>
      <c r="AA731" s="527"/>
      <c r="AB731" s="527"/>
      <c r="AC731" s="527"/>
      <c r="HN731" s="527"/>
      <c r="HO731" s="527"/>
      <c r="HP731" s="527"/>
      <c r="HQ731" s="527"/>
      <c r="HR731" s="527"/>
      <c r="HS731" s="527"/>
      <c r="HT731" s="527"/>
      <c r="HU731" s="527"/>
      <c r="HV731" s="527"/>
      <c r="HW731" s="527"/>
      <c r="HX731" s="527"/>
      <c r="HY731" s="527"/>
      <c r="HZ731" s="527"/>
      <c r="IA731" s="527"/>
      <c r="IB731" s="527"/>
      <c r="IC731" s="527"/>
      <c r="ID731" s="527"/>
      <c r="IE731" s="527"/>
      <c r="IF731" s="527"/>
      <c r="IG731" s="527"/>
      <c r="IH731" s="527"/>
      <c r="II731" s="527"/>
      <c r="IJ731" s="527"/>
      <c r="IK731" s="527"/>
      <c r="IL731" s="527"/>
      <c r="IM731" s="527"/>
      <c r="IN731" s="527"/>
      <c r="IO731" s="527"/>
      <c r="IP731" s="527"/>
      <c r="IQ731" s="527"/>
      <c r="IR731" s="527"/>
      <c r="IS731" s="527"/>
    </row>
    <row r="732" s="5" customFormat="1" ht="24.95" customHeight="1" spans="1:253">
      <c r="A732" s="563" t="s">
        <v>574</v>
      </c>
      <c r="B732" s="448">
        <v>0</v>
      </c>
      <c r="C732" s="565">
        <v>0</v>
      </c>
      <c r="D732" s="565">
        <v>0</v>
      </c>
      <c r="E732" s="566" t="str">
        <f t="shared" si="80"/>
        <v/>
      </c>
      <c r="F732" s="565">
        <v>0</v>
      </c>
      <c r="G732" s="567" t="str">
        <f t="shared" si="79"/>
        <v/>
      </c>
      <c r="H732" s="527"/>
      <c r="I732" s="527"/>
      <c r="J732" s="527"/>
      <c r="K732" s="527"/>
      <c r="L732" s="527"/>
      <c r="M732" s="527"/>
      <c r="N732" s="527"/>
      <c r="O732" s="527"/>
      <c r="P732" s="527"/>
      <c r="Q732" s="527"/>
      <c r="R732" s="527"/>
      <c r="S732" s="527"/>
      <c r="T732" s="527"/>
      <c r="U732" s="527"/>
      <c r="V732" s="527"/>
      <c r="W732" s="527"/>
      <c r="X732" s="527"/>
      <c r="Y732" s="527"/>
      <c r="Z732" s="527"/>
      <c r="AA732" s="527"/>
      <c r="AB732" s="527"/>
      <c r="AC732" s="527"/>
      <c r="HN732" s="527"/>
      <c r="HO732" s="527"/>
      <c r="HP732" s="527"/>
      <c r="HQ732" s="527"/>
      <c r="HR732" s="527"/>
      <c r="HS732" s="527"/>
      <c r="HT732" s="527"/>
      <c r="HU732" s="527"/>
      <c r="HV732" s="527"/>
      <c r="HW732" s="527"/>
      <c r="HX732" s="527"/>
      <c r="HY732" s="527"/>
      <c r="HZ732" s="527"/>
      <c r="IA732" s="527"/>
      <c r="IB732" s="527"/>
      <c r="IC732" s="527"/>
      <c r="ID732" s="527"/>
      <c r="IE732" s="527"/>
      <c r="IF732" s="527"/>
      <c r="IG732" s="527"/>
      <c r="IH732" s="527"/>
      <c r="II732" s="527"/>
      <c r="IJ732" s="527"/>
      <c r="IK732" s="527"/>
      <c r="IL732" s="527"/>
      <c r="IM732" s="527"/>
      <c r="IN732" s="527"/>
      <c r="IO732" s="527"/>
      <c r="IP732" s="527"/>
      <c r="IQ732" s="527"/>
      <c r="IR732" s="527"/>
      <c r="IS732" s="527"/>
    </row>
    <row r="733" s="528" customFormat="1" ht="24.95" customHeight="1" spans="1:253">
      <c r="A733" s="563" t="s">
        <v>575</v>
      </c>
      <c r="B733" s="448">
        <v>33</v>
      </c>
      <c r="C733" s="565">
        <v>58</v>
      </c>
      <c r="D733" s="565">
        <v>50</v>
      </c>
      <c r="E733" s="566">
        <f t="shared" si="80"/>
        <v>0.862068965517241</v>
      </c>
      <c r="F733" s="565">
        <v>9</v>
      </c>
      <c r="G733" s="567">
        <f t="shared" si="79"/>
        <v>4.55555555555556</v>
      </c>
    </row>
    <row r="734" s="5" customFormat="1" ht="24.95" customHeight="1" spans="1:253">
      <c r="A734" s="568" t="s">
        <v>576</v>
      </c>
      <c r="B734" s="367">
        <f>SUM(B735:B737)</f>
        <v>918</v>
      </c>
      <c r="C734" s="367">
        <f>SUM(C735:C737)</f>
        <v>1016</v>
      </c>
      <c r="D734" s="367">
        <f>SUM(D735:D737)</f>
        <v>1002</v>
      </c>
      <c r="E734" s="561">
        <f t="shared" si="80"/>
        <v>0.986220472440945</v>
      </c>
      <c r="F734" s="367">
        <f>SUM(F735:F737)</f>
        <v>847</v>
      </c>
      <c r="G734" s="562">
        <f t="shared" si="79"/>
        <v>0.182998819362456</v>
      </c>
      <c r="H734" s="527"/>
      <c r="I734" s="527"/>
      <c r="J734" s="527"/>
      <c r="K734" s="527"/>
      <c r="L734" s="527"/>
      <c r="M734" s="527"/>
      <c r="N734" s="527"/>
      <c r="O734" s="527"/>
      <c r="P734" s="527"/>
      <c r="Q734" s="527"/>
      <c r="R734" s="527"/>
      <c r="S734" s="527"/>
      <c r="T734" s="527"/>
      <c r="U734" s="527"/>
      <c r="V734" s="527"/>
      <c r="W734" s="527"/>
      <c r="X734" s="527"/>
      <c r="Y734" s="527"/>
      <c r="Z734" s="527"/>
      <c r="AA734" s="527"/>
      <c r="AB734" s="527"/>
      <c r="AC734" s="527"/>
      <c r="HN734" s="527"/>
      <c r="HO734" s="527"/>
      <c r="HP734" s="527"/>
      <c r="HQ734" s="527"/>
      <c r="HR734" s="527"/>
      <c r="HS734" s="527"/>
      <c r="HT734" s="527"/>
      <c r="HU734" s="527"/>
      <c r="HV734" s="527"/>
      <c r="HW734" s="527"/>
      <c r="HX734" s="527"/>
      <c r="HY734" s="527"/>
      <c r="HZ734" s="527"/>
      <c r="IA734" s="527"/>
      <c r="IB734" s="527"/>
      <c r="IC734" s="527"/>
      <c r="ID734" s="527"/>
      <c r="IE734" s="527"/>
      <c r="IF734" s="527"/>
      <c r="IG734" s="527"/>
      <c r="IH734" s="527"/>
      <c r="II734" s="527"/>
      <c r="IJ734" s="527"/>
      <c r="IK734" s="527"/>
      <c r="IL734" s="527"/>
      <c r="IM734" s="527"/>
      <c r="IN734" s="527"/>
      <c r="IO734" s="527"/>
      <c r="IP734" s="527"/>
      <c r="IQ734" s="527"/>
      <c r="IR734" s="527"/>
      <c r="IS734" s="527"/>
    </row>
    <row r="735" s="529" customFormat="1" ht="24.95" customHeight="1" spans="1:253">
      <c r="A735" s="563" t="s">
        <v>577</v>
      </c>
      <c r="B735" s="448">
        <v>0</v>
      </c>
      <c r="C735" s="565">
        <v>0</v>
      </c>
      <c r="D735" s="565">
        <v>0</v>
      </c>
      <c r="E735" s="566" t="str">
        <f t="shared" si="80"/>
        <v/>
      </c>
      <c r="F735" s="565">
        <v>0</v>
      </c>
      <c r="G735" s="567" t="str">
        <f t="shared" si="79"/>
        <v/>
      </c>
      <c r="H735" s="527"/>
      <c r="I735" s="527"/>
      <c r="J735" s="527"/>
      <c r="K735" s="527"/>
      <c r="L735" s="527"/>
      <c r="M735" s="527"/>
      <c r="N735" s="527"/>
      <c r="O735" s="527"/>
      <c r="P735" s="527"/>
      <c r="Q735" s="527"/>
      <c r="R735" s="527"/>
      <c r="S735" s="527"/>
      <c r="T735" s="527"/>
      <c r="U735" s="527"/>
      <c r="V735" s="527"/>
      <c r="W735" s="527"/>
      <c r="X735" s="527"/>
      <c r="Y735" s="527"/>
      <c r="Z735" s="527"/>
      <c r="AA735" s="527"/>
      <c r="AB735" s="527"/>
      <c r="AC735" s="527"/>
      <c r="HN735" s="527"/>
      <c r="HO735" s="527"/>
      <c r="HP735" s="527"/>
      <c r="HQ735" s="527"/>
      <c r="HR735" s="527"/>
      <c r="HS735" s="527"/>
      <c r="HT735" s="527"/>
      <c r="HU735" s="527"/>
      <c r="HV735" s="527"/>
      <c r="HW735" s="527"/>
      <c r="HX735" s="527"/>
      <c r="HY735" s="527"/>
      <c r="HZ735" s="527"/>
      <c r="IA735" s="527"/>
      <c r="IB735" s="527"/>
      <c r="IC735" s="527"/>
      <c r="ID735" s="527"/>
      <c r="IE735" s="527"/>
      <c r="IF735" s="527"/>
      <c r="IG735" s="527"/>
      <c r="IH735" s="527"/>
      <c r="II735" s="527"/>
      <c r="IJ735" s="527"/>
      <c r="IK735" s="527"/>
      <c r="IL735" s="527"/>
      <c r="IM735" s="527"/>
      <c r="IN735" s="527"/>
      <c r="IO735" s="527"/>
      <c r="IP735" s="527"/>
      <c r="IQ735" s="527"/>
      <c r="IR735" s="527"/>
      <c r="IS735" s="527"/>
    </row>
    <row r="736" s="5" customFormat="1" ht="24.95" customHeight="1" spans="1:253">
      <c r="A736" s="563" t="s">
        <v>578</v>
      </c>
      <c r="B736" s="448">
        <v>905</v>
      </c>
      <c r="C736" s="565">
        <v>353</v>
      </c>
      <c r="D736" s="565">
        <v>353</v>
      </c>
      <c r="E736" s="566">
        <f t="shared" si="80"/>
        <v>1</v>
      </c>
      <c r="F736" s="565">
        <v>279</v>
      </c>
      <c r="G736" s="567">
        <f t="shared" si="79"/>
        <v>0.265232974910394</v>
      </c>
      <c r="H736" s="527"/>
      <c r="I736" s="527"/>
      <c r="J736" s="527"/>
      <c r="K736" s="527"/>
      <c r="L736" s="527"/>
      <c r="M736" s="527"/>
      <c r="N736" s="527"/>
      <c r="O736" s="527"/>
      <c r="P736" s="527"/>
      <c r="Q736" s="527"/>
      <c r="R736" s="527"/>
      <c r="S736" s="527"/>
      <c r="T736" s="527"/>
      <c r="U736" s="527"/>
      <c r="V736" s="527"/>
      <c r="W736" s="527"/>
      <c r="X736" s="527"/>
      <c r="Y736" s="527"/>
      <c r="Z736" s="527"/>
      <c r="AA736" s="527"/>
      <c r="AB736" s="527"/>
      <c r="AC736" s="527"/>
      <c r="HN736" s="527"/>
      <c r="HO736" s="527"/>
      <c r="HP736" s="527"/>
      <c r="HQ736" s="527"/>
      <c r="HR736" s="527"/>
      <c r="HS736" s="527"/>
      <c r="HT736" s="527"/>
      <c r="HU736" s="527"/>
      <c r="HV736" s="527"/>
      <c r="HW736" s="527"/>
      <c r="HX736" s="527"/>
      <c r="HY736" s="527"/>
      <c r="HZ736" s="527"/>
      <c r="IA736" s="527"/>
      <c r="IB736" s="527"/>
      <c r="IC736" s="527"/>
      <c r="ID736" s="527"/>
      <c r="IE736" s="527"/>
      <c r="IF736" s="527"/>
      <c r="IG736" s="527"/>
      <c r="IH736" s="527"/>
      <c r="II736" s="527"/>
      <c r="IJ736" s="527"/>
      <c r="IK736" s="527"/>
      <c r="IL736" s="527"/>
      <c r="IM736" s="527"/>
      <c r="IN736" s="527"/>
      <c r="IO736" s="527"/>
      <c r="IP736" s="527"/>
      <c r="IQ736" s="527"/>
      <c r="IR736" s="527"/>
      <c r="IS736" s="527"/>
    </row>
    <row r="737" s="528" customFormat="1" ht="24.95" customHeight="1" spans="1:253">
      <c r="A737" s="563" t="s">
        <v>579</v>
      </c>
      <c r="B737" s="448">
        <v>13</v>
      </c>
      <c r="C737" s="565">
        <v>663</v>
      </c>
      <c r="D737" s="565">
        <v>649</v>
      </c>
      <c r="E737" s="566">
        <f t="shared" si="80"/>
        <v>0.978883861236802</v>
      </c>
      <c r="F737" s="565">
        <v>568</v>
      </c>
      <c r="G737" s="567">
        <f t="shared" si="79"/>
        <v>0.142605633802817</v>
      </c>
    </row>
    <row r="738" s="5" customFormat="1" ht="24.95" customHeight="1" spans="1:253">
      <c r="A738" s="568" t="s">
        <v>580</v>
      </c>
      <c r="B738" s="367">
        <f>SUM(B739:B742)</f>
        <v>2455</v>
      </c>
      <c r="C738" s="367">
        <f>SUM(C739:C742)</f>
        <v>4195</v>
      </c>
      <c r="D738" s="367">
        <f>SUM(D739:D742)</f>
        <v>4195</v>
      </c>
      <c r="E738" s="561">
        <f t="shared" si="80"/>
        <v>1</v>
      </c>
      <c r="F738" s="367">
        <f>SUM(F739:F742)</f>
        <v>4226</v>
      </c>
      <c r="G738" s="562">
        <f t="shared" si="79"/>
        <v>-0.00733554188357785</v>
      </c>
      <c r="H738" s="527"/>
      <c r="I738" s="527"/>
      <c r="J738" s="527"/>
      <c r="K738" s="527"/>
      <c r="L738" s="527"/>
      <c r="M738" s="527"/>
      <c r="N738" s="527"/>
      <c r="O738" s="527"/>
      <c r="P738" s="527"/>
      <c r="Q738" s="527"/>
      <c r="R738" s="527"/>
      <c r="S738" s="527"/>
      <c r="T738" s="527"/>
      <c r="U738" s="527"/>
      <c r="V738" s="527"/>
      <c r="W738" s="527"/>
      <c r="X738" s="527"/>
      <c r="Y738" s="527"/>
      <c r="Z738" s="527"/>
      <c r="AA738" s="527"/>
      <c r="AB738" s="527"/>
      <c r="AC738" s="527"/>
      <c r="HN738" s="527"/>
      <c r="HO738" s="527"/>
      <c r="HP738" s="527"/>
      <c r="HQ738" s="527"/>
      <c r="HR738" s="527"/>
      <c r="HS738" s="527"/>
      <c r="HT738" s="527"/>
      <c r="HU738" s="527"/>
      <c r="HV738" s="527"/>
      <c r="HW738" s="527"/>
      <c r="HX738" s="527"/>
      <c r="HY738" s="527"/>
      <c r="HZ738" s="527"/>
      <c r="IA738" s="527"/>
      <c r="IB738" s="527"/>
      <c r="IC738" s="527"/>
      <c r="ID738" s="527"/>
      <c r="IE738" s="527"/>
      <c r="IF738" s="527"/>
      <c r="IG738" s="527"/>
      <c r="IH738" s="527"/>
      <c r="II738" s="527"/>
      <c r="IJ738" s="527"/>
      <c r="IK738" s="527"/>
      <c r="IL738" s="527"/>
      <c r="IM738" s="527"/>
      <c r="IN738" s="527"/>
      <c r="IO738" s="527"/>
      <c r="IP738" s="527"/>
      <c r="IQ738" s="527"/>
      <c r="IR738" s="527"/>
      <c r="IS738" s="527"/>
    </row>
    <row r="739" s="529" customFormat="1" ht="24.95" customHeight="1" spans="1:253">
      <c r="A739" s="563" t="s">
        <v>581</v>
      </c>
      <c r="B739" s="448">
        <v>610</v>
      </c>
      <c r="C739" s="565">
        <v>675</v>
      </c>
      <c r="D739" s="565">
        <v>675</v>
      </c>
      <c r="E739" s="566">
        <f t="shared" si="80"/>
        <v>1</v>
      </c>
      <c r="F739" s="565">
        <v>693</v>
      </c>
      <c r="G739" s="567">
        <f t="shared" si="79"/>
        <v>-0.025974025974026</v>
      </c>
      <c r="H739" s="527"/>
      <c r="I739" s="527"/>
      <c r="J739" s="527"/>
      <c r="K739" s="527"/>
      <c r="L739" s="527"/>
      <c r="M739" s="527"/>
      <c r="N739" s="527"/>
      <c r="O739" s="527"/>
      <c r="P739" s="527"/>
      <c r="Q739" s="527"/>
      <c r="R739" s="527"/>
      <c r="S739" s="527"/>
      <c r="T739" s="527"/>
      <c r="U739" s="527"/>
      <c r="V739" s="527"/>
      <c r="W739" s="527"/>
      <c r="X739" s="527"/>
      <c r="Y739" s="527"/>
      <c r="Z739" s="527"/>
      <c r="AA739" s="527"/>
      <c r="AB739" s="527"/>
      <c r="AC739" s="527"/>
      <c r="HN739" s="527"/>
      <c r="HO739" s="527"/>
      <c r="HP739" s="527"/>
      <c r="HQ739" s="527"/>
      <c r="HR739" s="527"/>
      <c r="HS739" s="527"/>
      <c r="HT739" s="527"/>
      <c r="HU739" s="527"/>
      <c r="HV739" s="527"/>
      <c r="HW739" s="527"/>
      <c r="HX739" s="527"/>
      <c r="HY739" s="527"/>
      <c r="HZ739" s="527"/>
      <c r="IA739" s="527"/>
      <c r="IB739" s="527"/>
      <c r="IC739" s="527"/>
      <c r="ID739" s="527"/>
      <c r="IE739" s="527"/>
      <c r="IF739" s="527"/>
      <c r="IG739" s="527"/>
      <c r="IH739" s="527"/>
      <c r="II739" s="527"/>
      <c r="IJ739" s="527"/>
      <c r="IK739" s="527"/>
      <c r="IL739" s="527"/>
      <c r="IM739" s="527"/>
      <c r="IN739" s="527"/>
      <c r="IO739" s="527"/>
      <c r="IP739" s="527"/>
      <c r="IQ739" s="527"/>
      <c r="IR739" s="527"/>
      <c r="IS739" s="527"/>
    </row>
    <row r="740" s="528" customFormat="1" ht="24.95" customHeight="1" spans="1:253">
      <c r="A740" s="563" t="s">
        <v>582</v>
      </c>
      <c r="B740" s="448">
        <v>1375</v>
      </c>
      <c r="C740" s="565">
        <v>1375</v>
      </c>
      <c r="D740" s="565">
        <v>1375</v>
      </c>
      <c r="E740" s="566">
        <f t="shared" si="80"/>
        <v>1</v>
      </c>
      <c r="F740" s="565">
        <v>1485</v>
      </c>
      <c r="G740" s="567">
        <f t="shared" si="79"/>
        <v>-0.0740740740740741</v>
      </c>
    </row>
    <row r="741" s="528" customFormat="1" ht="24.95" customHeight="1" spans="1:253">
      <c r="A741" s="563" t="s">
        <v>583</v>
      </c>
      <c r="B741" s="448">
        <v>127</v>
      </c>
      <c r="C741" s="565">
        <v>593</v>
      </c>
      <c r="D741" s="565">
        <v>593</v>
      </c>
      <c r="E741" s="566">
        <f t="shared" si="80"/>
        <v>1</v>
      </c>
      <c r="F741" s="565">
        <v>575</v>
      </c>
      <c r="G741" s="567">
        <f t="shared" si="79"/>
        <v>0.031304347826087</v>
      </c>
    </row>
    <row r="742" s="529" customFormat="1" ht="24.95" customHeight="1" spans="1:253">
      <c r="A742" s="563" t="s">
        <v>584</v>
      </c>
      <c r="B742" s="448">
        <v>343</v>
      </c>
      <c r="C742" s="565">
        <v>1552</v>
      </c>
      <c r="D742" s="565">
        <v>1552</v>
      </c>
      <c r="E742" s="566">
        <f t="shared" si="80"/>
        <v>1</v>
      </c>
      <c r="F742" s="565">
        <v>1473</v>
      </c>
      <c r="G742" s="567">
        <f t="shared" si="79"/>
        <v>0.0536320434487441</v>
      </c>
      <c r="H742" s="527"/>
      <c r="I742" s="527"/>
      <c r="J742" s="527"/>
      <c r="K742" s="527"/>
      <c r="L742" s="527"/>
      <c r="M742" s="527"/>
      <c r="N742" s="527"/>
      <c r="O742" s="527"/>
      <c r="P742" s="527"/>
      <c r="Q742" s="527"/>
      <c r="R742" s="527"/>
      <c r="S742" s="527"/>
      <c r="T742" s="527"/>
      <c r="U742" s="527"/>
      <c r="V742" s="527"/>
      <c r="W742" s="527"/>
      <c r="X742" s="527"/>
      <c r="Y742" s="527"/>
      <c r="Z742" s="527"/>
      <c r="AA742" s="527"/>
      <c r="AB742" s="527"/>
      <c r="AC742" s="527"/>
      <c r="HN742" s="527"/>
      <c r="HO742" s="527"/>
      <c r="HP742" s="527"/>
      <c r="HQ742" s="527"/>
      <c r="HR742" s="527"/>
      <c r="HS742" s="527"/>
      <c r="HT742" s="527"/>
      <c r="HU742" s="527"/>
      <c r="HV742" s="527"/>
      <c r="HW742" s="527"/>
      <c r="HX742" s="527"/>
      <c r="HY742" s="527"/>
      <c r="HZ742" s="527"/>
      <c r="IA742" s="527"/>
      <c r="IB742" s="527"/>
      <c r="IC742" s="527"/>
      <c r="ID742" s="527"/>
      <c r="IE742" s="527"/>
      <c r="IF742" s="527"/>
      <c r="IG742" s="527"/>
      <c r="IH742" s="527"/>
      <c r="II742" s="527"/>
      <c r="IJ742" s="527"/>
      <c r="IK742" s="527"/>
      <c r="IL742" s="527"/>
      <c r="IM742" s="527"/>
      <c r="IN742" s="527"/>
      <c r="IO742" s="527"/>
      <c r="IP742" s="527"/>
      <c r="IQ742" s="527"/>
      <c r="IR742" s="527"/>
      <c r="IS742" s="527"/>
    </row>
    <row r="743" s="525" customFormat="1" ht="37.5" spans="1:253">
      <c r="A743" s="568" t="s">
        <v>585</v>
      </c>
      <c r="B743" s="367">
        <f>SUM(B744:B746)</f>
        <v>0</v>
      </c>
      <c r="C743" s="367">
        <f>SUM(C744:C746)</f>
        <v>0</v>
      </c>
      <c r="D743" s="367">
        <f>SUM(D744:D746)</f>
        <v>0</v>
      </c>
      <c r="E743" s="561" t="str">
        <f t="shared" si="80"/>
        <v/>
      </c>
      <c r="F743" s="367">
        <f>SUM(F744:F746)</f>
        <v>0</v>
      </c>
      <c r="G743" s="562" t="str">
        <f t="shared" si="79"/>
        <v/>
      </c>
      <c r="H743" s="527"/>
      <c r="I743" s="527"/>
      <c r="J743" s="527"/>
      <c r="K743" s="527"/>
      <c r="L743" s="527"/>
      <c r="M743" s="527"/>
      <c r="N743" s="527"/>
      <c r="O743" s="527"/>
      <c r="P743" s="527"/>
      <c r="Q743" s="527"/>
      <c r="R743" s="527"/>
      <c r="S743" s="527"/>
      <c r="T743" s="527"/>
      <c r="U743" s="527"/>
      <c r="V743" s="527"/>
      <c r="W743" s="527"/>
      <c r="X743" s="527"/>
      <c r="Y743" s="527"/>
      <c r="Z743" s="527"/>
      <c r="AA743" s="527"/>
      <c r="AB743" s="527"/>
      <c r="AC743" s="527"/>
      <c r="HN743" s="527"/>
      <c r="HO743" s="527"/>
      <c r="HP743" s="527"/>
      <c r="HQ743" s="527"/>
      <c r="HR743" s="527"/>
      <c r="HS743" s="527"/>
      <c r="HT743" s="527"/>
      <c r="HU743" s="527"/>
      <c r="HV743" s="527"/>
      <c r="HW743" s="527"/>
      <c r="HX743" s="527"/>
      <c r="HY743" s="527"/>
      <c r="HZ743" s="527"/>
      <c r="IA743" s="527"/>
      <c r="IB743" s="527"/>
      <c r="IC743" s="527"/>
      <c r="ID743" s="527"/>
      <c r="IE743" s="527"/>
      <c r="IF743" s="527"/>
      <c r="IG743" s="527"/>
      <c r="IH743" s="527"/>
      <c r="II743" s="527"/>
      <c r="IJ743" s="527"/>
      <c r="IK743" s="527"/>
      <c r="IL743" s="527"/>
      <c r="IM743" s="527"/>
      <c r="IN743" s="527"/>
      <c r="IO743" s="527"/>
      <c r="IP743" s="527"/>
      <c r="IQ743" s="527"/>
      <c r="IR743" s="527"/>
      <c r="IS743" s="527"/>
    </row>
    <row r="744" s="528" customFormat="1" ht="37.5" spans="1:253">
      <c r="A744" s="563" t="s">
        <v>586</v>
      </c>
      <c r="B744" s="448">
        <v>0</v>
      </c>
      <c r="C744" s="565">
        <v>0</v>
      </c>
      <c r="D744" s="565">
        <v>0</v>
      </c>
      <c r="E744" s="566" t="str">
        <f t="shared" si="80"/>
        <v/>
      </c>
      <c r="F744" s="565">
        <v>0</v>
      </c>
      <c r="G744" s="567" t="str">
        <f t="shared" si="79"/>
        <v/>
      </c>
    </row>
    <row r="745" s="525" customFormat="1" ht="37.5" spans="1:253">
      <c r="A745" s="563" t="s">
        <v>587</v>
      </c>
      <c r="B745" s="448">
        <v>0</v>
      </c>
      <c r="C745" s="565">
        <v>0</v>
      </c>
      <c r="D745" s="565">
        <v>0</v>
      </c>
      <c r="E745" s="566" t="str">
        <f t="shared" si="80"/>
        <v/>
      </c>
      <c r="F745" s="565">
        <v>0</v>
      </c>
      <c r="G745" s="567" t="str">
        <f t="shared" si="79"/>
        <v/>
      </c>
      <c r="H745" s="527"/>
      <c r="I745" s="527"/>
      <c r="J745" s="527"/>
      <c r="K745" s="527"/>
      <c r="L745" s="527"/>
      <c r="M745" s="527"/>
      <c r="N745" s="527"/>
      <c r="O745" s="527"/>
      <c r="P745" s="527"/>
      <c r="Q745" s="527"/>
      <c r="R745" s="527"/>
      <c r="S745" s="527"/>
      <c r="T745" s="527"/>
      <c r="U745" s="527"/>
      <c r="V745" s="527"/>
      <c r="W745" s="527"/>
      <c r="X745" s="527"/>
      <c r="Y745" s="527"/>
      <c r="Z745" s="527"/>
      <c r="AA745" s="527"/>
      <c r="AB745" s="527"/>
      <c r="AC745" s="527"/>
      <c r="HN745" s="527"/>
      <c r="HO745" s="527"/>
      <c r="HP745" s="527"/>
      <c r="HQ745" s="527"/>
      <c r="HR745" s="527"/>
      <c r="HS745" s="527"/>
      <c r="HT745" s="527"/>
      <c r="HU745" s="527"/>
      <c r="HV745" s="527"/>
      <c r="HW745" s="527"/>
      <c r="HX745" s="527"/>
      <c r="HY745" s="527"/>
      <c r="HZ745" s="527"/>
      <c r="IA745" s="527"/>
      <c r="IB745" s="527"/>
      <c r="IC745" s="527"/>
      <c r="ID745" s="527"/>
      <c r="IE745" s="527"/>
      <c r="IF745" s="527"/>
      <c r="IG745" s="527"/>
      <c r="IH745" s="527"/>
      <c r="II745" s="527"/>
      <c r="IJ745" s="527"/>
      <c r="IK745" s="527"/>
      <c r="IL745" s="527"/>
      <c r="IM745" s="527"/>
      <c r="IN745" s="527"/>
      <c r="IO745" s="527"/>
      <c r="IP745" s="527"/>
      <c r="IQ745" s="527"/>
      <c r="IR745" s="527"/>
      <c r="IS745" s="527"/>
    </row>
    <row r="746" s="525" customFormat="1" ht="37.5" spans="1:253">
      <c r="A746" s="563" t="s">
        <v>588</v>
      </c>
      <c r="B746" s="448">
        <v>0</v>
      </c>
      <c r="C746" s="565">
        <v>0</v>
      </c>
      <c r="D746" s="565">
        <v>0</v>
      </c>
      <c r="E746" s="566" t="str">
        <f t="shared" si="80"/>
        <v/>
      </c>
      <c r="F746" s="565">
        <v>0</v>
      </c>
      <c r="G746" s="567" t="str">
        <f t="shared" si="79"/>
        <v/>
      </c>
      <c r="H746" s="527"/>
      <c r="I746" s="527"/>
      <c r="J746" s="527"/>
      <c r="K746" s="527"/>
      <c r="L746" s="527"/>
      <c r="M746" s="527"/>
      <c r="N746" s="527"/>
      <c r="O746" s="527"/>
      <c r="P746" s="527"/>
      <c r="Q746" s="527"/>
      <c r="R746" s="527"/>
      <c r="S746" s="527"/>
      <c r="T746" s="527"/>
      <c r="U746" s="527"/>
      <c r="V746" s="527"/>
      <c r="W746" s="527"/>
      <c r="X746" s="527"/>
      <c r="Y746" s="527"/>
      <c r="Z746" s="527"/>
      <c r="AA746" s="527"/>
      <c r="AB746" s="527"/>
      <c r="AC746" s="527"/>
      <c r="HN746" s="527"/>
      <c r="HO746" s="527"/>
      <c r="HP746" s="527"/>
      <c r="HQ746" s="527"/>
      <c r="HR746" s="527"/>
      <c r="HS746" s="527"/>
      <c r="HT746" s="527"/>
      <c r="HU746" s="527"/>
      <c r="HV746" s="527"/>
      <c r="HW746" s="527"/>
      <c r="HX746" s="527"/>
      <c r="HY746" s="527"/>
      <c r="HZ746" s="527"/>
      <c r="IA746" s="527"/>
      <c r="IB746" s="527"/>
      <c r="IC746" s="527"/>
      <c r="ID746" s="527"/>
      <c r="IE746" s="527"/>
      <c r="IF746" s="527"/>
      <c r="IG746" s="527"/>
      <c r="IH746" s="527"/>
      <c r="II746" s="527"/>
      <c r="IJ746" s="527"/>
      <c r="IK746" s="527"/>
      <c r="IL746" s="527"/>
      <c r="IM746" s="527"/>
      <c r="IN746" s="527"/>
      <c r="IO746" s="527"/>
      <c r="IP746" s="527"/>
      <c r="IQ746" s="527"/>
      <c r="IR746" s="527"/>
      <c r="IS746" s="527"/>
    </row>
    <row r="747" s="525" customFormat="1" ht="24.95" customHeight="1" spans="1:253">
      <c r="A747" s="568" t="s">
        <v>589</v>
      </c>
      <c r="B747" s="367">
        <f>SUM(B748:B750)</f>
        <v>60</v>
      </c>
      <c r="C747" s="367">
        <f>SUM(C748:C750)</f>
        <v>56</v>
      </c>
      <c r="D747" s="367">
        <f>SUM(D748:D750)</f>
        <v>56</v>
      </c>
      <c r="E747" s="561">
        <f t="shared" si="80"/>
        <v>1</v>
      </c>
      <c r="F747" s="367">
        <f>SUM(F748:F750)</f>
        <v>57</v>
      </c>
      <c r="G747" s="562">
        <f t="shared" si="79"/>
        <v>-0.0175438596491228</v>
      </c>
      <c r="H747" s="527"/>
      <c r="I747" s="527"/>
      <c r="J747" s="527"/>
      <c r="K747" s="527"/>
      <c r="L747" s="527"/>
      <c r="M747" s="527"/>
      <c r="N747" s="527"/>
      <c r="O747" s="527"/>
      <c r="P747" s="527"/>
      <c r="Q747" s="527"/>
      <c r="R747" s="527"/>
      <c r="S747" s="527"/>
      <c r="T747" s="527"/>
      <c r="U747" s="527"/>
      <c r="V747" s="527"/>
      <c r="W747" s="527"/>
      <c r="X747" s="527"/>
      <c r="Y747" s="527"/>
      <c r="Z747" s="527"/>
      <c r="AA747" s="527"/>
      <c r="AB747" s="527"/>
      <c r="AC747" s="527"/>
      <c r="HN747" s="527"/>
      <c r="HO747" s="527"/>
      <c r="HP747" s="527"/>
      <c r="HQ747" s="527"/>
      <c r="HR747" s="527"/>
      <c r="HS747" s="527"/>
      <c r="HT747" s="527"/>
      <c r="HU747" s="527"/>
      <c r="HV747" s="527"/>
      <c r="HW747" s="527"/>
      <c r="HX747" s="527"/>
      <c r="HY747" s="527"/>
      <c r="HZ747" s="527"/>
      <c r="IA747" s="527"/>
      <c r="IB747" s="527"/>
      <c r="IC747" s="527"/>
      <c r="ID747" s="527"/>
      <c r="IE747" s="527"/>
      <c r="IF747" s="527"/>
      <c r="IG747" s="527"/>
      <c r="IH747" s="527"/>
      <c r="II747" s="527"/>
      <c r="IJ747" s="527"/>
      <c r="IK747" s="527"/>
      <c r="IL747" s="527"/>
      <c r="IM747" s="527"/>
      <c r="IN747" s="527"/>
      <c r="IO747" s="527"/>
      <c r="IP747" s="527"/>
      <c r="IQ747" s="527"/>
      <c r="IR747" s="527"/>
      <c r="IS747" s="527"/>
    </row>
    <row r="748" s="525" customFormat="1" ht="24.95" customHeight="1" spans="1:253">
      <c r="A748" s="563" t="s">
        <v>590</v>
      </c>
      <c r="B748" s="448">
        <v>60</v>
      </c>
      <c r="C748" s="565">
        <v>56</v>
      </c>
      <c r="D748" s="565">
        <v>56</v>
      </c>
      <c r="E748" s="566">
        <f t="shared" si="80"/>
        <v>1</v>
      </c>
      <c r="F748" s="565">
        <v>57</v>
      </c>
      <c r="G748" s="567">
        <f t="shared" si="79"/>
        <v>-0.0175438596491228</v>
      </c>
      <c r="H748" s="527"/>
      <c r="I748" s="527"/>
      <c r="J748" s="527"/>
      <c r="K748" s="527"/>
      <c r="L748" s="527"/>
      <c r="M748" s="527"/>
      <c r="N748" s="527"/>
      <c r="O748" s="527"/>
      <c r="P748" s="527"/>
      <c r="Q748" s="527"/>
      <c r="R748" s="527"/>
      <c r="S748" s="527"/>
      <c r="T748" s="527"/>
      <c r="U748" s="527"/>
      <c r="V748" s="527"/>
      <c r="W748" s="527"/>
      <c r="X748" s="527"/>
      <c r="Y748" s="527"/>
      <c r="Z748" s="527"/>
      <c r="AA748" s="527"/>
      <c r="AB748" s="527"/>
      <c r="AC748" s="527"/>
      <c r="HN748" s="527"/>
      <c r="HO748" s="527"/>
      <c r="HP748" s="527"/>
      <c r="HQ748" s="527"/>
      <c r="HR748" s="527"/>
      <c r="HS748" s="527"/>
      <c r="HT748" s="527"/>
      <c r="HU748" s="527"/>
      <c r="HV748" s="527"/>
      <c r="HW748" s="527"/>
      <c r="HX748" s="527"/>
      <c r="HY748" s="527"/>
      <c r="HZ748" s="527"/>
      <c r="IA748" s="527"/>
      <c r="IB748" s="527"/>
      <c r="IC748" s="527"/>
      <c r="ID748" s="527"/>
      <c r="IE748" s="527"/>
      <c r="IF748" s="527"/>
      <c r="IG748" s="527"/>
      <c r="IH748" s="527"/>
      <c r="II748" s="527"/>
      <c r="IJ748" s="527"/>
      <c r="IK748" s="527"/>
      <c r="IL748" s="527"/>
      <c r="IM748" s="527"/>
      <c r="IN748" s="527"/>
      <c r="IO748" s="527"/>
      <c r="IP748" s="527"/>
      <c r="IQ748" s="527"/>
      <c r="IR748" s="527"/>
      <c r="IS748" s="527"/>
    </row>
    <row r="749" s="525" customFormat="1" ht="24.95" customHeight="1" spans="1:253">
      <c r="A749" s="563" t="s">
        <v>591</v>
      </c>
      <c r="B749" s="448">
        <v>0</v>
      </c>
      <c r="C749" s="565">
        <v>0</v>
      </c>
      <c r="D749" s="565">
        <v>0</v>
      </c>
      <c r="E749" s="566" t="str">
        <f t="shared" si="80"/>
        <v/>
      </c>
      <c r="F749" s="565">
        <v>0</v>
      </c>
      <c r="G749" s="567" t="str">
        <f t="shared" si="79"/>
        <v/>
      </c>
      <c r="H749" s="527"/>
      <c r="I749" s="527"/>
      <c r="J749" s="527"/>
      <c r="K749" s="527"/>
      <c r="L749" s="527"/>
      <c r="M749" s="527"/>
      <c r="N749" s="527"/>
      <c r="O749" s="527"/>
      <c r="P749" s="527"/>
      <c r="Q749" s="527"/>
      <c r="R749" s="527"/>
      <c r="S749" s="527"/>
      <c r="T749" s="527"/>
      <c r="U749" s="527"/>
      <c r="V749" s="527"/>
      <c r="W749" s="527"/>
      <c r="X749" s="527"/>
      <c r="Y749" s="527"/>
      <c r="Z749" s="527"/>
      <c r="AA749" s="527"/>
      <c r="AB749" s="527"/>
      <c r="AC749" s="527"/>
      <c r="HN749" s="527"/>
      <c r="HO749" s="527"/>
      <c r="HP749" s="527"/>
      <c r="HQ749" s="527"/>
      <c r="HR749" s="527"/>
      <c r="HS749" s="527"/>
      <c r="HT749" s="527"/>
      <c r="HU749" s="527"/>
      <c r="HV749" s="527"/>
      <c r="HW749" s="527"/>
      <c r="HX749" s="527"/>
      <c r="HY749" s="527"/>
      <c r="HZ749" s="527"/>
      <c r="IA749" s="527"/>
      <c r="IB749" s="527"/>
      <c r="IC749" s="527"/>
      <c r="ID749" s="527"/>
      <c r="IE749" s="527"/>
      <c r="IF749" s="527"/>
      <c r="IG749" s="527"/>
      <c r="IH749" s="527"/>
      <c r="II749" s="527"/>
      <c r="IJ749" s="527"/>
      <c r="IK749" s="527"/>
      <c r="IL749" s="527"/>
      <c r="IM749" s="527"/>
      <c r="IN749" s="527"/>
      <c r="IO749" s="527"/>
      <c r="IP749" s="527"/>
      <c r="IQ749" s="527"/>
      <c r="IR749" s="527"/>
      <c r="IS749" s="527"/>
    </row>
    <row r="750" s="525" customFormat="1" ht="24.95" customHeight="1" spans="1:253">
      <c r="A750" s="563" t="s">
        <v>592</v>
      </c>
      <c r="B750" s="448">
        <v>0</v>
      </c>
      <c r="C750" s="565">
        <v>0</v>
      </c>
      <c r="D750" s="565">
        <v>0</v>
      </c>
      <c r="E750" s="566" t="str">
        <f t="shared" si="80"/>
        <v/>
      </c>
      <c r="F750" s="565">
        <v>0</v>
      </c>
      <c r="G750" s="567" t="str">
        <f t="shared" si="79"/>
        <v/>
      </c>
      <c r="H750" s="527"/>
      <c r="I750" s="527"/>
      <c r="J750" s="527"/>
      <c r="K750" s="527"/>
      <c r="L750" s="527"/>
      <c r="M750" s="527"/>
      <c r="N750" s="527"/>
      <c r="O750" s="527"/>
      <c r="P750" s="527"/>
      <c r="Q750" s="527"/>
      <c r="R750" s="527"/>
      <c r="S750" s="527"/>
      <c r="T750" s="527"/>
      <c r="U750" s="527"/>
      <c r="V750" s="527"/>
      <c r="W750" s="527"/>
      <c r="X750" s="527"/>
      <c r="Y750" s="527"/>
      <c r="Z750" s="527"/>
      <c r="AA750" s="527"/>
      <c r="AB750" s="527"/>
      <c r="AC750" s="527"/>
      <c r="HN750" s="527"/>
      <c r="HO750" s="527"/>
      <c r="HP750" s="527"/>
      <c r="HQ750" s="527"/>
      <c r="HR750" s="527"/>
      <c r="HS750" s="527"/>
      <c r="HT750" s="527"/>
      <c r="HU750" s="527"/>
      <c r="HV750" s="527"/>
      <c r="HW750" s="527"/>
      <c r="HX750" s="527"/>
      <c r="HY750" s="527"/>
      <c r="HZ750" s="527"/>
      <c r="IA750" s="527"/>
      <c r="IB750" s="527"/>
      <c r="IC750" s="527"/>
      <c r="ID750" s="527"/>
      <c r="IE750" s="527"/>
      <c r="IF750" s="527"/>
      <c r="IG750" s="527"/>
      <c r="IH750" s="527"/>
      <c r="II750" s="527"/>
      <c r="IJ750" s="527"/>
      <c r="IK750" s="527"/>
      <c r="IL750" s="527"/>
      <c r="IM750" s="527"/>
      <c r="IN750" s="527"/>
      <c r="IO750" s="527"/>
      <c r="IP750" s="527"/>
      <c r="IQ750" s="527"/>
      <c r="IR750" s="527"/>
      <c r="IS750" s="527"/>
    </row>
    <row r="751" s="528" customFormat="1" ht="24.95" customHeight="1" spans="1:253">
      <c r="A751" s="568" t="s">
        <v>593</v>
      </c>
      <c r="B751" s="367">
        <f>SUM(B752:B753)</f>
        <v>3</v>
      </c>
      <c r="C751" s="367">
        <f>SUM(C752:C753)</f>
        <v>13</v>
      </c>
      <c r="D751" s="367">
        <f>SUM(D752:D753)</f>
        <v>13</v>
      </c>
      <c r="E751" s="561">
        <f t="shared" si="80"/>
        <v>1</v>
      </c>
      <c r="F751" s="367">
        <f>SUM(F752:F753)</f>
        <v>11</v>
      </c>
      <c r="G751" s="562">
        <f t="shared" si="79"/>
        <v>0.181818181818182</v>
      </c>
    </row>
    <row r="752" s="5" customFormat="1" ht="24.95" customHeight="1" spans="1:253">
      <c r="A752" s="563" t="s">
        <v>594</v>
      </c>
      <c r="B752" s="448">
        <v>3</v>
      </c>
      <c r="C752" s="565">
        <v>13</v>
      </c>
      <c r="D752" s="565">
        <v>13</v>
      </c>
      <c r="E752" s="566">
        <f t="shared" si="80"/>
        <v>1</v>
      </c>
      <c r="F752" s="565">
        <v>11</v>
      </c>
      <c r="G752" s="567">
        <f t="shared" si="79"/>
        <v>0.181818181818182</v>
      </c>
      <c r="H752" s="527"/>
      <c r="I752" s="527"/>
      <c r="J752" s="527"/>
      <c r="K752" s="527"/>
      <c r="L752" s="527"/>
      <c r="M752" s="527"/>
      <c r="N752" s="527"/>
      <c r="O752" s="527"/>
      <c r="P752" s="527"/>
      <c r="Q752" s="527"/>
      <c r="R752" s="527"/>
      <c r="S752" s="527"/>
      <c r="T752" s="527"/>
      <c r="U752" s="527"/>
      <c r="V752" s="527"/>
      <c r="W752" s="527"/>
      <c r="X752" s="527"/>
      <c r="Y752" s="527"/>
      <c r="Z752" s="527"/>
      <c r="AA752" s="527"/>
      <c r="AB752" s="527"/>
      <c r="AC752" s="527"/>
      <c r="HN752" s="527"/>
      <c r="HO752" s="527"/>
      <c r="HP752" s="527"/>
      <c r="HQ752" s="527"/>
      <c r="HR752" s="527"/>
      <c r="HS752" s="527"/>
      <c r="HT752" s="527"/>
      <c r="HU752" s="527"/>
      <c r="HV752" s="527"/>
      <c r="HW752" s="527"/>
      <c r="HX752" s="527"/>
      <c r="HY752" s="527"/>
      <c r="HZ752" s="527"/>
      <c r="IA752" s="527"/>
      <c r="IB752" s="527"/>
      <c r="IC752" s="527"/>
      <c r="ID752" s="527"/>
      <c r="IE752" s="527"/>
      <c r="IF752" s="527"/>
      <c r="IG752" s="527"/>
      <c r="IH752" s="527"/>
      <c r="II752" s="527"/>
      <c r="IJ752" s="527"/>
      <c r="IK752" s="527"/>
      <c r="IL752" s="527"/>
      <c r="IM752" s="527"/>
      <c r="IN752" s="527"/>
      <c r="IO752" s="527"/>
      <c r="IP752" s="527"/>
      <c r="IQ752" s="527"/>
      <c r="IR752" s="527"/>
      <c r="IS752" s="527"/>
    </row>
    <row r="753" s="528" customFormat="1" ht="24.95" customHeight="1" spans="1:253">
      <c r="A753" s="563" t="s">
        <v>595</v>
      </c>
      <c r="B753" s="448">
        <v>0</v>
      </c>
      <c r="C753" s="565">
        <v>0</v>
      </c>
      <c r="D753" s="565">
        <v>0</v>
      </c>
      <c r="E753" s="566" t="str">
        <f t="shared" si="80"/>
        <v/>
      </c>
      <c r="F753" s="565">
        <v>0</v>
      </c>
      <c r="G753" s="567" t="str">
        <f t="shared" si="79"/>
        <v/>
      </c>
    </row>
    <row r="754" s="528" customFormat="1" ht="24.95" customHeight="1" spans="1:253">
      <c r="A754" s="568" t="s">
        <v>596</v>
      </c>
      <c r="B754" s="367">
        <f>SUM(B755:B762)</f>
        <v>522</v>
      </c>
      <c r="C754" s="367">
        <f>SUM(C755:C762)</f>
        <v>559</v>
      </c>
      <c r="D754" s="367">
        <f>SUM(D755:D762)</f>
        <v>557</v>
      </c>
      <c r="E754" s="561">
        <f t="shared" si="80"/>
        <v>0.996422182468694</v>
      </c>
      <c r="F754" s="367">
        <f>SUM(F755:F762)</f>
        <v>495</v>
      </c>
      <c r="G754" s="562">
        <f t="shared" si="79"/>
        <v>0.125252525252525</v>
      </c>
    </row>
    <row r="755" s="528" customFormat="1" ht="24.95" customHeight="1" spans="1:253">
      <c r="A755" s="563" t="s">
        <v>50</v>
      </c>
      <c r="B755" s="448">
        <v>259</v>
      </c>
      <c r="C755" s="565">
        <v>289</v>
      </c>
      <c r="D755" s="565">
        <v>289</v>
      </c>
      <c r="E755" s="566">
        <f t="shared" si="80"/>
        <v>1</v>
      </c>
      <c r="F755" s="565">
        <v>251</v>
      </c>
      <c r="G755" s="567">
        <f t="shared" si="79"/>
        <v>0.151394422310757</v>
      </c>
    </row>
    <row r="756" s="529" customFormat="1" ht="24.95" customHeight="1" spans="1:253">
      <c r="A756" s="563" t="s">
        <v>51</v>
      </c>
      <c r="B756" s="448">
        <v>0</v>
      </c>
      <c r="C756" s="565">
        <v>0</v>
      </c>
      <c r="D756" s="565">
        <v>0</v>
      </c>
      <c r="E756" s="566" t="str">
        <f t="shared" si="80"/>
        <v/>
      </c>
      <c r="F756" s="565">
        <v>0</v>
      </c>
      <c r="G756" s="567" t="str">
        <f t="shared" si="79"/>
        <v/>
      </c>
      <c r="H756" s="527"/>
      <c r="I756" s="527"/>
      <c r="J756" s="527"/>
      <c r="K756" s="527"/>
      <c r="L756" s="527"/>
      <c r="M756" s="527"/>
      <c r="N756" s="527"/>
      <c r="O756" s="527"/>
      <c r="P756" s="527"/>
      <c r="Q756" s="527"/>
      <c r="R756" s="527"/>
      <c r="S756" s="527"/>
      <c r="T756" s="527"/>
      <c r="U756" s="527"/>
      <c r="V756" s="527"/>
      <c r="W756" s="527"/>
      <c r="X756" s="527"/>
      <c r="Y756" s="527"/>
      <c r="Z756" s="527"/>
      <c r="AA756" s="527"/>
      <c r="AB756" s="527"/>
      <c r="AC756" s="527"/>
      <c r="HN756" s="527"/>
      <c r="HO756" s="527"/>
      <c r="HP756" s="527"/>
      <c r="HQ756" s="527"/>
      <c r="HR756" s="527"/>
      <c r="HS756" s="527"/>
      <c r="HT756" s="527"/>
      <c r="HU756" s="527"/>
      <c r="HV756" s="527"/>
      <c r="HW756" s="527"/>
      <c r="HX756" s="527"/>
      <c r="HY756" s="527"/>
      <c r="HZ756" s="527"/>
      <c r="IA756" s="527"/>
      <c r="IB756" s="527"/>
      <c r="IC756" s="527"/>
      <c r="ID756" s="527"/>
      <c r="IE756" s="527"/>
      <c r="IF756" s="527"/>
      <c r="IG756" s="527"/>
      <c r="IH756" s="527"/>
      <c r="II756" s="527"/>
      <c r="IJ756" s="527"/>
      <c r="IK756" s="527"/>
      <c r="IL756" s="527"/>
      <c r="IM756" s="527"/>
      <c r="IN756" s="527"/>
      <c r="IO756" s="527"/>
      <c r="IP756" s="527"/>
      <c r="IQ756" s="527"/>
      <c r="IR756" s="527"/>
      <c r="IS756" s="527"/>
    </row>
    <row r="757" s="528" customFormat="1" ht="24.95" customHeight="1" spans="1:253">
      <c r="A757" s="563" t="s">
        <v>52</v>
      </c>
      <c r="B757" s="448">
        <v>0</v>
      </c>
      <c r="C757" s="565">
        <v>0</v>
      </c>
      <c r="D757" s="565">
        <v>0</v>
      </c>
      <c r="E757" s="566" t="str">
        <f t="shared" si="80"/>
        <v/>
      </c>
      <c r="F757" s="565">
        <v>0</v>
      </c>
      <c r="G757" s="567" t="str">
        <f t="shared" si="79"/>
        <v/>
      </c>
    </row>
    <row r="758" s="528" customFormat="1" ht="24.95" customHeight="1" spans="1:253">
      <c r="A758" s="563" t="s">
        <v>90</v>
      </c>
      <c r="B758" s="448">
        <v>0</v>
      </c>
      <c r="C758" s="565">
        <v>0</v>
      </c>
      <c r="D758" s="565">
        <v>0</v>
      </c>
      <c r="E758" s="566" t="str">
        <f t="shared" si="80"/>
        <v/>
      </c>
      <c r="F758" s="565">
        <v>0</v>
      </c>
      <c r="G758" s="567" t="str">
        <f t="shared" si="79"/>
        <v/>
      </c>
    </row>
    <row r="759" s="5" customFormat="1" ht="24.95" customHeight="1" spans="1:253">
      <c r="A759" s="563" t="s">
        <v>597</v>
      </c>
      <c r="B759" s="448">
        <v>0</v>
      </c>
      <c r="C759" s="565">
        <v>0</v>
      </c>
      <c r="D759" s="565">
        <v>0</v>
      </c>
      <c r="E759" s="566" t="str">
        <f t="shared" si="80"/>
        <v/>
      </c>
      <c r="F759" s="565">
        <v>0</v>
      </c>
      <c r="G759" s="567" t="str">
        <f t="shared" si="79"/>
        <v/>
      </c>
      <c r="H759" s="527"/>
      <c r="I759" s="527"/>
      <c r="J759" s="527"/>
      <c r="K759" s="527"/>
      <c r="L759" s="527"/>
      <c r="M759" s="527"/>
      <c r="N759" s="527"/>
      <c r="O759" s="527"/>
      <c r="P759" s="527"/>
      <c r="Q759" s="527"/>
      <c r="R759" s="527"/>
      <c r="S759" s="527"/>
      <c r="T759" s="527"/>
      <c r="U759" s="527"/>
      <c r="V759" s="527"/>
      <c r="W759" s="527"/>
      <c r="X759" s="527"/>
      <c r="Y759" s="527"/>
      <c r="Z759" s="527"/>
      <c r="AA759" s="527"/>
      <c r="AB759" s="527"/>
      <c r="AC759" s="527"/>
      <c r="HN759" s="527"/>
      <c r="HO759" s="527"/>
      <c r="HP759" s="527"/>
      <c r="HQ759" s="527"/>
      <c r="HR759" s="527"/>
      <c r="HS759" s="527"/>
      <c r="HT759" s="527"/>
      <c r="HU759" s="527"/>
      <c r="HV759" s="527"/>
      <c r="HW759" s="527"/>
      <c r="HX759" s="527"/>
      <c r="HY759" s="527"/>
      <c r="HZ759" s="527"/>
      <c r="IA759" s="527"/>
      <c r="IB759" s="527"/>
      <c r="IC759" s="527"/>
      <c r="ID759" s="527"/>
      <c r="IE759" s="527"/>
      <c r="IF759" s="527"/>
      <c r="IG759" s="527"/>
      <c r="IH759" s="527"/>
      <c r="II759" s="527"/>
      <c r="IJ759" s="527"/>
      <c r="IK759" s="527"/>
      <c r="IL759" s="527"/>
      <c r="IM759" s="527"/>
      <c r="IN759" s="527"/>
      <c r="IO759" s="527"/>
      <c r="IP759" s="527"/>
      <c r="IQ759" s="527"/>
      <c r="IR759" s="527"/>
      <c r="IS759" s="527"/>
    </row>
    <row r="760" s="5" customFormat="1" ht="24.95" customHeight="1" spans="1:253">
      <c r="A760" s="563" t="s">
        <v>598</v>
      </c>
      <c r="B760" s="448">
        <v>0</v>
      </c>
      <c r="C760" s="565">
        <v>0</v>
      </c>
      <c r="D760" s="565">
        <v>0</v>
      </c>
      <c r="E760" s="566" t="str">
        <f t="shared" si="80"/>
        <v/>
      </c>
      <c r="F760" s="565">
        <v>0</v>
      </c>
      <c r="G760" s="567" t="str">
        <f t="shared" si="79"/>
        <v/>
      </c>
      <c r="H760" s="527"/>
      <c r="I760" s="527"/>
      <c r="J760" s="527"/>
      <c r="K760" s="527"/>
      <c r="L760" s="527"/>
      <c r="M760" s="527"/>
      <c r="N760" s="527"/>
      <c r="O760" s="527"/>
      <c r="P760" s="527"/>
      <c r="Q760" s="527"/>
      <c r="R760" s="527"/>
      <c r="S760" s="527"/>
      <c r="T760" s="527"/>
      <c r="U760" s="527"/>
      <c r="V760" s="527"/>
      <c r="W760" s="527"/>
      <c r="X760" s="527"/>
      <c r="Y760" s="527"/>
      <c r="Z760" s="527"/>
      <c r="AA760" s="527"/>
      <c r="AB760" s="527"/>
      <c r="AC760" s="527"/>
      <c r="HN760" s="527"/>
      <c r="HO760" s="527"/>
      <c r="HP760" s="527"/>
      <c r="HQ760" s="527"/>
      <c r="HR760" s="527"/>
      <c r="HS760" s="527"/>
      <c r="HT760" s="527"/>
      <c r="HU760" s="527"/>
      <c r="HV760" s="527"/>
      <c r="HW760" s="527"/>
      <c r="HX760" s="527"/>
      <c r="HY760" s="527"/>
      <c r="HZ760" s="527"/>
      <c r="IA760" s="527"/>
      <c r="IB760" s="527"/>
      <c r="IC760" s="527"/>
      <c r="ID760" s="527"/>
      <c r="IE760" s="527"/>
      <c r="IF760" s="527"/>
      <c r="IG760" s="527"/>
      <c r="IH760" s="527"/>
      <c r="II760" s="527"/>
      <c r="IJ760" s="527"/>
      <c r="IK760" s="527"/>
      <c r="IL760" s="527"/>
      <c r="IM760" s="527"/>
      <c r="IN760" s="527"/>
      <c r="IO760" s="527"/>
      <c r="IP760" s="527"/>
      <c r="IQ760" s="527"/>
      <c r="IR760" s="527"/>
      <c r="IS760" s="527"/>
    </row>
    <row r="761" s="5" customFormat="1" ht="24.95" customHeight="1" spans="1:253">
      <c r="A761" s="563" t="s">
        <v>59</v>
      </c>
      <c r="B761" s="448">
        <v>36</v>
      </c>
      <c r="C761" s="565">
        <v>38</v>
      </c>
      <c r="D761" s="565">
        <v>38</v>
      </c>
      <c r="E761" s="566">
        <f t="shared" si="80"/>
        <v>1</v>
      </c>
      <c r="F761" s="565">
        <v>34</v>
      </c>
      <c r="G761" s="567">
        <f t="shared" si="79"/>
        <v>0.117647058823529</v>
      </c>
      <c r="H761" s="527"/>
      <c r="I761" s="527"/>
      <c r="J761" s="527"/>
      <c r="K761" s="527"/>
      <c r="L761" s="527"/>
      <c r="M761" s="527"/>
      <c r="N761" s="527"/>
      <c r="O761" s="527"/>
      <c r="P761" s="527"/>
      <c r="Q761" s="527"/>
      <c r="R761" s="527"/>
      <c r="S761" s="527"/>
      <c r="T761" s="527"/>
      <c r="U761" s="527"/>
      <c r="V761" s="527"/>
      <c r="W761" s="527"/>
      <c r="X761" s="527"/>
      <c r="Y761" s="527"/>
      <c r="Z761" s="527"/>
      <c r="AA761" s="527"/>
      <c r="AB761" s="527"/>
      <c r="AC761" s="527"/>
      <c r="HN761" s="527"/>
      <c r="HO761" s="527"/>
      <c r="HP761" s="527"/>
      <c r="HQ761" s="527"/>
      <c r="HR761" s="527"/>
      <c r="HS761" s="527"/>
      <c r="HT761" s="527"/>
      <c r="HU761" s="527"/>
      <c r="HV761" s="527"/>
      <c r="HW761" s="527"/>
      <c r="HX761" s="527"/>
      <c r="HY761" s="527"/>
      <c r="HZ761" s="527"/>
      <c r="IA761" s="527"/>
      <c r="IB761" s="527"/>
      <c r="IC761" s="527"/>
      <c r="ID761" s="527"/>
      <c r="IE761" s="527"/>
      <c r="IF761" s="527"/>
      <c r="IG761" s="527"/>
      <c r="IH761" s="527"/>
      <c r="II761" s="527"/>
      <c r="IJ761" s="527"/>
      <c r="IK761" s="527"/>
      <c r="IL761" s="527"/>
      <c r="IM761" s="527"/>
      <c r="IN761" s="527"/>
      <c r="IO761" s="527"/>
      <c r="IP761" s="527"/>
      <c r="IQ761" s="527"/>
      <c r="IR761" s="527"/>
      <c r="IS761" s="527"/>
    </row>
    <row r="762" s="528" customFormat="1" ht="24.95" customHeight="1" spans="1:253">
      <c r="A762" s="563" t="s">
        <v>599</v>
      </c>
      <c r="B762" s="448">
        <v>227</v>
      </c>
      <c r="C762" s="565">
        <v>232</v>
      </c>
      <c r="D762" s="565">
        <v>230</v>
      </c>
      <c r="E762" s="566">
        <f t="shared" si="80"/>
        <v>0.991379310344828</v>
      </c>
      <c r="F762" s="565">
        <v>210</v>
      </c>
      <c r="G762" s="567">
        <f t="shared" si="79"/>
        <v>0.0952380952380952</v>
      </c>
    </row>
    <row r="763" s="5" customFormat="1" ht="24.95" customHeight="1" spans="1:253">
      <c r="A763" s="568" t="s">
        <v>600</v>
      </c>
      <c r="B763" s="367">
        <f>SUM(B764:B769)</f>
        <v>0</v>
      </c>
      <c r="C763" s="367">
        <f>SUM(C764:C769)</f>
        <v>50</v>
      </c>
      <c r="D763" s="367">
        <f>SUM(D764:D769)</f>
        <v>50</v>
      </c>
      <c r="E763" s="561">
        <f t="shared" si="80"/>
        <v>1</v>
      </c>
      <c r="F763" s="367">
        <f>SUM(F764:F769)</f>
        <v>0</v>
      </c>
      <c r="G763" s="562" t="str">
        <f t="shared" si="79"/>
        <v/>
      </c>
      <c r="H763" s="527"/>
      <c r="I763" s="527"/>
      <c r="J763" s="527"/>
      <c r="K763" s="527"/>
      <c r="L763" s="527"/>
      <c r="M763" s="527"/>
      <c r="N763" s="527"/>
      <c r="O763" s="527"/>
      <c r="P763" s="527"/>
      <c r="Q763" s="527"/>
      <c r="R763" s="527"/>
      <c r="S763" s="527"/>
      <c r="T763" s="527"/>
      <c r="U763" s="527"/>
      <c r="V763" s="527"/>
      <c r="W763" s="527"/>
      <c r="X763" s="527"/>
      <c r="Y763" s="527"/>
      <c r="Z763" s="527"/>
      <c r="AA763" s="527"/>
      <c r="AB763" s="527"/>
      <c r="AC763" s="527"/>
      <c r="HN763" s="527"/>
      <c r="HO763" s="527"/>
      <c r="HP763" s="527"/>
      <c r="HQ763" s="527"/>
      <c r="HR763" s="527"/>
      <c r="HS763" s="527"/>
      <c r="HT763" s="527"/>
      <c r="HU763" s="527"/>
      <c r="HV763" s="527"/>
      <c r="HW763" s="527"/>
      <c r="HX763" s="527"/>
      <c r="HY763" s="527"/>
      <c r="HZ763" s="527"/>
      <c r="IA763" s="527"/>
      <c r="IB763" s="527"/>
      <c r="IC763" s="527"/>
      <c r="ID763" s="527"/>
      <c r="IE763" s="527"/>
      <c r="IF763" s="527"/>
      <c r="IG763" s="527"/>
      <c r="IH763" s="527"/>
      <c r="II763" s="527"/>
      <c r="IJ763" s="527"/>
      <c r="IK763" s="527"/>
      <c r="IL763" s="527"/>
      <c r="IM763" s="527"/>
      <c r="IN763" s="527"/>
      <c r="IO763" s="527"/>
      <c r="IP763" s="527"/>
      <c r="IQ763" s="527"/>
      <c r="IR763" s="527"/>
      <c r="IS763" s="527"/>
    </row>
    <row r="764" s="528" customFormat="1" ht="24.95" customHeight="1" spans="1:253">
      <c r="A764" s="563" t="s">
        <v>601</v>
      </c>
      <c r="B764" s="448">
        <v>0</v>
      </c>
      <c r="C764" s="565">
        <v>0</v>
      </c>
      <c r="D764" s="565">
        <v>0</v>
      </c>
      <c r="E764" s="566" t="str">
        <f t="shared" si="80"/>
        <v/>
      </c>
      <c r="F764" s="565">
        <v>0</v>
      </c>
      <c r="G764" s="567" t="str">
        <f t="shared" si="79"/>
        <v/>
      </c>
    </row>
    <row r="765" s="5" customFormat="1" ht="24.95" customHeight="1" spans="1:253">
      <c r="A765" s="563" t="s">
        <v>602</v>
      </c>
      <c r="B765" s="448">
        <v>0</v>
      </c>
      <c r="C765" s="565">
        <v>0</v>
      </c>
      <c r="D765" s="565">
        <v>0</v>
      </c>
      <c r="E765" s="566" t="str">
        <f t="shared" si="80"/>
        <v/>
      </c>
      <c r="F765" s="565">
        <v>0</v>
      </c>
      <c r="G765" s="567" t="str">
        <f t="shared" si="79"/>
        <v/>
      </c>
      <c r="H765" s="527"/>
      <c r="I765" s="527"/>
      <c r="J765" s="527"/>
      <c r="K765" s="527"/>
      <c r="L765" s="527"/>
      <c r="M765" s="527"/>
      <c r="N765" s="527"/>
      <c r="O765" s="527"/>
      <c r="P765" s="527"/>
      <c r="Q765" s="527"/>
      <c r="R765" s="527"/>
      <c r="S765" s="527"/>
      <c r="T765" s="527"/>
      <c r="U765" s="527"/>
      <c r="V765" s="527"/>
      <c r="W765" s="527"/>
      <c r="X765" s="527"/>
      <c r="Y765" s="527"/>
      <c r="Z765" s="527"/>
      <c r="AA765" s="527"/>
      <c r="AB765" s="527"/>
      <c r="AC765" s="527"/>
      <c r="HN765" s="527"/>
      <c r="HO765" s="527"/>
      <c r="HP765" s="527"/>
      <c r="HQ765" s="527"/>
      <c r="HR765" s="527"/>
      <c r="HS765" s="527"/>
      <c r="HT765" s="527"/>
      <c r="HU765" s="527"/>
      <c r="HV765" s="527"/>
      <c r="HW765" s="527"/>
      <c r="HX765" s="527"/>
      <c r="HY765" s="527"/>
      <c r="HZ765" s="527"/>
      <c r="IA765" s="527"/>
      <c r="IB765" s="527"/>
      <c r="IC765" s="527"/>
      <c r="ID765" s="527"/>
      <c r="IE765" s="527"/>
      <c r="IF765" s="527"/>
      <c r="IG765" s="527"/>
      <c r="IH765" s="527"/>
      <c r="II765" s="527"/>
      <c r="IJ765" s="527"/>
      <c r="IK765" s="527"/>
      <c r="IL765" s="527"/>
      <c r="IM765" s="527"/>
      <c r="IN765" s="527"/>
      <c r="IO765" s="527"/>
      <c r="IP765" s="527"/>
      <c r="IQ765" s="527"/>
      <c r="IR765" s="527"/>
      <c r="IS765" s="527"/>
    </row>
    <row r="766" s="529" customFormat="1" ht="24.95" customHeight="1" spans="1:253">
      <c r="A766" s="563" t="s">
        <v>603</v>
      </c>
      <c r="B766" s="448">
        <v>0</v>
      </c>
      <c r="C766" s="565">
        <v>0</v>
      </c>
      <c r="D766" s="565">
        <v>0</v>
      </c>
      <c r="E766" s="566" t="str">
        <f t="shared" si="80"/>
        <v/>
      </c>
      <c r="F766" s="565">
        <v>0</v>
      </c>
      <c r="G766" s="567" t="str">
        <f t="shared" si="79"/>
        <v/>
      </c>
      <c r="H766" s="527"/>
      <c r="I766" s="527"/>
      <c r="J766" s="527"/>
      <c r="K766" s="527"/>
      <c r="L766" s="527"/>
      <c r="M766" s="527"/>
      <c r="N766" s="527"/>
      <c r="O766" s="527"/>
      <c r="P766" s="527"/>
      <c r="Q766" s="527"/>
      <c r="R766" s="527"/>
      <c r="S766" s="527"/>
      <c r="T766" s="527"/>
      <c r="U766" s="527"/>
      <c r="V766" s="527"/>
      <c r="W766" s="527"/>
      <c r="X766" s="527"/>
      <c r="Y766" s="527"/>
      <c r="Z766" s="527"/>
      <c r="AA766" s="527"/>
      <c r="AB766" s="527"/>
      <c r="AC766" s="527"/>
      <c r="HN766" s="527"/>
      <c r="HO766" s="527"/>
      <c r="HP766" s="527"/>
      <c r="HQ766" s="527"/>
      <c r="HR766" s="527"/>
      <c r="HS766" s="527"/>
      <c r="HT766" s="527"/>
      <c r="HU766" s="527"/>
      <c r="HV766" s="527"/>
      <c r="HW766" s="527"/>
      <c r="HX766" s="527"/>
      <c r="HY766" s="527"/>
      <c r="HZ766" s="527"/>
      <c r="IA766" s="527"/>
      <c r="IB766" s="527"/>
      <c r="IC766" s="527"/>
      <c r="ID766" s="527"/>
      <c r="IE766" s="527"/>
      <c r="IF766" s="527"/>
      <c r="IG766" s="527"/>
      <c r="IH766" s="527"/>
      <c r="II766" s="527"/>
      <c r="IJ766" s="527"/>
      <c r="IK766" s="527"/>
      <c r="IL766" s="527"/>
      <c r="IM766" s="527"/>
      <c r="IN766" s="527"/>
      <c r="IO766" s="527"/>
      <c r="IP766" s="527"/>
      <c r="IQ766" s="527"/>
      <c r="IR766" s="527"/>
      <c r="IS766" s="527"/>
    </row>
    <row r="767" s="5" customFormat="1" ht="24.95" customHeight="1" spans="1:253">
      <c r="A767" s="563" t="s">
        <v>604</v>
      </c>
      <c r="B767" s="448">
        <v>0</v>
      </c>
      <c r="C767" s="565">
        <v>50</v>
      </c>
      <c r="D767" s="565">
        <v>50</v>
      </c>
      <c r="E767" s="566">
        <f t="shared" si="80"/>
        <v>1</v>
      </c>
      <c r="F767" s="565">
        <v>0</v>
      </c>
      <c r="G767" s="567" t="str">
        <f t="shared" si="79"/>
        <v/>
      </c>
      <c r="H767" s="527"/>
      <c r="I767" s="527"/>
      <c r="J767" s="527"/>
      <c r="K767" s="527"/>
      <c r="L767" s="527"/>
      <c r="M767" s="527"/>
      <c r="N767" s="527"/>
      <c r="O767" s="527"/>
      <c r="P767" s="527"/>
      <c r="Q767" s="527"/>
      <c r="R767" s="527"/>
      <c r="S767" s="527"/>
      <c r="T767" s="527"/>
      <c r="U767" s="527"/>
      <c r="V767" s="527"/>
      <c r="W767" s="527"/>
      <c r="X767" s="527"/>
      <c r="Y767" s="527"/>
      <c r="Z767" s="527"/>
      <c r="AA767" s="527"/>
      <c r="AB767" s="527"/>
      <c r="AC767" s="527"/>
      <c r="HN767" s="527"/>
      <c r="HO767" s="527"/>
      <c r="HP767" s="527"/>
      <c r="HQ767" s="527"/>
      <c r="HR767" s="527"/>
      <c r="HS767" s="527"/>
      <c r="HT767" s="527"/>
      <c r="HU767" s="527"/>
      <c r="HV767" s="527"/>
      <c r="HW767" s="527"/>
      <c r="HX767" s="527"/>
      <c r="HY767" s="527"/>
      <c r="HZ767" s="527"/>
      <c r="IA767" s="527"/>
      <c r="IB767" s="527"/>
      <c r="IC767" s="527"/>
      <c r="ID767" s="527"/>
      <c r="IE767" s="527"/>
      <c r="IF767" s="527"/>
      <c r="IG767" s="527"/>
      <c r="IH767" s="527"/>
      <c r="II767" s="527"/>
      <c r="IJ767" s="527"/>
      <c r="IK767" s="527"/>
      <c r="IL767" s="527"/>
      <c r="IM767" s="527"/>
      <c r="IN767" s="527"/>
      <c r="IO767" s="527"/>
      <c r="IP767" s="527"/>
      <c r="IQ767" s="527"/>
      <c r="IR767" s="527"/>
      <c r="IS767" s="527"/>
    </row>
    <row r="768" s="528" customFormat="1" ht="24.95" customHeight="1" spans="1:253">
      <c r="A768" s="563" t="s">
        <v>507</v>
      </c>
      <c r="B768" s="448" t="s">
        <v>182</v>
      </c>
      <c r="C768" s="565">
        <v>0</v>
      </c>
      <c r="D768" s="565">
        <v>0</v>
      </c>
      <c r="E768" s="566" t="str">
        <f t="shared" si="80"/>
        <v/>
      </c>
      <c r="F768" s="565" t="s">
        <v>182</v>
      </c>
      <c r="G768" s="567" t="str">
        <f t="shared" si="79"/>
        <v/>
      </c>
    </row>
    <row r="769" s="5" customFormat="1" ht="24.95" customHeight="1" spans="1:253">
      <c r="A769" s="563" t="s">
        <v>605</v>
      </c>
      <c r="B769" s="448">
        <v>0</v>
      </c>
      <c r="C769" s="565">
        <v>0</v>
      </c>
      <c r="D769" s="565">
        <v>0</v>
      </c>
      <c r="E769" s="566" t="str">
        <f t="shared" si="80"/>
        <v/>
      </c>
      <c r="F769" s="565">
        <v>0</v>
      </c>
      <c r="G769" s="567" t="str">
        <f t="shared" si="79"/>
        <v/>
      </c>
      <c r="H769" s="527"/>
      <c r="I769" s="527"/>
      <c r="J769" s="527"/>
      <c r="K769" s="527"/>
      <c r="L769" s="527"/>
      <c r="M769" s="527"/>
      <c r="N769" s="527"/>
      <c r="O769" s="527"/>
      <c r="P769" s="527"/>
      <c r="Q769" s="527"/>
      <c r="R769" s="527"/>
      <c r="S769" s="527"/>
      <c r="T769" s="527"/>
      <c r="U769" s="527"/>
      <c r="V769" s="527"/>
      <c r="W769" s="527"/>
      <c r="X769" s="527"/>
      <c r="Y769" s="527"/>
      <c r="Z769" s="527"/>
      <c r="AA769" s="527"/>
      <c r="AB769" s="527"/>
      <c r="AC769" s="527"/>
      <c r="HN769" s="527"/>
      <c r="HO769" s="527"/>
      <c r="HP769" s="527"/>
      <c r="HQ769" s="527"/>
      <c r="HR769" s="527"/>
      <c r="HS769" s="527"/>
      <c r="HT769" s="527"/>
      <c r="HU769" s="527"/>
      <c r="HV769" s="527"/>
      <c r="HW769" s="527"/>
      <c r="HX769" s="527"/>
      <c r="HY769" s="527"/>
      <c r="HZ769" s="527"/>
      <c r="IA769" s="527"/>
      <c r="IB769" s="527"/>
      <c r="IC769" s="527"/>
      <c r="ID769" s="527"/>
      <c r="IE769" s="527"/>
      <c r="IF769" s="527"/>
      <c r="IG769" s="527"/>
      <c r="IH769" s="527"/>
      <c r="II769" s="527"/>
      <c r="IJ769" s="527"/>
      <c r="IK769" s="527"/>
      <c r="IL769" s="527"/>
      <c r="IM769" s="527"/>
      <c r="IN769" s="527"/>
      <c r="IO769" s="527"/>
      <c r="IP769" s="527"/>
      <c r="IQ769" s="527"/>
      <c r="IR769" s="527"/>
      <c r="IS769" s="527"/>
    </row>
    <row r="770" s="529" customFormat="1" ht="24.95" customHeight="1" spans="1:253">
      <c r="A770" s="568" t="s">
        <v>606</v>
      </c>
      <c r="B770" s="367">
        <f>SUM(B771:B774)</f>
        <v>0</v>
      </c>
      <c r="C770" s="367">
        <f>SUM(C771:C774)</f>
        <v>0</v>
      </c>
      <c r="D770" s="367">
        <f>SUM(D771:D774)</f>
        <v>0</v>
      </c>
      <c r="E770" s="561" t="str">
        <f t="shared" si="80"/>
        <v/>
      </c>
      <c r="F770" s="367">
        <f>SUM(F771:F774)</f>
        <v>0</v>
      </c>
      <c r="G770" s="562" t="str">
        <f t="shared" si="79"/>
        <v/>
      </c>
      <c r="H770" s="528"/>
      <c r="I770" s="528"/>
      <c r="J770" s="528"/>
      <c r="K770" s="528"/>
      <c r="L770" s="528"/>
      <c r="M770" s="528"/>
      <c r="N770" s="528"/>
      <c r="O770" s="528"/>
      <c r="P770" s="528"/>
      <c r="Q770" s="528"/>
      <c r="R770" s="528"/>
      <c r="S770" s="528"/>
      <c r="T770" s="528"/>
      <c r="U770" s="528"/>
      <c r="V770" s="528"/>
      <c r="W770" s="528"/>
      <c r="X770" s="528"/>
      <c r="Y770" s="528"/>
      <c r="Z770" s="528"/>
      <c r="AA770" s="528"/>
      <c r="AB770" s="528"/>
      <c r="AC770" s="528"/>
      <c r="HN770" s="528"/>
      <c r="HO770" s="528"/>
      <c r="HP770" s="528"/>
      <c r="HQ770" s="528"/>
      <c r="HR770" s="528"/>
      <c r="HS770" s="528"/>
      <c r="HT770" s="528"/>
      <c r="HU770" s="528"/>
      <c r="HV770" s="528"/>
      <c r="HW770" s="528"/>
      <c r="HX770" s="528"/>
      <c r="HY770" s="528"/>
      <c r="HZ770" s="528"/>
      <c r="IA770" s="528"/>
      <c r="IB770" s="528"/>
      <c r="IC770" s="528"/>
      <c r="ID770" s="528"/>
      <c r="IE770" s="528"/>
      <c r="IF770" s="528"/>
      <c r="IG770" s="528"/>
      <c r="IH770" s="528"/>
      <c r="II770" s="528"/>
      <c r="IJ770" s="528"/>
      <c r="IK770" s="528"/>
      <c r="IL770" s="528"/>
      <c r="IM770" s="528"/>
      <c r="IN770" s="528"/>
      <c r="IO770" s="528"/>
      <c r="IP770" s="528"/>
      <c r="IQ770" s="528"/>
      <c r="IR770" s="528"/>
      <c r="IS770" s="528"/>
    </row>
    <row r="771" s="5" customFormat="1" ht="24.95" customHeight="1" spans="1:253">
      <c r="A771" s="563" t="s">
        <v>601</v>
      </c>
      <c r="B771" s="448">
        <v>0</v>
      </c>
      <c r="C771" s="565">
        <v>0</v>
      </c>
      <c r="D771" s="565">
        <v>0</v>
      </c>
      <c r="E771" s="566" t="str">
        <f t="shared" si="80"/>
        <v/>
      </c>
      <c r="F771" s="565">
        <v>0</v>
      </c>
      <c r="G771" s="567" t="str">
        <f t="shared" si="79"/>
        <v/>
      </c>
      <c r="H771" s="527"/>
      <c r="I771" s="527"/>
      <c r="J771" s="527"/>
      <c r="K771" s="527"/>
      <c r="L771" s="527"/>
      <c r="M771" s="527"/>
      <c r="N771" s="527"/>
      <c r="O771" s="527"/>
      <c r="P771" s="527"/>
      <c r="Q771" s="527"/>
      <c r="R771" s="527"/>
      <c r="S771" s="527"/>
      <c r="T771" s="527"/>
      <c r="U771" s="527"/>
      <c r="V771" s="527"/>
      <c r="W771" s="527"/>
      <c r="X771" s="527"/>
      <c r="Y771" s="527"/>
      <c r="Z771" s="527"/>
      <c r="AA771" s="527"/>
      <c r="AB771" s="527"/>
      <c r="AC771" s="527"/>
      <c r="HN771" s="527"/>
      <c r="HO771" s="527"/>
      <c r="HP771" s="527"/>
      <c r="HQ771" s="527"/>
      <c r="HR771" s="527"/>
      <c r="HS771" s="527"/>
      <c r="HT771" s="527"/>
      <c r="HU771" s="527"/>
      <c r="HV771" s="527"/>
      <c r="HW771" s="527"/>
      <c r="HX771" s="527"/>
      <c r="HY771" s="527"/>
      <c r="HZ771" s="527"/>
      <c r="IA771" s="527"/>
      <c r="IB771" s="527"/>
      <c r="IC771" s="527"/>
      <c r="ID771" s="527"/>
      <c r="IE771" s="527"/>
      <c r="IF771" s="527"/>
      <c r="IG771" s="527"/>
      <c r="IH771" s="527"/>
      <c r="II771" s="527"/>
      <c r="IJ771" s="527"/>
      <c r="IK771" s="527"/>
      <c r="IL771" s="527"/>
      <c r="IM771" s="527"/>
      <c r="IN771" s="527"/>
      <c r="IO771" s="527"/>
      <c r="IP771" s="527"/>
      <c r="IQ771" s="527"/>
      <c r="IR771" s="527"/>
      <c r="IS771" s="527"/>
    </row>
    <row r="772" s="528" customFormat="1" ht="24.95" customHeight="1" spans="1:253">
      <c r="A772" s="563" t="s">
        <v>602</v>
      </c>
      <c r="B772" s="448">
        <v>0</v>
      </c>
      <c r="C772" s="565">
        <v>0</v>
      </c>
      <c r="D772" s="565">
        <v>0</v>
      </c>
      <c r="E772" s="566" t="str">
        <f t="shared" si="80"/>
        <v/>
      </c>
      <c r="F772" s="565">
        <v>0</v>
      </c>
      <c r="G772" s="567" t="str">
        <f t="shared" ref="G772:G835" si="81">IFERROR((D772-F772)/F772,"")</f>
        <v/>
      </c>
    </row>
    <row r="773" s="5" customFormat="1" ht="24.95" customHeight="1" spans="1:253">
      <c r="A773" s="563" t="s">
        <v>603</v>
      </c>
      <c r="B773" s="448">
        <v>0</v>
      </c>
      <c r="C773" s="565">
        <v>0</v>
      </c>
      <c r="D773" s="565">
        <v>0</v>
      </c>
      <c r="E773" s="566" t="str">
        <f t="shared" si="80"/>
        <v/>
      </c>
      <c r="F773" s="565">
        <v>0</v>
      </c>
      <c r="G773" s="567" t="str">
        <f t="shared" si="81"/>
        <v/>
      </c>
      <c r="H773" s="527"/>
      <c r="I773" s="527"/>
      <c r="J773" s="527"/>
      <c r="K773" s="527"/>
      <c r="L773" s="527"/>
      <c r="M773" s="527"/>
      <c r="N773" s="527"/>
      <c r="O773" s="527"/>
      <c r="P773" s="527"/>
      <c r="Q773" s="527"/>
      <c r="R773" s="527"/>
      <c r="S773" s="527"/>
      <c r="T773" s="527"/>
      <c r="U773" s="527"/>
      <c r="V773" s="527"/>
      <c r="W773" s="527"/>
      <c r="X773" s="527"/>
      <c r="Y773" s="527"/>
      <c r="Z773" s="527"/>
      <c r="AA773" s="527"/>
      <c r="AB773" s="527"/>
      <c r="AC773" s="527"/>
      <c r="HN773" s="527"/>
      <c r="HO773" s="527"/>
      <c r="HP773" s="527"/>
      <c r="HQ773" s="527"/>
      <c r="HR773" s="527"/>
      <c r="HS773" s="527"/>
      <c r="HT773" s="527"/>
      <c r="HU773" s="527"/>
      <c r="HV773" s="527"/>
      <c r="HW773" s="527"/>
      <c r="HX773" s="527"/>
      <c r="HY773" s="527"/>
      <c r="HZ773" s="527"/>
      <c r="IA773" s="527"/>
      <c r="IB773" s="527"/>
      <c r="IC773" s="527"/>
      <c r="ID773" s="527"/>
      <c r="IE773" s="527"/>
      <c r="IF773" s="527"/>
      <c r="IG773" s="527"/>
      <c r="IH773" s="527"/>
      <c r="II773" s="527"/>
      <c r="IJ773" s="527"/>
      <c r="IK773" s="527"/>
      <c r="IL773" s="527"/>
      <c r="IM773" s="527"/>
      <c r="IN773" s="527"/>
      <c r="IO773" s="527"/>
      <c r="IP773" s="527"/>
      <c r="IQ773" s="527"/>
      <c r="IR773" s="527"/>
      <c r="IS773" s="527"/>
    </row>
    <row r="774" s="5" customFormat="1" ht="24.95" customHeight="1" spans="1:253">
      <c r="A774" s="563" t="s">
        <v>607</v>
      </c>
      <c r="B774" s="448">
        <v>0</v>
      </c>
      <c r="C774" s="565">
        <v>0</v>
      </c>
      <c r="D774" s="565">
        <v>0</v>
      </c>
      <c r="E774" s="566" t="str">
        <f t="shared" ref="E774:E837" si="82">IFERROR(D774/C774,"")</f>
        <v/>
      </c>
      <c r="F774" s="565">
        <v>0</v>
      </c>
      <c r="G774" s="567" t="str">
        <f t="shared" si="81"/>
        <v/>
      </c>
      <c r="H774" s="527"/>
      <c r="I774" s="527"/>
      <c r="J774" s="527"/>
      <c r="K774" s="527"/>
      <c r="L774" s="527"/>
      <c r="M774" s="527"/>
      <c r="N774" s="527"/>
      <c r="O774" s="527"/>
      <c r="P774" s="527"/>
      <c r="Q774" s="527"/>
      <c r="R774" s="527"/>
      <c r="S774" s="527"/>
      <c r="T774" s="527"/>
      <c r="U774" s="527"/>
      <c r="V774" s="527"/>
      <c r="W774" s="527"/>
      <c r="X774" s="527"/>
      <c r="Y774" s="527"/>
      <c r="Z774" s="527"/>
      <c r="AA774" s="527"/>
      <c r="AB774" s="527"/>
      <c r="AC774" s="527"/>
      <c r="HN774" s="527"/>
      <c r="HO774" s="527"/>
      <c r="HP774" s="527"/>
      <c r="HQ774" s="527"/>
      <c r="HR774" s="527"/>
      <c r="HS774" s="527"/>
      <c r="HT774" s="527"/>
      <c r="HU774" s="527"/>
      <c r="HV774" s="527"/>
      <c r="HW774" s="527"/>
      <c r="HX774" s="527"/>
      <c r="HY774" s="527"/>
      <c r="HZ774" s="527"/>
      <c r="IA774" s="527"/>
      <c r="IB774" s="527"/>
      <c r="IC774" s="527"/>
      <c r="ID774" s="527"/>
      <c r="IE774" s="527"/>
      <c r="IF774" s="527"/>
      <c r="IG774" s="527"/>
      <c r="IH774" s="527"/>
      <c r="II774" s="527"/>
      <c r="IJ774" s="527"/>
      <c r="IK774" s="527"/>
      <c r="IL774" s="527"/>
      <c r="IM774" s="527"/>
      <c r="IN774" s="527"/>
      <c r="IO774" s="527"/>
      <c r="IP774" s="527"/>
      <c r="IQ774" s="527"/>
      <c r="IR774" s="527"/>
      <c r="IS774" s="527"/>
    </row>
    <row r="775" s="5" customFormat="1" ht="24.95" customHeight="1" spans="1:253">
      <c r="A775" s="568" t="s">
        <v>608</v>
      </c>
      <c r="B775" s="367">
        <f>SUM(B776:B777)</f>
        <v>0</v>
      </c>
      <c r="C775" s="367">
        <f>SUM(C776:C777)</f>
        <v>349</v>
      </c>
      <c r="D775" s="367">
        <f>SUM(D776:D777)</f>
        <v>292</v>
      </c>
      <c r="E775" s="561">
        <f t="shared" si="82"/>
        <v>0.836676217765043</v>
      </c>
      <c r="F775" s="367">
        <f>SUM(F776:F777)</f>
        <v>0</v>
      </c>
      <c r="G775" s="562" t="str">
        <f t="shared" si="81"/>
        <v/>
      </c>
      <c r="H775" s="527"/>
      <c r="I775" s="527"/>
      <c r="J775" s="527"/>
      <c r="K775" s="527"/>
      <c r="L775" s="527"/>
      <c r="M775" s="527"/>
      <c r="N775" s="527"/>
      <c r="O775" s="527"/>
      <c r="P775" s="527"/>
      <c r="Q775" s="527"/>
      <c r="R775" s="527"/>
      <c r="S775" s="527"/>
      <c r="T775" s="527"/>
      <c r="U775" s="527"/>
      <c r="V775" s="527"/>
      <c r="W775" s="527"/>
      <c r="X775" s="527"/>
      <c r="Y775" s="527"/>
      <c r="Z775" s="527"/>
      <c r="AA775" s="527"/>
      <c r="AB775" s="527"/>
      <c r="AC775" s="527"/>
      <c r="HN775" s="527"/>
      <c r="HO775" s="527"/>
      <c r="HP775" s="527"/>
      <c r="HQ775" s="527"/>
      <c r="HR775" s="527"/>
      <c r="HS775" s="527"/>
      <c r="HT775" s="527"/>
      <c r="HU775" s="527"/>
      <c r="HV775" s="527"/>
      <c r="HW775" s="527"/>
      <c r="HX775" s="527"/>
      <c r="HY775" s="527"/>
      <c r="HZ775" s="527"/>
      <c r="IA775" s="527"/>
      <c r="IB775" s="527"/>
      <c r="IC775" s="527"/>
      <c r="ID775" s="527"/>
      <c r="IE775" s="527"/>
      <c r="IF775" s="527"/>
      <c r="IG775" s="527"/>
      <c r="IH775" s="527"/>
      <c r="II775" s="527"/>
      <c r="IJ775" s="527"/>
      <c r="IK775" s="527"/>
      <c r="IL775" s="527"/>
      <c r="IM775" s="527"/>
      <c r="IN775" s="527"/>
      <c r="IO775" s="527"/>
      <c r="IP775" s="527"/>
      <c r="IQ775" s="527"/>
      <c r="IR775" s="527"/>
      <c r="IS775" s="527"/>
    </row>
    <row r="776" s="528" customFormat="1" ht="24.95" customHeight="1" spans="1:253">
      <c r="A776" s="563" t="s">
        <v>609</v>
      </c>
      <c r="B776" s="448" t="s">
        <v>182</v>
      </c>
      <c r="C776" s="565">
        <v>0</v>
      </c>
      <c r="D776" s="565">
        <v>0</v>
      </c>
      <c r="E776" s="566" t="str">
        <f t="shared" si="82"/>
        <v/>
      </c>
      <c r="F776" s="565" t="s">
        <v>182</v>
      </c>
      <c r="G776" s="567" t="str">
        <f t="shared" si="81"/>
        <v/>
      </c>
    </row>
    <row r="777" s="5" customFormat="1" ht="24.95" customHeight="1" spans="1:253">
      <c r="A777" s="563" t="s">
        <v>610</v>
      </c>
      <c r="B777" s="448" t="s">
        <v>182</v>
      </c>
      <c r="C777" s="565">
        <v>349</v>
      </c>
      <c r="D777" s="565">
        <v>292</v>
      </c>
      <c r="E777" s="566">
        <f t="shared" si="82"/>
        <v>0.836676217765043</v>
      </c>
      <c r="F777" s="565" t="s">
        <v>182</v>
      </c>
      <c r="G777" s="567" t="str">
        <f t="shared" si="81"/>
        <v/>
      </c>
      <c r="H777" s="527"/>
      <c r="I777" s="527"/>
      <c r="J777" s="527"/>
      <c r="K777" s="527"/>
      <c r="L777" s="527"/>
      <c r="M777" s="527"/>
      <c r="N777" s="527"/>
      <c r="O777" s="527"/>
      <c r="P777" s="527"/>
      <c r="Q777" s="527"/>
      <c r="R777" s="527"/>
      <c r="S777" s="527"/>
      <c r="T777" s="527"/>
      <c r="U777" s="527"/>
      <c r="V777" s="527"/>
      <c r="W777" s="527"/>
      <c r="X777" s="527"/>
      <c r="Y777" s="527"/>
      <c r="Z777" s="527"/>
      <c r="AA777" s="527"/>
      <c r="AB777" s="527"/>
      <c r="AC777" s="527"/>
      <c r="HN777" s="527"/>
      <c r="HO777" s="527"/>
      <c r="HP777" s="527"/>
      <c r="HQ777" s="527"/>
      <c r="HR777" s="527"/>
      <c r="HS777" s="527"/>
      <c r="HT777" s="527"/>
      <c r="HU777" s="527"/>
      <c r="HV777" s="527"/>
      <c r="HW777" s="527"/>
      <c r="HX777" s="527"/>
      <c r="HY777" s="527"/>
      <c r="HZ777" s="527"/>
      <c r="IA777" s="527"/>
      <c r="IB777" s="527"/>
      <c r="IC777" s="527"/>
      <c r="ID777" s="527"/>
      <c r="IE777" s="527"/>
      <c r="IF777" s="527"/>
      <c r="IG777" s="527"/>
      <c r="IH777" s="527"/>
      <c r="II777" s="527"/>
      <c r="IJ777" s="527"/>
      <c r="IK777" s="527"/>
      <c r="IL777" s="527"/>
      <c r="IM777" s="527"/>
      <c r="IN777" s="527"/>
      <c r="IO777" s="527"/>
      <c r="IP777" s="527"/>
      <c r="IQ777" s="527"/>
      <c r="IR777" s="527"/>
      <c r="IS777" s="527"/>
    </row>
    <row r="778" s="529" customFormat="1" ht="24.95" customHeight="1" spans="1:253">
      <c r="A778" s="568" t="s">
        <v>611</v>
      </c>
      <c r="B778" s="367">
        <f>SUM(B779)</f>
        <v>1203</v>
      </c>
      <c r="C778" s="367">
        <f>SUM(C779)</f>
        <v>1251</v>
      </c>
      <c r="D778" s="367">
        <f>SUM(D779)</f>
        <v>245</v>
      </c>
      <c r="E778" s="561">
        <f t="shared" si="82"/>
        <v>0.195843325339728</v>
      </c>
      <c r="F778" s="367">
        <f>SUM(F779)</f>
        <v>127</v>
      </c>
      <c r="G778" s="562">
        <f t="shared" si="81"/>
        <v>0.929133858267717</v>
      </c>
      <c r="H778" s="527"/>
      <c r="I778" s="527"/>
      <c r="J778" s="527"/>
      <c r="K778" s="527"/>
      <c r="L778" s="527"/>
      <c r="M778" s="527"/>
      <c r="N778" s="527"/>
      <c r="O778" s="527"/>
      <c r="P778" s="527"/>
      <c r="Q778" s="527"/>
      <c r="R778" s="527"/>
      <c r="S778" s="527"/>
      <c r="T778" s="527"/>
      <c r="U778" s="527"/>
      <c r="V778" s="527"/>
      <c r="W778" s="527"/>
      <c r="X778" s="527"/>
      <c r="Y778" s="527"/>
      <c r="Z778" s="527"/>
      <c r="AA778" s="527"/>
      <c r="AB778" s="527"/>
      <c r="AC778" s="527"/>
      <c r="HN778" s="527"/>
      <c r="HO778" s="527"/>
      <c r="HP778" s="527"/>
      <c r="HQ778" s="527"/>
      <c r="HR778" s="527"/>
      <c r="HS778" s="527"/>
      <c r="HT778" s="527"/>
      <c r="HU778" s="527"/>
      <c r="HV778" s="527"/>
      <c r="HW778" s="527"/>
      <c r="HX778" s="527"/>
      <c r="HY778" s="527"/>
      <c r="HZ778" s="527"/>
      <c r="IA778" s="527"/>
      <c r="IB778" s="527"/>
      <c r="IC778" s="527"/>
      <c r="ID778" s="527"/>
      <c r="IE778" s="527"/>
      <c r="IF778" s="527"/>
      <c r="IG778" s="527"/>
      <c r="IH778" s="527"/>
      <c r="II778" s="527"/>
      <c r="IJ778" s="527"/>
      <c r="IK778" s="527"/>
      <c r="IL778" s="527"/>
      <c r="IM778" s="527"/>
      <c r="IN778" s="527"/>
      <c r="IO778" s="527"/>
      <c r="IP778" s="527"/>
      <c r="IQ778" s="527"/>
      <c r="IR778" s="527"/>
      <c r="IS778" s="527"/>
    </row>
    <row r="779" s="5" customFormat="1" ht="24.95" customHeight="1" spans="1:253">
      <c r="A779" s="563" t="s">
        <v>612</v>
      </c>
      <c r="B779" s="448">
        <v>1203</v>
      </c>
      <c r="C779" s="565">
        <v>1251</v>
      </c>
      <c r="D779" s="565">
        <v>245</v>
      </c>
      <c r="E779" s="566">
        <f t="shared" si="82"/>
        <v>0.195843325339728</v>
      </c>
      <c r="F779" s="565">
        <v>127</v>
      </c>
      <c r="G779" s="567">
        <f t="shared" si="81"/>
        <v>0.929133858267717</v>
      </c>
      <c r="H779" s="527"/>
      <c r="I779" s="527"/>
      <c r="J779" s="527"/>
      <c r="K779" s="527"/>
      <c r="L779" s="527"/>
      <c r="M779" s="527"/>
      <c r="N779" s="527"/>
      <c r="O779" s="527"/>
      <c r="P779" s="527"/>
      <c r="Q779" s="527"/>
      <c r="R779" s="527"/>
      <c r="S779" s="527"/>
      <c r="T779" s="527"/>
      <c r="U779" s="527"/>
      <c r="V779" s="527"/>
      <c r="W779" s="527"/>
      <c r="X779" s="527"/>
      <c r="Y779" s="527"/>
      <c r="Z779" s="527"/>
      <c r="AA779" s="527"/>
      <c r="AB779" s="527"/>
      <c r="AC779" s="527"/>
      <c r="HN779" s="527"/>
      <c r="HO779" s="527"/>
      <c r="HP779" s="527"/>
      <c r="HQ779" s="527"/>
      <c r="HR779" s="527"/>
      <c r="HS779" s="527"/>
      <c r="HT779" s="527"/>
      <c r="HU779" s="527"/>
      <c r="HV779" s="527"/>
      <c r="HW779" s="527"/>
      <c r="HX779" s="527"/>
      <c r="HY779" s="527"/>
      <c r="HZ779" s="527"/>
      <c r="IA779" s="527"/>
      <c r="IB779" s="527"/>
      <c r="IC779" s="527"/>
      <c r="ID779" s="527"/>
      <c r="IE779" s="527"/>
      <c r="IF779" s="527"/>
      <c r="IG779" s="527"/>
      <c r="IH779" s="527"/>
      <c r="II779" s="527"/>
      <c r="IJ779" s="527"/>
      <c r="IK779" s="527"/>
      <c r="IL779" s="527"/>
      <c r="IM779" s="527"/>
      <c r="IN779" s="527"/>
      <c r="IO779" s="527"/>
      <c r="IP779" s="527"/>
      <c r="IQ779" s="527"/>
      <c r="IR779" s="527"/>
      <c r="IS779" s="527"/>
    </row>
    <row r="780" s="528" customFormat="1" ht="24.95" customHeight="1" spans="1:253">
      <c r="A780" s="568" t="s">
        <v>613</v>
      </c>
      <c r="B780" s="367">
        <f>SUM(B781,B791,B795,B804,B811,B818,B821,B824,B826,B828,B834,B837,B839,B850)</f>
        <v>261</v>
      </c>
      <c r="C780" s="367">
        <f>SUM(C781,C791,C795,C804,C811,C818,C821,C824,C826,C828,C834,C837,C839,C850)</f>
        <v>1205</v>
      </c>
      <c r="D780" s="367">
        <f>SUM(D781,D791,D795,D804,D811,D818,D821,D824,D826,D828,D834,D837,D839,D850)</f>
        <v>513</v>
      </c>
      <c r="E780" s="561">
        <f t="shared" si="82"/>
        <v>0.425726141078838</v>
      </c>
      <c r="F780" s="367">
        <f>SUM(F781,F791,F795,F804,F811,F818,F821,F824,F826,F828,F834,F837,F839,F850)</f>
        <v>2096</v>
      </c>
      <c r="G780" s="562">
        <f t="shared" si="81"/>
        <v>-0.755248091603053</v>
      </c>
    </row>
    <row r="781" s="5" customFormat="1" ht="24.95" customHeight="1" spans="1:253">
      <c r="A781" s="568" t="s">
        <v>614</v>
      </c>
      <c r="B781" s="367">
        <f>SUM(B782:B790)</f>
        <v>162</v>
      </c>
      <c r="C781" s="367">
        <f>SUM(C782:C790)</f>
        <v>173</v>
      </c>
      <c r="D781" s="367">
        <f>SUM(D782:D790)</f>
        <v>173</v>
      </c>
      <c r="E781" s="561">
        <f t="shared" si="82"/>
        <v>1</v>
      </c>
      <c r="F781" s="367">
        <f>SUM(F782:F790)</f>
        <v>152</v>
      </c>
      <c r="G781" s="562">
        <f t="shared" si="81"/>
        <v>0.138157894736842</v>
      </c>
      <c r="H781" s="527"/>
      <c r="I781" s="527"/>
      <c r="J781" s="527"/>
      <c r="K781" s="527"/>
      <c r="L781" s="527"/>
      <c r="M781" s="527"/>
      <c r="N781" s="527"/>
      <c r="O781" s="527"/>
      <c r="P781" s="527"/>
      <c r="Q781" s="527"/>
      <c r="R781" s="527"/>
      <c r="S781" s="527"/>
      <c r="T781" s="527"/>
      <c r="U781" s="527"/>
      <c r="V781" s="527"/>
      <c r="W781" s="527"/>
      <c r="X781" s="527"/>
      <c r="Y781" s="527"/>
      <c r="Z781" s="527"/>
      <c r="AA781" s="527"/>
      <c r="AB781" s="527"/>
      <c r="AC781" s="527"/>
      <c r="HN781" s="527"/>
      <c r="HO781" s="527"/>
      <c r="HP781" s="527"/>
      <c r="HQ781" s="527"/>
      <c r="HR781" s="527"/>
      <c r="HS781" s="527"/>
      <c r="HT781" s="527"/>
      <c r="HU781" s="527"/>
      <c r="HV781" s="527"/>
      <c r="HW781" s="527"/>
      <c r="HX781" s="527"/>
      <c r="HY781" s="527"/>
      <c r="HZ781" s="527"/>
      <c r="IA781" s="527"/>
      <c r="IB781" s="527"/>
      <c r="IC781" s="527"/>
      <c r="ID781" s="527"/>
      <c r="IE781" s="527"/>
      <c r="IF781" s="527"/>
      <c r="IG781" s="527"/>
      <c r="IH781" s="527"/>
      <c r="II781" s="527"/>
      <c r="IJ781" s="527"/>
      <c r="IK781" s="527"/>
      <c r="IL781" s="527"/>
      <c r="IM781" s="527"/>
      <c r="IN781" s="527"/>
      <c r="IO781" s="527"/>
      <c r="IP781" s="527"/>
      <c r="IQ781" s="527"/>
      <c r="IR781" s="527"/>
      <c r="IS781" s="527"/>
    </row>
    <row r="782" s="5" customFormat="1" ht="24.95" customHeight="1" spans="1:253">
      <c r="A782" s="563" t="s">
        <v>50</v>
      </c>
      <c r="B782" s="564">
        <v>101</v>
      </c>
      <c r="C782" s="565">
        <v>108</v>
      </c>
      <c r="D782" s="565">
        <v>108</v>
      </c>
      <c r="E782" s="566">
        <f t="shared" si="82"/>
        <v>1</v>
      </c>
      <c r="F782" s="565">
        <v>81</v>
      </c>
      <c r="G782" s="567">
        <f t="shared" si="81"/>
        <v>0.333333333333333</v>
      </c>
      <c r="H782" s="527"/>
      <c r="I782" s="527"/>
      <c r="J782" s="527"/>
      <c r="K782" s="527"/>
      <c r="L782" s="527"/>
      <c r="M782" s="527"/>
      <c r="N782" s="527"/>
      <c r="O782" s="527"/>
      <c r="P782" s="527"/>
      <c r="Q782" s="527"/>
      <c r="R782" s="527"/>
      <c r="S782" s="527"/>
      <c r="T782" s="527"/>
      <c r="U782" s="527"/>
      <c r="V782" s="527"/>
      <c r="W782" s="527"/>
      <c r="X782" s="527"/>
      <c r="Y782" s="527"/>
      <c r="Z782" s="527"/>
      <c r="AA782" s="527"/>
      <c r="AB782" s="527"/>
      <c r="AC782" s="527"/>
      <c r="HN782" s="527"/>
      <c r="HO782" s="527"/>
      <c r="HP782" s="527"/>
      <c r="HQ782" s="527"/>
      <c r="HR782" s="527"/>
      <c r="HS782" s="527"/>
      <c r="HT782" s="527"/>
      <c r="HU782" s="527"/>
      <c r="HV782" s="527"/>
      <c r="HW782" s="527"/>
      <c r="HX782" s="527"/>
      <c r="HY782" s="527"/>
      <c r="HZ782" s="527"/>
      <c r="IA782" s="527"/>
      <c r="IB782" s="527"/>
      <c r="IC782" s="527"/>
      <c r="ID782" s="527"/>
      <c r="IE782" s="527"/>
      <c r="IF782" s="527"/>
      <c r="IG782" s="527"/>
      <c r="IH782" s="527"/>
      <c r="II782" s="527"/>
      <c r="IJ782" s="527"/>
      <c r="IK782" s="527"/>
      <c r="IL782" s="527"/>
      <c r="IM782" s="527"/>
      <c r="IN782" s="527"/>
      <c r="IO782" s="527"/>
      <c r="IP782" s="527"/>
      <c r="IQ782" s="527"/>
      <c r="IR782" s="527"/>
      <c r="IS782" s="527"/>
    </row>
    <row r="783" s="5" customFormat="1" ht="24.95" customHeight="1" spans="1:253">
      <c r="A783" s="563" t="s">
        <v>51</v>
      </c>
      <c r="B783" s="564">
        <v>0</v>
      </c>
      <c r="C783" s="565">
        <v>0</v>
      </c>
      <c r="D783" s="565">
        <v>0</v>
      </c>
      <c r="E783" s="566" t="str">
        <f t="shared" si="82"/>
        <v/>
      </c>
      <c r="F783" s="565">
        <v>0</v>
      </c>
      <c r="G783" s="567" t="str">
        <f t="shared" si="81"/>
        <v/>
      </c>
      <c r="H783" s="527"/>
      <c r="I783" s="527"/>
      <c r="J783" s="527"/>
      <c r="K783" s="527"/>
      <c r="L783" s="527"/>
      <c r="M783" s="527"/>
      <c r="N783" s="527"/>
      <c r="O783" s="527"/>
      <c r="P783" s="527"/>
      <c r="Q783" s="527"/>
      <c r="R783" s="527"/>
      <c r="S783" s="527"/>
      <c r="T783" s="527"/>
      <c r="U783" s="527"/>
      <c r="V783" s="527"/>
      <c r="W783" s="527"/>
      <c r="X783" s="527"/>
      <c r="Y783" s="527"/>
      <c r="Z783" s="527"/>
      <c r="AA783" s="527"/>
      <c r="AB783" s="527"/>
      <c r="AC783" s="527"/>
      <c r="HN783" s="527"/>
      <c r="HO783" s="527"/>
      <c r="HP783" s="527"/>
      <c r="HQ783" s="527"/>
      <c r="HR783" s="527"/>
      <c r="HS783" s="527"/>
      <c r="HT783" s="527"/>
      <c r="HU783" s="527"/>
      <c r="HV783" s="527"/>
      <c r="HW783" s="527"/>
      <c r="HX783" s="527"/>
      <c r="HY783" s="527"/>
      <c r="HZ783" s="527"/>
      <c r="IA783" s="527"/>
      <c r="IB783" s="527"/>
      <c r="IC783" s="527"/>
      <c r="ID783" s="527"/>
      <c r="IE783" s="527"/>
      <c r="IF783" s="527"/>
      <c r="IG783" s="527"/>
      <c r="IH783" s="527"/>
      <c r="II783" s="527"/>
      <c r="IJ783" s="527"/>
      <c r="IK783" s="527"/>
      <c r="IL783" s="527"/>
      <c r="IM783" s="527"/>
      <c r="IN783" s="527"/>
      <c r="IO783" s="527"/>
      <c r="IP783" s="527"/>
      <c r="IQ783" s="527"/>
      <c r="IR783" s="527"/>
      <c r="IS783" s="527"/>
    </row>
    <row r="784" s="529" customFormat="1" ht="24.95" customHeight="1" spans="1:253">
      <c r="A784" s="563" t="s">
        <v>52</v>
      </c>
      <c r="B784" s="564">
        <v>0</v>
      </c>
      <c r="C784" s="565">
        <v>0</v>
      </c>
      <c r="D784" s="565">
        <v>0</v>
      </c>
      <c r="E784" s="566" t="str">
        <f t="shared" si="82"/>
        <v/>
      </c>
      <c r="F784" s="565">
        <v>0</v>
      </c>
      <c r="G784" s="567" t="str">
        <f t="shared" si="81"/>
        <v/>
      </c>
      <c r="H784" s="527"/>
      <c r="I784" s="527"/>
      <c r="J784" s="527"/>
      <c r="K784" s="527"/>
      <c r="L784" s="527"/>
      <c r="M784" s="527"/>
      <c r="N784" s="527"/>
      <c r="O784" s="527"/>
      <c r="P784" s="527"/>
      <c r="Q784" s="527"/>
      <c r="R784" s="527"/>
      <c r="S784" s="527"/>
      <c r="T784" s="527"/>
      <c r="U784" s="527"/>
      <c r="V784" s="527"/>
      <c r="W784" s="527"/>
      <c r="X784" s="527"/>
      <c r="Y784" s="527"/>
      <c r="Z784" s="527"/>
      <c r="AA784" s="527"/>
      <c r="AB784" s="527"/>
      <c r="AC784" s="527"/>
      <c r="HN784" s="527"/>
      <c r="HO784" s="527"/>
      <c r="HP784" s="527"/>
      <c r="HQ784" s="527"/>
      <c r="HR784" s="527"/>
      <c r="HS784" s="527"/>
      <c r="HT784" s="527"/>
      <c r="HU784" s="527"/>
      <c r="HV784" s="527"/>
      <c r="HW784" s="527"/>
      <c r="HX784" s="527"/>
      <c r="HY784" s="527"/>
      <c r="HZ784" s="527"/>
      <c r="IA784" s="527"/>
      <c r="IB784" s="527"/>
      <c r="IC784" s="527"/>
      <c r="ID784" s="527"/>
      <c r="IE784" s="527"/>
      <c r="IF784" s="527"/>
      <c r="IG784" s="527"/>
      <c r="IH784" s="527"/>
      <c r="II784" s="527"/>
      <c r="IJ784" s="527"/>
      <c r="IK784" s="527"/>
      <c r="IL784" s="527"/>
      <c r="IM784" s="527"/>
      <c r="IN784" s="527"/>
      <c r="IO784" s="527"/>
      <c r="IP784" s="527"/>
      <c r="IQ784" s="527"/>
      <c r="IR784" s="527"/>
      <c r="IS784" s="527"/>
    </row>
    <row r="785" s="528" customFormat="1" ht="24.95" customHeight="1" spans="1:253">
      <c r="A785" s="563" t="s">
        <v>615</v>
      </c>
      <c r="B785" s="564">
        <v>0</v>
      </c>
      <c r="C785" s="565">
        <v>0</v>
      </c>
      <c r="D785" s="565">
        <v>0</v>
      </c>
      <c r="E785" s="566" t="str">
        <f t="shared" si="82"/>
        <v/>
      </c>
      <c r="F785" s="565">
        <v>0</v>
      </c>
      <c r="G785" s="567" t="str">
        <f t="shared" si="81"/>
        <v/>
      </c>
    </row>
    <row r="786" s="5" customFormat="1" ht="24.95" customHeight="1" spans="1:253">
      <c r="A786" s="563" t="s">
        <v>616</v>
      </c>
      <c r="B786" s="564">
        <v>0</v>
      </c>
      <c r="C786" s="565">
        <v>0</v>
      </c>
      <c r="D786" s="565">
        <v>0</v>
      </c>
      <c r="E786" s="566" t="str">
        <f t="shared" si="82"/>
        <v/>
      </c>
      <c r="F786" s="565">
        <v>0</v>
      </c>
      <c r="G786" s="567" t="str">
        <f t="shared" si="81"/>
        <v/>
      </c>
      <c r="H786" s="527"/>
      <c r="I786" s="527"/>
      <c r="J786" s="527"/>
      <c r="K786" s="527"/>
      <c r="L786" s="527"/>
      <c r="M786" s="527"/>
      <c r="N786" s="527"/>
      <c r="O786" s="527"/>
      <c r="P786" s="527"/>
      <c r="Q786" s="527"/>
      <c r="R786" s="527"/>
      <c r="S786" s="527"/>
      <c r="T786" s="527"/>
      <c r="U786" s="527"/>
      <c r="V786" s="527"/>
      <c r="W786" s="527"/>
      <c r="X786" s="527"/>
      <c r="Y786" s="527"/>
      <c r="Z786" s="527"/>
      <c r="AA786" s="527"/>
      <c r="AB786" s="527"/>
      <c r="AC786" s="527"/>
      <c r="HN786" s="527"/>
      <c r="HO786" s="527"/>
      <c r="HP786" s="527"/>
      <c r="HQ786" s="527"/>
      <c r="HR786" s="527"/>
      <c r="HS786" s="527"/>
      <c r="HT786" s="527"/>
      <c r="HU786" s="527"/>
      <c r="HV786" s="527"/>
      <c r="HW786" s="527"/>
      <c r="HX786" s="527"/>
      <c r="HY786" s="527"/>
      <c r="HZ786" s="527"/>
      <c r="IA786" s="527"/>
      <c r="IB786" s="527"/>
      <c r="IC786" s="527"/>
      <c r="ID786" s="527"/>
      <c r="IE786" s="527"/>
      <c r="IF786" s="527"/>
      <c r="IG786" s="527"/>
      <c r="IH786" s="527"/>
      <c r="II786" s="527"/>
      <c r="IJ786" s="527"/>
      <c r="IK786" s="527"/>
      <c r="IL786" s="527"/>
      <c r="IM786" s="527"/>
      <c r="IN786" s="527"/>
      <c r="IO786" s="527"/>
      <c r="IP786" s="527"/>
      <c r="IQ786" s="527"/>
      <c r="IR786" s="527"/>
      <c r="IS786" s="527"/>
    </row>
    <row r="787" s="5" customFormat="1" ht="24.95" customHeight="1" spans="1:253">
      <c r="A787" s="563" t="s">
        <v>617</v>
      </c>
      <c r="B787" s="564">
        <v>0</v>
      </c>
      <c r="C787" s="565">
        <v>0</v>
      </c>
      <c r="D787" s="565">
        <v>0</v>
      </c>
      <c r="E787" s="566" t="str">
        <f t="shared" si="82"/>
        <v/>
      </c>
      <c r="F787" s="565">
        <v>0</v>
      </c>
      <c r="G787" s="567" t="str">
        <f t="shared" si="81"/>
        <v/>
      </c>
      <c r="H787" s="527"/>
      <c r="I787" s="527"/>
      <c r="J787" s="527"/>
      <c r="K787" s="527"/>
      <c r="L787" s="527"/>
      <c r="M787" s="527"/>
      <c r="N787" s="527"/>
      <c r="O787" s="527"/>
      <c r="P787" s="527"/>
      <c r="Q787" s="527"/>
      <c r="R787" s="527"/>
      <c r="S787" s="527"/>
      <c r="T787" s="527"/>
      <c r="U787" s="527"/>
      <c r="V787" s="527"/>
      <c r="W787" s="527"/>
      <c r="X787" s="527"/>
      <c r="Y787" s="527"/>
      <c r="Z787" s="527"/>
      <c r="AA787" s="527"/>
      <c r="AB787" s="527"/>
      <c r="AC787" s="527"/>
      <c r="HN787" s="527"/>
      <c r="HO787" s="527"/>
      <c r="HP787" s="527"/>
      <c r="HQ787" s="527"/>
      <c r="HR787" s="527"/>
      <c r="HS787" s="527"/>
      <c r="HT787" s="527"/>
      <c r="HU787" s="527"/>
      <c r="HV787" s="527"/>
      <c r="HW787" s="527"/>
      <c r="HX787" s="527"/>
      <c r="HY787" s="527"/>
      <c r="HZ787" s="527"/>
      <c r="IA787" s="527"/>
      <c r="IB787" s="527"/>
      <c r="IC787" s="527"/>
      <c r="ID787" s="527"/>
      <c r="IE787" s="527"/>
      <c r="IF787" s="527"/>
      <c r="IG787" s="527"/>
      <c r="IH787" s="527"/>
      <c r="II787" s="527"/>
      <c r="IJ787" s="527"/>
      <c r="IK787" s="527"/>
      <c r="IL787" s="527"/>
      <c r="IM787" s="527"/>
      <c r="IN787" s="527"/>
      <c r="IO787" s="527"/>
      <c r="IP787" s="527"/>
      <c r="IQ787" s="527"/>
      <c r="IR787" s="527"/>
      <c r="IS787" s="527"/>
    </row>
    <row r="788" s="5" customFormat="1" ht="24.95" customHeight="1" spans="1:253">
      <c r="A788" s="563" t="s">
        <v>618</v>
      </c>
      <c r="B788" s="564">
        <v>0</v>
      </c>
      <c r="C788" s="565">
        <v>0</v>
      </c>
      <c r="D788" s="565">
        <v>0</v>
      </c>
      <c r="E788" s="566" t="str">
        <f t="shared" si="82"/>
        <v/>
      </c>
      <c r="F788" s="565">
        <v>0</v>
      </c>
      <c r="G788" s="567" t="str">
        <f t="shared" si="81"/>
        <v/>
      </c>
      <c r="H788" s="527"/>
      <c r="I788" s="527"/>
      <c r="J788" s="527"/>
      <c r="K788" s="527"/>
      <c r="L788" s="527"/>
      <c r="M788" s="527"/>
      <c r="N788" s="527"/>
      <c r="O788" s="527"/>
      <c r="P788" s="527"/>
      <c r="Q788" s="527"/>
      <c r="R788" s="527"/>
      <c r="S788" s="527"/>
      <c r="T788" s="527"/>
      <c r="U788" s="527"/>
      <c r="V788" s="527"/>
      <c r="W788" s="527"/>
      <c r="X788" s="527"/>
      <c r="Y788" s="527"/>
      <c r="Z788" s="527"/>
      <c r="AA788" s="527"/>
      <c r="AB788" s="527"/>
      <c r="AC788" s="527"/>
      <c r="HN788" s="527"/>
      <c r="HO788" s="527"/>
      <c r="HP788" s="527"/>
      <c r="HQ788" s="527"/>
      <c r="HR788" s="527"/>
      <c r="HS788" s="527"/>
      <c r="HT788" s="527"/>
      <c r="HU788" s="527"/>
      <c r="HV788" s="527"/>
      <c r="HW788" s="527"/>
      <c r="HX788" s="527"/>
      <c r="HY788" s="527"/>
      <c r="HZ788" s="527"/>
      <c r="IA788" s="527"/>
      <c r="IB788" s="527"/>
      <c r="IC788" s="527"/>
      <c r="ID788" s="527"/>
      <c r="IE788" s="527"/>
      <c r="IF788" s="527"/>
      <c r="IG788" s="527"/>
      <c r="IH788" s="527"/>
      <c r="II788" s="527"/>
      <c r="IJ788" s="527"/>
      <c r="IK788" s="527"/>
      <c r="IL788" s="527"/>
      <c r="IM788" s="527"/>
      <c r="IN788" s="527"/>
      <c r="IO788" s="527"/>
      <c r="IP788" s="527"/>
      <c r="IQ788" s="527"/>
      <c r="IR788" s="527"/>
      <c r="IS788" s="527"/>
    </row>
    <row r="789" s="528" customFormat="1" ht="24.95" customHeight="1" spans="1:253">
      <c r="A789" s="563" t="s">
        <v>619</v>
      </c>
      <c r="B789" s="564">
        <v>0</v>
      </c>
      <c r="C789" s="565">
        <v>0</v>
      </c>
      <c r="D789" s="565">
        <v>0</v>
      </c>
      <c r="E789" s="566" t="str">
        <f t="shared" si="82"/>
        <v/>
      </c>
      <c r="F789" s="565">
        <v>0</v>
      </c>
      <c r="G789" s="567" t="str">
        <f t="shared" si="81"/>
        <v/>
      </c>
    </row>
    <row r="790" s="5" customFormat="1" ht="24.95" customHeight="1" spans="1:253">
      <c r="A790" s="563" t="s">
        <v>620</v>
      </c>
      <c r="B790" s="564">
        <v>61</v>
      </c>
      <c r="C790" s="565">
        <v>65</v>
      </c>
      <c r="D790" s="565">
        <v>65</v>
      </c>
      <c r="E790" s="566">
        <f t="shared" si="82"/>
        <v>1</v>
      </c>
      <c r="F790" s="565">
        <v>71</v>
      </c>
      <c r="G790" s="567">
        <f t="shared" si="81"/>
        <v>-0.0845070422535211</v>
      </c>
      <c r="H790" s="527"/>
      <c r="I790" s="527"/>
      <c r="J790" s="527"/>
      <c r="K790" s="527"/>
      <c r="L790" s="527"/>
      <c r="M790" s="527"/>
      <c r="N790" s="527"/>
      <c r="O790" s="527"/>
      <c r="P790" s="527"/>
      <c r="Q790" s="527"/>
      <c r="R790" s="527"/>
      <c r="S790" s="527"/>
      <c r="T790" s="527"/>
      <c r="U790" s="527"/>
      <c r="V790" s="527"/>
      <c r="W790" s="527"/>
      <c r="X790" s="527"/>
      <c r="Y790" s="527"/>
      <c r="Z790" s="527"/>
      <c r="AA790" s="527"/>
      <c r="AB790" s="527"/>
      <c r="AC790" s="527"/>
      <c r="HN790" s="527"/>
      <c r="HO790" s="527"/>
      <c r="HP790" s="527"/>
      <c r="HQ790" s="527"/>
      <c r="HR790" s="527"/>
      <c r="HS790" s="527"/>
      <c r="HT790" s="527"/>
      <c r="HU790" s="527"/>
      <c r="HV790" s="527"/>
      <c r="HW790" s="527"/>
      <c r="HX790" s="527"/>
      <c r="HY790" s="527"/>
      <c r="HZ790" s="527"/>
      <c r="IA790" s="527"/>
      <c r="IB790" s="527"/>
      <c r="IC790" s="527"/>
      <c r="ID790" s="527"/>
      <c r="IE790" s="527"/>
      <c r="IF790" s="527"/>
      <c r="IG790" s="527"/>
      <c r="IH790" s="527"/>
      <c r="II790" s="527"/>
      <c r="IJ790" s="527"/>
      <c r="IK790" s="527"/>
      <c r="IL790" s="527"/>
      <c r="IM790" s="527"/>
      <c r="IN790" s="527"/>
      <c r="IO790" s="527"/>
      <c r="IP790" s="527"/>
      <c r="IQ790" s="527"/>
      <c r="IR790" s="527"/>
      <c r="IS790" s="527"/>
    </row>
    <row r="791" s="528" customFormat="1" ht="24.95" customHeight="1" spans="1:253">
      <c r="A791" s="568" t="s">
        <v>621</v>
      </c>
      <c r="B791" s="367">
        <f>SUM(B792:B794)</f>
        <v>0</v>
      </c>
      <c r="C791" s="367">
        <f>SUM(C792:C794)</f>
        <v>0</v>
      </c>
      <c r="D791" s="367">
        <f>SUM(D792:D794)</f>
        <v>0</v>
      </c>
      <c r="E791" s="561" t="str">
        <f t="shared" si="82"/>
        <v/>
      </c>
      <c r="F791" s="367">
        <f>SUM(F792:F794)</f>
        <v>0</v>
      </c>
      <c r="G791" s="562" t="str">
        <f t="shared" si="81"/>
        <v/>
      </c>
    </row>
    <row r="792" s="528" customFormat="1" ht="24.95" customHeight="1" spans="1:253">
      <c r="A792" s="563" t="s">
        <v>622</v>
      </c>
      <c r="B792" s="564">
        <v>0</v>
      </c>
      <c r="C792" s="565">
        <v>0</v>
      </c>
      <c r="D792" s="565">
        <v>0</v>
      </c>
      <c r="E792" s="566" t="str">
        <f t="shared" si="82"/>
        <v/>
      </c>
      <c r="F792" s="565">
        <v>0</v>
      </c>
      <c r="G792" s="567" t="str">
        <f t="shared" si="81"/>
        <v/>
      </c>
    </row>
    <row r="793" s="5" customFormat="1" ht="24.95" customHeight="1" spans="1:253">
      <c r="A793" s="563" t="s">
        <v>623</v>
      </c>
      <c r="B793" s="564">
        <v>0</v>
      </c>
      <c r="C793" s="565">
        <v>0</v>
      </c>
      <c r="D793" s="565">
        <v>0</v>
      </c>
      <c r="E793" s="566" t="str">
        <f t="shared" si="82"/>
        <v/>
      </c>
      <c r="F793" s="565">
        <v>0</v>
      </c>
      <c r="G793" s="567" t="str">
        <f t="shared" si="81"/>
        <v/>
      </c>
      <c r="H793" s="527"/>
      <c r="I793" s="527"/>
      <c r="J793" s="527"/>
      <c r="K793" s="527"/>
      <c r="L793" s="527"/>
      <c r="M793" s="527"/>
      <c r="N793" s="527"/>
      <c r="O793" s="527"/>
      <c r="P793" s="527"/>
      <c r="Q793" s="527"/>
      <c r="R793" s="527"/>
      <c r="S793" s="527"/>
      <c r="T793" s="527"/>
      <c r="U793" s="527"/>
      <c r="V793" s="527"/>
      <c r="W793" s="527"/>
      <c r="X793" s="527"/>
      <c r="Y793" s="527"/>
      <c r="Z793" s="527"/>
      <c r="AA793" s="527"/>
      <c r="AB793" s="527"/>
      <c r="AC793" s="527"/>
      <c r="HN793" s="527"/>
      <c r="HO793" s="527"/>
      <c r="HP793" s="527"/>
      <c r="HQ793" s="527"/>
      <c r="HR793" s="527"/>
      <c r="HS793" s="527"/>
      <c r="HT793" s="527"/>
      <c r="HU793" s="527"/>
      <c r="HV793" s="527"/>
      <c r="HW793" s="527"/>
      <c r="HX793" s="527"/>
      <c r="HY793" s="527"/>
      <c r="HZ793" s="527"/>
      <c r="IA793" s="527"/>
      <c r="IB793" s="527"/>
      <c r="IC793" s="527"/>
      <c r="ID793" s="527"/>
      <c r="IE793" s="527"/>
      <c r="IF793" s="527"/>
      <c r="IG793" s="527"/>
      <c r="IH793" s="527"/>
      <c r="II793" s="527"/>
      <c r="IJ793" s="527"/>
      <c r="IK793" s="527"/>
      <c r="IL793" s="527"/>
      <c r="IM793" s="527"/>
      <c r="IN793" s="527"/>
      <c r="IO793" s="527"/>
      <c r="IP793" s="527"/>
      <c r="IQ793" s="527"/>
      <c r="IR793" s="527"/>
      <c r="IS793" s="527"/>
    </row>
    <row r="794" s="5" customFormat="1" ht="24.95" customHeight="1" spans="1:253">
      <c r="A794" s="563" t="s">
        <v>624</v>
      </c>
      <c r="B794" s="564">
        <v>0</v>
      </c>
      <c r="C794" s="565">
        <v>0</v>
      </c>
      <c r="D794" s="565">
        <v>0</v>
      </c>
      <c r="E794" s="566" t="str">
        <f t="shared" si="82"/>
        <v/>
      </c>
      <c r="F794" s="565">
        <v>0</v>
      </c>
      <c r="G794" s="567" t="str">
        <f t="shared" si="81"/>
        <v/>
      </c>
      <c r="H794" s="527"/>
      <c r="I794" s="527"/>
      <c r="J794" s="527"/>
      <c r="K794" s="527"/>
      <c r="L794" s="527"/>
      <c r="M794" s="527"/>
      <c r="N794" s="527"/>
      <c r="O794" s="527"/>
      <c r="P794" s="527"/>
      <c r="Q794" s="527"/>
      <c r="R794" s="527"/>
      <c r="S794" s="527"/>
      <c r="T794" s="527"/>
      <c r="U794" s="527"/>
      <c r="V794" s="527"/>
      <c r="W794" s="527"/>
      <c r="X794" s="527"/>
      <c r="Y794" s="527"/>
      <c r="Z794" s="527"/>
      <c r="AA794" s="527"/>
      <c r="AB794" s="527"/>
      <c r="AC794" s="527"/>
      <c r="HN794" s="527"/>
      <c r="HO794" s="527"/>
      <c r="HP794" s="527"/>
      <c r="HQ794" s="527"/>
      <c r="HR794" s="527"/>
      <c r="HS794" s="527"/>
      <c r="HT794" s="527"/>
      <c r="HU794" s="527"/>
      <c r="HV794" s="527"/>
      <c r="HW794" s="527"/>
      <c r="HX794" s="527"/>
      <c r="HY794" s="527"/>
      <c r="HZ794" s="527"/>
      <c r="IA794" s="527"/>
      <c r="IB794" s="527"/>
      <c r="IC794" s="527"/>
      <c r="ID794" s="527"/>
      <c r="IE794" s="527"/>
      <c r="IF794" s="527"/>
      <c r="IG794" s="527"/>
      <c r="IH794" s="527"/>
      <c r="II794" s="527"/>
      <c r="IJ794" s="527"/>
      <c r="IK794" s="527"/>
      <c r="IL794" s="527"/>
      <c r="IM794" s="527"/>
      <c r="IN794" s="527"/>
      <c r="IO794" s="527"/>
      <c r="IP794" s="527"/>
      <c r="IQ794" s="527"/>
      <c r="IR794" s="527"/>
      <c r="IS794" s="527"/>
    </row>
    <row r="795" s="5" customFormat="1" ht="24.95" customHeight="1" spans="1:253">
      <c r="A795" s="568" t="s">
        <v>625</v>
      </c>
      <c r="B795" s="367">
        <f>SUM(B796:B803)</f>
        <v>22</v>
      </c>
      <c r="C795" s="367">
        <f>SUM(C796:C803)</f>
        <v>141</v>
      </c>
      <c r="D795" s="367">
        <f>SUM(D796:D803)</f>
        <v>54</v>
      </c>
      <c r="E795" s="561">
        <f t="shared" si="82"/>
        <v>0.382978723404255</v>
      </c>
      <c r="F795" s="367">
        <f>SUM(F796:F803)</f>
        <v>1478</v>
      </c>
      <c r="G795" s="562">
        <f t="shared" si="81"/>
        <v>-0.963464140730717</v>
      </c>
      <c r="H795" s="527"/>
      <c r="I795" s="527"/>
      <c r="J795" s="527"/>
      <c r="K795" s="527"/>
      <c r="L795" s="527"/>
      <c r="M795" s="527"/>
      <c r="N795" s="527"/>
      <c r="O795" s="527"/>
      <c r="P795" s="527"/>
      <c r="Q795" s="527"/>
      <c r="R795" s="527"/>
      <c r="S795" s="527"/>
      <c r="T795" s="527"/>
      <c r="U795" s="527"/>
      <c r="V795" s="527"/>
      <c r="W795" s="527"/>
      <c r="X795" s="527"/>
      <c r="Y795" s="527"/>
      <c r="Z795" s="527"/>
      <c r="AA795" s="527"/>
      <c r="AB795" s="527"/>
      <c r="AC795" s="527"/>
      <c r="HN795" s="527"/>
      <c r="HO795" s="527"/>
      <c r="HP795" s="527"/>
      <c r="HQ795" s="527"/>
      <c r="HR795" s="527"/>
      <c r="HS795" s="527"/>
      <c r="HT795" s="527"/>
      <c r="HU795" s="527"/>
      <c r="HV795" s="527"/>
      <c r="HW795" s="527"/>
      <c r="HX795" s="527"/>
      <c r="HY795" s="527"/>
      <c r="HZ795" s="527"/>
      <c r="IA795" s="527"/>
      <c r="IB795" s="527"/>
      <c r="IC795" s="527"/>
      <c r="ID795" s="527"/>
      <c r="IE795" s="527"/>
      <c r="IF795" s="527"/>
      <c r="IG795" s="527"/>
      <c r="IH795" s="527"/>
      <c r="II795" s="527"/>
      <c r="IJ795" s="527"/>
      <c r="IK795" s="527"/>
      <c r="IL795" s="527"/>
      <c r="IM795" s="527"/>
      <c r="IN795" s="527"/>
      <c r="IO795" s="527"/>
      <c r="IP795" s="527"/>
      <c r="IQ795" s="527"/>
      <c r="IR795" s="527"/>
      <c r="IS795" s="527"/>
    </row>
    <row r="796" s="5" customFormat="1" ht="24.95" customHeight="1" spans="1:253">
      <c r="A796" s="563" t="s">
        <v>626</v>
      </c>
      <c r="B796" s="564">
        <v>0</v>
      </c>
      <c r="C796" s="565">
        <v>0</v>
      </c>
      <c r="D796" s="565">
        <v>0</v>
      </c>
      <c r="E796" s="566" t="str">
        <f t="shared" si="82"/>
        <v/>
      </c>
      <c r="F796" s="565">
        <v>50</v>
      </c>
      <c r="G796" s="567">
        <f t="shared" si="81"/>
        <v>-1</v>
      </c>
      <c r="H796" s="527"/>
      <c r="I796" s="527"/>
      <c r="J796" s="527"/>
      <c r="K796" s="527"/>
      <c r="L796" s="527"/>
      <c r="M796" s="527"/>
      <c r="N796" s="527"/>
      <c r="O796" s="527"/>
      <c r="P796" s="527"/>
      <c r="Q796" s="527"/>
      <c r="R796" s="527"/>
      <c r="S796" s="527"/>
      <c r="T796" s="527"/>
      <c r="U796" s="527"/>
      <c r="V796" s="527"/>
      <c r="W796" s="527"/>
      <c r="X796" s="527"/>
      <c r="Y796" s="527"/>
      <c r="Z796" s="527"/>
      <c r="AA796" s="527"/>
      <c r="AB796" s="527"/>
      <c r="AC796" s="527"/>
      <c r="HN796" s="527"/>
      <c r="HO796" s="527"/>
      <c r="HP796" s="527"/>
      <c r="HQ796" s="527"/>
      <c r="HR796" s="527"/>
      <c r="HS796" s="527"/>
      <c r="HT796" s="527"/>
      <c r="HU796" s="527"/>
      <c r="HV796" s="527"/>
      <c r="HW796" s="527"/>
      <c r="HX796" s="527"/>
      <c r="HY796" s="527"/>
      <c r="HZ796" s="527"/>
      <c r="IA796" s="527"/>
      <c r="IB796" s="527"/>
      <c r="IC796" s="527"/>
      <c r="ID796" s="527"/>
      <c r="IE796" s="527"/>
      <c r="IF796" s="527"/>
      <c r="IG796" s="527"/>
      <c r="IH796" s="527"/>
      <c r="II796" s="527"/>
      <c r="IJ796" s="527"/>
      <c r="IK796" s="527"/>
      <c r="IL796" s="527"/>
      <c r="IM796" s="527"/>
      <c r="IN796" s="527"/>
      <c r="IO796" s="527"/>
      <c r="IP796" s="527"/>
      <c r="IQ796" s="527"/>
      <c r="IR796" s="527"/>
      <c r="IS796" s="527"/>
    </row>
    <row r="797" s="529" customFormat="1" ht="24.95" customHeight="1" spans="1:253">
      <c r="A797" s="563" t="s">
        <v>627</v>
      </c>
      <c r="B797" s="564">
        <v>0</v>
      </c>
      <c r="C797" s="565">
        <v>0</v>
      </c>
      <c r="D797" s="565">
        <v>0</v>
      </c>
      <c r="E797" s="566" t="str">
        <f t="shared" si="82"/>
        <v/>
      </c>
      <c r="F797" s="565">
        <v>913</v>
      </c>
      <c r="G797" s="567">
        <f t="shared" si="81"/>
        <v>-1</v>
      </c>
      <c r="H797" s="527"/>
      <c r="I797" s="527"/>
      <c r="J797" s="527"/>
      <c r="K797" s="527"/>
      <c r="L797" s="527"/>
      <c r="M797" s="527"/>
      <c r="N797" s="527"/>
      <c r="O797" s="527"/>
      <c r="P797" s="527"/>
      <c r="Q797" s="527"/>
      <c r="R797" s="527"/>
      <c r="S797" s="527"/>
      <c r="T797" s="527"/>
      <c r="U797" s="527"/>
      <c r="V797" s="527"/>
      <c r="W797" s="527"/>
      <c r="X797" s="527"/>
      <c r="Y797" s="527"/>
      <c r="Z797" s="527"/>
      <c r="AA797" s="527"/>
      <c r="AB797" s="527"/>
      <c r="AC797" s="527"/>
      <c r="HN797" s="527"/>
      <c r="HO797" s="527"/>
      <c r="HP797" s="527"/>
      <c r="HQ797" s="527"/>
      <c r="HR797" s="527"/>
      <c r="HS797" s="527"/>
      <c r="HT797" s="527"/>
      <c r="HU797" s="527"/>
      <c r="HV797" s="527"/>
      <c r="HW797" s="527"/>
      <c r="HX797" s="527"/>
      <c r="HY797" s="527"/>
      <c r="HZ797" s="527"/>
      <c r="IA797" s="527"/>
      <c r="IB797" s="527"/>
      <c r="IC797" s="527"/>
      <c r="ID797" s="527"/>
      <c r="IE797" s="527"/>
      <c r="IF797" s="527"/>
      <c r="IG797" s="527"/>
      <c r="IH797" s="527"/>
      <c r="II797" s="527"/>
      <c r="IJ797" s="527"/>
      <c r="IK797" s="527"/>
      <c r="IL797" s="527"/>
      <c r="IM797" s="527"/>
      <c r="IN797" s="527"/>
      <c r="IO797" s="527"/>
      <c r="IP797" s="527"/>
      <c r="IQ797" s="527"/>
      <c r="IR797" s="527"/>
      <c r="IS797" s="527"/>
    </row>
    <row r="798" s="528" customFormat="1" ht="24.95" customHeight="1" spans="1:253">
      <c r="A798" s="563" t="s">
        <v>628</v>
      </c>
      <c r="B798" s="564">
        <v>0</v>
      </c>
      <c r="C798" s="565">
        <v>0</v>
      </c>
      <c r="D798" s="565">
        <v>0</v>
      </c>
      <c r="E798" s="566" t="str">
        <f t="shared" si="82"/>
        <v/>
      </c>
      <c r="F798" s="565">
        <v>0</v>
      </c>
      <c r="G798" s="567" t="str">
        <f t="shared" si="81"/>
        <v/>
      </c>
    </row>
    <row r="799" s="5" customFormat="1" ht="24.95" customHeight="1" spans="1:253">
      <c r="A799" s="563" t="s">
        <v>629</v>
      </c>
      <c r="B799" s="564">
        <v>0</v>
      </c>
      <c r="C799" s="565">
        <v>0</v>
      </c>
      <c r="D799" s="565">
        <v>0</v>
      </c>
      <c r="E799" s="566" t="str">
        <f t="shared" si="82"/>
        <v/>
      </c>
      <c r="F799" s="565">
        <v>0</v>
      </c>
      <c r="G799" s="567" t="str">
        <f t="shared" si="81"/>
        <v/>
      </c>
      <c r="H799" s="527"/>
      <c r="I799" s="527"/>
      <c r="J799" s="527"/>
      <c r="K799" s="527"/>
      <c r="L799" s="527"/>
      <c r="M799" s="527"/>
      <c r="N799" s="527"/>
      <c r="O799" s="527"/>
      <c r="P799" s="527"/>
      <c r="Q799" s="527"/>
      <c r="R799" s="527"/>
      <c r="S799" s="527"/>
      <c r="T799" s="527"/>
      <c r="U799" s="527"/>
      <c r="V799" s="527"/>
      <c r="W799" s="527"/>
      <c r="X799" s="527"/>
      <c r="Y799" s="527"/>
      <c r="Z799" s="527"/>
      <c r="AA799" s="527"/>
      <c r="AB799" s="527"/>
      <c r="AC799" s="527"/>
      <c r="HN799" s="527"/>
      <c r="HO799" s="527"/>
      <c r="HP799" s="527"/>
      <c r="HQ799" s="527"/>
      <c r="HR799" s="527"/>
      <c r="HS799" s="527"/>
      <c r="HT799" s="527"/>
      <c r="HU799" s="527"/>
      <c r="HV799" s="527"/>
      <c r="HW799" s="527"/>
      <c r="HX799" s="527"/>
      <c r="HY799" s="527"/>
      <c r="HZ799" s="527"/>
      <c r="IA799" s="527"/>
      <c r="IB799" s="527"/>
      <c r="IC799" s="527"/>
      <c r="ID799" s="527"/>
      <c r="IE799" s="527"/>
      <c r="IF799" s="527"/>
      <c r="IG799" s="527"/>
      <c r="IH799" s="527"/>
      <c r="II799" s="527"/>
      <c r="IJ799" s="527"/>
      <c r="IK799" s="527"/>
      <c r="IL799" s="527"/>
      <c r="IM799" s="527"/>
      <c r="IN799" s="527"/>
      <c r="IO799" s="527"/>
      <c r="IP799" s="527"/>
      <c r="IQ799" s="527"/>
      <c r="IR799" s="527"/>
      <c r="IS799" s="527"/>
    </row>
    <row r="800" s="529" customFormat="1" ht="24.95" customHeight="1" spans="1:253">
      <c r="A800" s="563" t="s">
        <v>630</v>
      </c>
      <c r="B800" s="564">
        <v>0</v>
      </c>
      <c r="C800" s="565">
        <v>0</v>
      </c>
      <c r="D800" s="565">
        <v>0</v>
      </c>
      <c r="E800" s="566" t="str">
        <f t="shared" si="82"/>
        <v/>
      </c>
      <c r="F800" s="565">
        <v>0</v>
      </c>
      <c r="G800" s="567" t="str">
        <f t="shared" si="81"/>
        <v/>
      </c>
      <c r="H800" s="527"/>
      <c r="I800" s="527"/>
      <c r="J800" s="527"/>
      <c r="K800" s="527"/>
      <c r="L800" s="527"/>
      <c r="M800" s="527"/>
      <c r="N800" s="527"/>
      <c r="O800" s="527"/>
      <c r="P800" s="527"/>
      <c r="Q800" s="527"/>
      <c r="R800" s="527"/>
      <c r="S800" s="527"/>
      <c r="T800" s="527"/>
      <c r="U800" s="527"/>
      <c r="V800" s="527"/>
      <c r="W800" s="527"/>
      <c r="X800" s="527"/>
      <c r="Y800" s="527"/>
      <c r="Z800" s="527"/>
      <c r="AA800" s="527"/>
      <c r="AB800" s="527"/>
      <c r="AC800" s="527"/>
      <c r="HN800" s="527"/>
      <c r="HO800" s="527"/>
      <c r="HP800" s="527"/>
      <c r="HQ800" s="527"/>
      <c r="HR800" s="527"/>
      <c r="HS800" s="527"/>
      <c r="HT800" s="527"/>
      <c r="HU800" s="527"/>
      <c r="HV800" s="527"/>
      <c r="HW800" s="527"/>
      <c r="HX800" s="527"/>
      <c r="HY800" s="527"/>
      <c r="HZ800" s="527"/>
      <c r="IA800" s="527"/>
      <c r="IB800" s="527"/>
      <c r="IC800" s="527"/>
      <c r="ID800" s="527"/>
      <c r="IE800" s="527"/>
      <c r="IF800" s="527"/>
      <c r="IG800" s="527"/>
      <c r="IH800" s="527"/>
      <c r="II800" s="527"/>
      <c r="IJ800" s="527"/>
      <c r="IK800" s="527"/>
      <c r="IL800" s="527"/>
      <c r="IM800" s="527"/>
      <c r="IN800" s="527"/>
      <c r="IO800" s="527"/>
      <c r="IP800" s="527"/>
      <c r="IQ800" s="527"/>
      <c r="IR800" s="527"/>
      <c r="IS800" s="527"/>
    </row>
    <row r="801" s="528" customFormat="1" ht="24.95" customHeight="1" spans="1:253">
      <c r="A801" s="563" t="s">
        <v>631</v>
      </c>
      <c r="B801" s="564">
        <v>0</v>
      </c>
      <c r="C801" s="565">
        <v>0</v>
      </c>
      <c r="D801" s="565">
        <v>0</v>
      </c>
      <c r="E801" s="566" t="str">
        <f t="shared" si="82"/>
        <v/>
      </c>
      <c r="F801" s="565">
        <v>0</v>
      </c>
      <c r="G801" s="567" t="str">
        <f t="shared" si="81"/>
        <v/>
      </c>
    </row>
    <row r="802" s="5" customFormat="1" ht="24.95" customHeight="1" spans="1:253">
      <c r="A802" s="563" t="s">
        <v>632</v>
      </c>
      <c r="B802" s="564">
        <v>0</v>
      </c>
      <c r="C802" s="565">
        <v>0</v>
      </c>
      <c r="D802" s="565">
        <v>0</v>
      </c>
      <c r="E802" s="566" t="str">
        <f t="shared" si="82"/>
        <v/>
      </c>
      <c r="F802" s="565">
        <v>0</v>
      </c>
      <c r="G802" s="567" t="str">
        <f t="shared" si="81"/>
        <v/>
      </c>
      <c r="H802" s="527"/>
      <c r="I802" s="527"/>
      <c r="J802" s="527"/>
      <c r="K802" s="527"/>
      <c r="L802" s="527"/>
      <c r="M802" s="527"/>
      <c r="N802" s="527"/>
      <c r="O802" s="527"/>
      <c r="P802" s="527"/>
      <c r="Q802" s="527"/>
      <c r="R802" s="527"/>
      <c r="S802" s="527"/>
      <c r="T802" s="527"/>
      <c r="U802" s="527"/>
      <c r="V802" s="527"/>
      <c r="W802" s="527"/>
      <c r="X802" s="527"/>
      <c r="Y802" s="527"/>
      <c r="Z802" s="527"/>
      <c r="AA802" s="527"/>
      <c r="AB802" s="527"/>
      <c r="AC802" s="527"/>
      <c r="HN802" s="527"/>
      <c r="HO802" s="527"/>
      <c r="HP802" s="527"/>
      <c r="HQ802" s="527"/>
      <c r="HR802" s="527"/>
      <c r="HS802" s="527"/>
      <c r="HT802" s="527"/>
      <c r="HU802" s="527"/>
      <c r="HV802" s="527"/>
      <c r="HW802" s="527"/>
      <c r="HX802" s="527"/>
      <c r="HY802" s="527"/>
      <c r="HZ802" s="527"/>
      <c r="IA802" s="527"/>
      <c r="IB802" s="527"/>
      <c r="IC802" s="527"/>
      <c r="ID802" s="527"/>
      <c r="IE802" s="527"/>
      <c r="IF802" s="527"/>
      <c r="IG802" s="527"/>
      <c r="IH802" s="527"/>
      <c r="II802" s="527"/>
      <c r="IJ802" s="527"/>
      <c r="IK802" s="527"/>
      <c r="IL802" s="527"/>
      <c r="IM802" s="527"/>
      <c r="IN802" s="527"/>
      <c r="IO802" s="527"/>
      <c r="IP802" s="527"/>
      <c r="IQ802" s="527"/>
      <c r="IR802" s="527"/>
      <c r="IS802" s="527"/>
    </row>
    <row r="803" s="529" customFormat="1" ht="24.95" customHeight="1" spans="1:253">
      <c r="A803" s="563" t="s">
        <v>633</v>
      </c>
      <c r="B803" s="564">
        <v>22</v>
      </c>
      <c r="C803" s="565">
        <v>141</v>
      </c>
      <c r="D803" s="565">
        <v>54</v>
      </c>
      <c r="E803" s="566">
        <f t="shared" si="82"/>
        <v>0.382978723404255</v>
      </c>
      <c r="F803" s="565">
        <v>515</v>
      </c>
      <c r="G803" s="567">
        <f t="shared" si="81"/>
        <v>-0.895145631067961</v>
      </c>
      <c r="H803" s="527"/>
      <c r="I803" s="527"/>
      <c r="J803" s="527"/>
      <c r="K803" s="527"/>
      <c r="L803" s="527"/>
      <c r="M803" s="527"/>
      <c r="N803" s="527"/>
      <c r="O803" s="527"/>
      <c r="P803" s="527"/>
      <c r="Q803" s="527"/>
      <c r="R803" s="527"/>
      <c r="S803" s="527"/>
      <c r="T803" s="527"/>
      <c r="U803" s="527"/>
      <c r="V803" s="527"/>
      <c r="W803" s="527"/>
      <c r="X803" s="527"/>
      <c r="Y803" s="527"/>
      <c r="Z803" s="527"/>
      <c r="AA803" s="527"/>
      <c r="AB803" s="527"/>
      <c r="AC803" s="527"/>
      <c r="HN803" s="527"/>
      <c r="HO803" s="527"/>
      <c r="HP803" s="527"/>
      <c r="HQ803" s="527"/>
      <c r="HR803" s="527"/>
      <c r="HS803" s="527"/>
      <c r="HT803" s="527"/>
      <c r="HU803" s="527"/>
      <c r="HV803" s="527"/>
      <c r="HW803" s="527"/>
      <c r="HX803" s="527"/>
      <c r="HY803" s="527"/>
      <c r="HZ803" s="527"/>
      <c r="IA803" s="527"/>
      <c r="IB803" s="527"/>
      <c r="IC803" s="527"/>
      <c r="ID803" s="527"/>
      <c r="IE803" s="527"/>
      <c r="IF803" s="527"/>
      <c r="IG803" s="527"/>
      <c r="IH803" s="527"/>
      <c r="II803" s="527"/>
      <c r="IJ803" s="527"/>
      <c r="IK803" s="527"/>
      <c r="IL803" s="527"/>
      <c r="IM803" s="527"/>
      <c r="IN803" s="527"/>
      <c r="IO803" s="527"/>
      <c r="IP803" s="527"/>
      <c r="IQ803" s="527"/>
      <c r="IR803" s="527"/>
      <c r="IS803" s="527"/>
    </row>
    <row r="804" s="528" customFormat="1" ht="24.95" customHeight="1" spans="1:253">
      <c r="A804" s="568" t="s">
        <v>634</v>
      </c>
      <c r="B804" s="367">
        <f>SUM(B805:B810)</f>
        <v>0</v>
      </c>
      <c r="C804" s="367">
        <f>SUM(C805:C810)</f>
        <v>662</v>
      </c>
      <c r="D804" s="367">
        <f>SUM(D805:D810)</f>
        <v>57</v>
      </c>
      <c r="E804" s="561">
        <f t="shared" si="82"/>
        <v>0.0861027190332326</v>
      </c>
      <c r="F804" s="367">
        <f>SUM(F805:F810)</f>
        <v>0</v>
      </c>
      <c r="G804" s="562" t="str">
        <f t="shared" si="81"/>
        <v/>
      </c>
    </row>
    <row r="805" s="528" customFormat="1" ht="24.95" customHeight="1" spans="1:253">
      <c r="A805" s="563" t="s">
        <v>635</v>
      </c>
      <c r="B805" s="564">
        <v>0</v>
      </c>
      <c r="C805" s="565">
        <v>57</v>
      </c>
      <c r="D805" s="565">
        <v>57</v>
      </c>
      <c r="E805" s="566">
        <f t="shared" si="82"/>
        <v>1</v>
      </c>
      <c r="F805" s="565">
        <v>0</v>
      </c>
      <c r="G805" s="567" t="str">
        <f t="shared" si="81"/>
        <v/>
      </c>
    </row>
    <row r="806" s="528" customFormat="1" ht="24.95" customHeight="1" spans="1:253">
      <c r="A806" s="563" t="s">
        <v>636</v>
      </c>
      <c r="B806" s="564">
        <v>0</v>
      </c>
      <c r="C806" s="565">
        <v>0</v>
      </c>
      <c r="D806" s="565">
        <v>0</v>
      </c>
      <c r="E806" s="566" t="str">
        <f t="shared" si="82"/>
        <v/>
      </c>
      <c r="F806" s="565">
        <v>0</v>
      </c>
      <c r="G806" s="567" t="str">
        <f t="shared" si="81"/>
        <v/>
      </c>
    </row>
    <row r="807" s="529" customFormat="1" ht="24.95" customHeight="1" spans="1:253">
      <c r="A807" s="563" t="s">
        <v>637</v>
      </c>
      <c r="B807" s="564">
        <v>0</v>
      </c>
      <c r="C807" s="565">
        <v>0</v>
      </c>
      <c r="D807" s="565">
        <v>0</v>
      </c>
      <c r="E807" s="566" t="str">
        <f t="shared" si="82"/>
        <v/>
      </c>
      <c r="F807" s="565">
        <v>0</v>
      </c>
      <c r="G807" s="567" t="str">
        <f t="shared" si="81"/>
        <v/>
      </c>
      <c r="H807" s="527"/>
      <c r="I807" s="527"/>
      <c r="J807" s="527"/>
      <c r="K807" s="527"/>
      <c r="L807" s="527"/>
      <c r="M807" s="527"/>
      <c r="N807" s="527"/>
      <c r="O807" s="527"/>
      <c r="P807" s="527"/>
      <c r="Q807" s="527"/>
      <c r="R807" s="527"/>
      <c r="S807" s="527"/>
      <c r="T807" s="527"/>
      <c r="U807" s="527"/>
      <c r="V807" s="527"/>
      <c r="W807" s="527"/>
      <c r="X807" s="527"/>
      <c r="Y807" s="527"/>
      <c r="Z807" s="527"/>
      <c r="AA807" s="527"/>
      <c r="AB807" s="527"/>
      <c r="AC807" s="527"/>
      <c r="HN807" s="527"/>
      <c r="HO807" s="527"/>
      <c r="HP807" s="527"/>
      <c r="HQ807" s="527"/>
      <c r="HR807" s="527"/>
      <c r="HS807" s="527"/>
      <c r="HT807" s="527"/>
      <c r="HU807" s="527"/>
      <c r="HV807" s="527"/>
      <c r="HW807" s="527"/>
      <c r="HX807" s="527"/>
      <c r="HY807" s="527"/>
      <c r="HZ807" s="527"/>
      <c r="IA807" s="527"/>
      <c r="IB807" s="527"/>
      <c r="IC807" s="527"/>
      <c r="ID807" s="527"/>
      <c r="IE807" s="527"/>
      <c r="IF807" s="527"/>
      <c r="IG807" s="527"/>
      <c r="IH807" s="527"/>
      <c r="II807" s="527"/>
      <c r="IJ807" s="527"/>
      <c r="IK807" s="527"/>
      <c r="IL807" s="527"/>
      <c r="IM807" s="527"/>
      <c r="IN807" s="527"/>
      <c r="IO807" s="527"/>
      <c r="IP807" s="527"/>
      <c r="IQ807" s="527"/>
      <c r="IR807" s="527"/>
      <c r="IS807" s="527"/>
    </row>
    <row r="808" s="528" customFormat="1" ht="24.95" customHeight="1" spans="1:253">
      <c r="A808" s="563" t="s">
        <v>638</v>
      </c>
      <c r="B808" s="564">
        <v>0</v>
      </c>
      <c r="C808" s="565">
        <v>0</v>
      </c>
      <c r="D808" s="565">
        <v>0</v>
      </c>
      <c r="E808" s="566" t="str">
        <f t="shared" si="82"/>
        <v/>
      </c>
      <c r="F808" s="565">
        <v>0</v>
      </c>
      <c r="G808" s="567" t="str">
        <f t="shared" si="81"/>
        <v/>
      </c>
    </row>
    <row r="809" s="525" customFormat="1" ht="24.95" customHeight="1" spans="1:253">
      <c r="A809" s="563" t="s">
        <v>639</v>
      </c>
      <c r="B809" s="564">
        <v>0</v>
      </c>
      <c r="C809" s="565">
        <v>0</v>
      </c>
      <c r="D809" s="565">
        <v>0</v>
      </c>
      <c r="E809" s="566" t="str">
        <f t="shared" si="82"/>
        <v/>
      </c>
      <c r="F809" s="565">
        <v>0</v>
      </c>
      <c r="G809" s="567" t="str">
        <f t="shared" si="81"/>
        <v/>
      </c>
      <c r="H809" s="527"/>
      <c r="I809" s="527"/>
      <c r="J809" s="527"/>
      <c r="K809" s="527"/>
      <c r="L809" s="527"/>
      <c r="M809" s="527"/>
      <c r="N809" s="527"/>
      <c r="O809" s="527"/>
      <c r="P809" s="527"/>
      <c r="Q809" s="527"/>
      <c r="R809" s="527"/>
      <c r="S809" s="527"/>
      <c r="T809" s="527"/>
      <c r="U809" s="527"/>
      <c r="V809" s="527"/>
      <c r="W809" s="527"/>
      <c r="X809" s="527"/>
      <c r="Y809" s="527"/>
      <c r="Z809" s="527"/>
      <c r="AA809" s="527"/>
      <c r="AB809" s="527"/>
      <c r="AC809" s="527"/>
      <c r="HN809" s="527"/>
      <c r="HO809" s="527"/>
      <c r="HP809" s="527"/>
      <c r="HQ809" s="527"/>
      <c r="HR809" s="527"/>
      <c r="HS809" s="527"/>
      <c r="HT809" s="527"/>
      <c r="HU809" s="527"/>
      <c r="HV809" s="527"/>
      <c r="HW809" s="527"/>
      <c r="HX809" s="527"/>
      <c r="HY809" s="527"/>
      <c r="HZ809" s="527"/>
      <c r="IA809" s="527"/>
      <c r="IB809" s="527"/>
      <c r="IC809" s="527"/>
      <c r="ID809" s="527"/>
      <c r="IE809" s="527"/>
      <c r="IF809" s="527"/>
      <c r="IG809" s="527"/>
      <c r="IH809" s="527"/>
      <c r="II809" s="527"/>
      <c r="IJ809" s="527"/>
      <c r="IK809" s="527"/>
      <c r="IL809" s="527"/>
      <c r="IM809" s="527"/>
      <c r="IN809" s="527"/>
      <c r="IO809" s="527"/>
      <c r="IP809" s="527"/>
      <c r="IQ809" s="527"/>
      <c r="IR809" s="527"/>
      <c r="IS809" s="527"/>
    </row>
    <row r="810" s="525" customFormat="1" ht="24.95" customHeight="1" spans="1:253">
      <c r="A810" s="563" t="s">
        <v>640</v>
      </c>
      <c r="B810" s="564">
        <v>0</v>
      </c>
      <c r="C810" s="565">
        <v>605</v>
      </c>
      <c r="D810" s="565">
        <v>0</v>
      </c>
      <c r="E810" s="566">
        <f t="shared" si="82"/>
        <v>0</v>
      </c>
      <c r="F810" s="565">
        <v>0</v>
      </c>
      <c r="G810" s="567" t="str">
        <f t="shared" si="81"/>
        <v/>
      </c>
      <c r="H810" s="527"/>
      <c r="I810" s="527"/>
      <c r="J810" s="527"/>
      <c r="K810" s="527"/>
      <c r="L810" s="527"/>
      <c r="M810" s="527"/>
      <c r="N810" s="527"/>
      <c r="O810" s="527"/>
      <c r="P810" s="527"/>
      <c r="Q810" s="527"/>
      <c r="R810" s="527"/>
      <c r="S810" s="527"/>
      <c r="T810" s="527"/>
      <c r="U810" s="527"/>
      <c r="V810" s="527"/>
      <c r="W810" s="527"/>
      <c r="X810" s="527"/>
      <c r="Y810" s="527"/>
      <c r="Z810" s="527"/>
      <c r="AA810" s="527"/>
      <c r="AB810" s="527"/>
      <c r="AC810" s="527"/>
      <c r="HN810" s="527"/>
      <c r="HO810" s="527"/>
      <c r="HP810" s="527"/>
      <c r="HQ810" s="527"/>
      <c r="HR810" s="527"/>
      <c r="HS810" s="527"/>
      <c r="HT810" s="527"/>
      <c r="HU810" s="527"/>
      <c r="HV810" s="527"/>
      <c r="HW810" s="527"/>
      <c r="HX810" s="527"/>
      <c r="HY810" s="527"/>
      <c r="HZ810" s="527"/>
      <c r="IA810" s="527"/>
      <c r="IB810" s="527"/>
      <c r="IC810" s="527"/>
      <c r="ID810" s="527"/>
      <c r="IE810" s="527"/>
      <c r="IF810" s="527"/>
      <c r="IG810" s="527"/>
      <c r="IH810" s="527"/>
      <c r="II810" s="527"/>
      <c r="IJ810" s="527"/>
      <c r="IK810" s="527"/>
      <c r="IL810" s="527"/>
      <c r="IM810" s="527"/>
      <c r="IN810" s="527"/>
      <c r="IO810" s="527"/>
      <c r="IP810" s="527"/>
      <c r="IQ810" s="527"/>
      <c r="IR810" s="527"/>
      <c r="IS810" s="527"/>
    </row>
    <row r="811" s="525" customFormat="1" ht="24.95" customHeight="1" spans="1:253">
      <c r="A811" s="568" t="s">
        <v>641</v>
      </c>
      <c r="B811" s="367">
        <f>SUM(B812:B817)</f>
        <v>0</v>
      </c>
      <c r="C811" s="367">
        <f>SUM(C812:C817)</f>
        <v>95</v>
      </c>
      <c r="D811" s="367">
        <f>SUM(D812:D817)</f>
        <v>95</v>
      </c>
      <c r="E811" s="561">
        <f t="shared" si="82"/>
        <v>1</v>
      </c>
      <c r="F811" s="367">
        <f>SUM(F812:F817)</f>
        <v>0</v>
      </c>
      <c r="G811" s="562" t="str">
        <f t="shared" si="81"/>
        <v/>
      </c>
      <c r="H811" s="527"/>
      <c r="I811" s="527"/>
      <c r="J811" s="527"/>
      <c r="K811" s="527"/>
      <c r="L811" s="527"/>
      <c r="M811" s="527"/>
      <c r="N811" s="527"/>
      <c r="O811" s="527"/>
      <c r="P811" s="527"/>
      <c r="Q811" s="527"/>
      <c r="R811" s="527"/>
      <c r="S811" s="527"/>
      <c r="T811" s="527"/>
      <c r="U811" s="527"/>
      <c r="V811" s="527"/>
      <c r="W811" s="527"/>
      <c r="X811" s="527"/>
      <c r="Y811" s="527"/>
      <c r="Z811" s="527"/>
      <c r="AA811" s="527"/>
      <c r="AB811" s="527"/>
      <c r="AC811" s="527"/>
      <c r="HN811" s="527"/>
      <c r="HO811" s="527"/>
      <c r="HP811" s="527"/>
      <c r="HQ811" s="527"/>
      <c r="HR811" s="527"/>
      <c r="HS811" s="527"/>
      <c r="HT811" s="527"/>
      <c r="HU811" s="527"/>
      <c r="HV811" s="527"/>
      <c r="HW811" s="527"/>
      <c r="HX811" s="527"/>
      <c r="HY811" s="527"/>
      <c r="HZ811" s="527"/>
      <c r="IA811" s="527"/>
      <c r="IB811" s="527"/>
      <c r="IC811" s="527"/>
      <c r="ID811" s="527"/>
      <c r="IE811" s="527"/>
      <c r="IF811" s="527"/>
      <c r="IG811" s="527"/>
      <c r="IH811" s="527"/>
      <c r="II811" s="527"/>
      <c r="IJ811" s="527"/>
      <c r="IK811" s="527"/>
      <c r="IL811" s="527"/>
      <c r="IM811" s="527"/>
      <c r="IN811" s="527"/>
      <c r="IO811" s="527"/>
      <c r="IP811" s="527"/>
      <c r="IQ811" s="527"/>
      <c r="IR811" s="527"/>
      <c r="IS811" s="527"/>
    </row>
    <row r="812" s="525" customFormat="1" ht="24.95" customHeight="1" spans="1:253">
      <c r="A812" s="563" t="s">
        <v>642</v>
      </c>
      <c r="B812" s="564">
        <v>0</v>
      </c>
      <c r="C812" s="565">
        <v>0</v>
      </c>
      <c r="D812" s="565">
        <v>0</v>
      </c>
      <c r="E812" s="566" t="str">
        <f t="shared" si="82"/>
        <v/>
      </c>
      <c r="F812" s="565">
        <v>0</v>
      </c>
      <c r="G812" s="567" t="str">
        <f t="shared" si="81"/>
        <v/>
      </c>
      <c r="H812" s="527"/>
      <c r="I812" s="527"/>
      <c r="J812" s="527"/>
      <c r="K812" s="527"/>
      <c r="L812" s="527"/>
      <c r="M812" s="527"/>
      <c r="N812" s="527"/>
      <c r="O812" s="527"/>
      <c r="P812" s="527"/>
      <c r="Q812" s="527"/>
      <c r="R812" s="527"/>
      <c r="S812" s="527"/>
      <c r="T812" s="527"/>
      <c r="U812" s="527"/>
      <c r="V812" s="527"/>
      <c r="W812" s="527"/>
      <c r="X812" s="527"/>
      <c r="Y812" s="527"/>
      <c r="Z812" s="527"/>
      <c r="AA812" s="527"/>
      <c r="AB812" s="527"/>
      <c r="AC812" s="527"/>
      <c r="HN812" s="527"/>
      <c r="HO812" s="527"/>
      <c r="HP812" s="527"/>
      <c r="HQ812" s="527"/>
      <c r="HR812" s="527"/>
      <c r="HS812" s="527"/>
      <c r="HT812" s="527"/>
      <c r="HU812" s="527"/>
      <c r="HV812" s="527"/>
      <c r="HW812" s="527"/>
      <c r="HX812" s="527"/>
      <c r="HY812" s="527"/>
      <c r="HZ812" s="527"/>
      <c r="IA812" s="527"/>
      <c r="IB812" s="527"/>
      <c r="IC812" s="527"/>
      <c r="ID812" s="527"/>
      <c r="IE812" s="527"/>
      <c r="IF812" s="527"/>
      <c r="IG812" s="527"/>
      <c r="IH812" s="527"/>
      <c r="II812" s="527"/>
      <c r="IJ812" s="527"/>
      <c r="IK812" s="527"/>
      <c r="IL812" s="527"/>
      <c r="IM812" s="527"/>
      <c r="IN812" s="527"/>
      <c r="IO812" s="527"/>
      <c r="IP812" s="527"/>
      <c r="IQ812" s="527"/>
      <c r="IR812" s="527"/>
      <c r="IS812" s="527"/>
    </row>
    <row r="813" s="529" customFormat="1" ht="24.95" customHeight="1" spans="1:253">
      <c r="A813" s="563" t="s">
        <v>643</v>
      </c>
      <c r="B813" s="564">
        <v>0</v>
      </c>
      <c r="C813" s="565">
        <v>0</v>
      </c>
      <c r="D813" s="565">
        <v>0</v>
      </c>
      <c r="E813" s="566" t="str">
        <f t="shared" si="82"/>
        <v/>
      </c>
      <c r="F813" s="565">
        <v>0</v>
      </c>
      <c r="G813" s="567" t="str">
        <f t="shared" si="81"/>
        <v/>
      </c>
      <c r="H813" s="527"/>
      <c r="I813" s="527"/>
      <c r="J813" s="527"/>
      <c r="K813" s="527"/>
      <c r="L813" s="527"/>
      <c r="M813" s="527"/>
      <c r="N813" s="527"/>
      <c r="O813" s="527"/>
      <c r="P813" s="527"/>
      <c r="Q813" s="527"/>
      <c r="R813" s="527"/>
      <c r="S813" s="527"/>
      <c r="T813" s="527"/>
      <c r="U813" s="527"/>
      <c r="V813" s="527"/>
      <c r="W813" s="527"/>
      <c r="X813" s="527"/>
      <c r="Y813" s="527"/>
      <c r="Z813" s="527"/>
      <c r="AA813" s="527"/>
      <c r="AB813" s="527"/>
      <c r="AC813" s="527"/>
      <c r="HN813" s="527"/>
      <c r="HO813" s="527"/>
      <c r="HP813" s="527"/>
      <c r="HQ813" s="527"/>
      <c r="HR813" s="527"/>
      <c r="HS813" s="527"/>
      <c r="HT813" s="527"/>
      <c r="HU813" s="527"/>
      <c r="HV813" s="527"/>
      <c r="HW813" s="527"/>
      <c r="HX813" s="527"/>
      <c r="HY813" s="527"/>
      <c r="HZ813" s="527"/>
      <c r="IA813" s="527"/>
      <c r="IB813" s="527"/>
      <c r="IC813" s="527"/>
      <c r="ID813" s="527"/>
      <c r="IE813" s="527"/>
      <c r="IF813" s="527"/>
      <c r="IG813" s="527"/>
      <c r="IH813" s="527"/>
      <c r="II813" s="527"/>
      <c r="IJ813" s="527"/>
      <c r="IK813" s="527"/>
      <c r="IL813" s="527"/>
      <c r="IM813" s="527"/>
      <c r="IN813" s="527"/>
      <c r="IO813" s="527"/>
      <c r="IP813" s="527"/>
      <c r="IQ813" s="527"/>
      <c r="IR813" s="527"/>
      <c r="IS813" s="527"/>
    </row>
    <row r="814" s="528" customFormat="1" ht="24.95" customHeight="1" spans="1:253">
      <c r="A814" s="563" t="s">
        <v>644</v>
      </c>
      <c r="B814" s="564">
        <v>0</v>
      </c>
      <c r="C814" s="565">
        <v>0</v>
      </c>
      <c r="D814" s="565">
        <v>0</v>
      </c>
      <c r="E814" s="566" t="str">
        <f t="shared" si="82"/>
        <v/>
      </c>
      <c r="F814" s="565">
        <v>0</v>
      </c>
      <c r="G814" s="567" t="str">
        <f t="shared" si="81"/>
        <v/>
      </c>
    </row>
    <row r="815" s="529" customFormat="1" ht="24.95" customHeight="1" spans="1:253">
      <c r="A815" s="563" t="s">
        <v>645</v>
      </c>
      <c r="B815" s="564">
        <v>0</v>
      </c>
      <c r="C815" s="565">
        <v>0</v>
      </c>
      <c r="D815" s="565">
        <v>0</v>
      </c>
      <c r="E815" s="566" t="str">
        <f t="shared" si="82"/>
        <v/>
      </c>
      <c r="F815" s="565">
        <v>0</v>
      </c>
      <c r="G815" s="567" t="str">
        <f t="shared" si="81"/>
        <v/>
      </c>
      <c r="H815" s="527"/>
      <c r="I815" s="527"/>
      <c r="J815" s="527"/>
      <c r="K815" s="527"/>
      <c r="L815" s="527"/>
      <c r="M815" s="527"/>
      <c r="N815" s="527"/>
      <c r="O815" s="527"/>
      <c r="P815" s="527"/>
      <c r="Q815" s="527"/>
      <c r="R815" s="527"/>
      <c r="S815" s="527"/>
      <c r="T815" s="527"/>
      <c r="U815" s="527"/>
      <c r="V815" s="527"/>
      <c r="W815" s="527"/>
      <c r="X815" s="527"/>
      <c r="Y815" s="527"/>
      <c r="Z815" s="527"/>
      <c r="AA815" s="527"/>
      <c r="AB815" s="527"/>
      <c r="AC815" s="527"/>
      <c r="HN815" s="527"/>
      <c r="HO815" s="527"/>
      <c r="HP815" s="527"/>
      <c r="HQ815" s="527"/>
      <c r="HR815" s="527"/>
      <c r="HS815" s="527"/>
      <c r="HT815" s="527"/>
      <c r="HU815" s="527"/>
      <c r="HV815" s="527"/>
      <c r="HW815" s="527"/>
      <c r="HX815" s="527"/>
      <c r="HY815" s="527"/>
      <c r="HZ815" s="527"/>
      <c r="IA815" s="527"/>
      <c r="IB815" s="527"/>
      <c r="IC815" s="527"/>
      <c r="ID815" s="527"/>
      <c r="IE815" s="527"/>
      <c r="IF815" s="527"/>
      <c r="IG815" s="527"/>
      <c r="IH815" s="527"/>
      <c r="II815" s="527"/>
      <c r="IJ815" s="527"/>
      <c r="IK815" s="527"/>
      <c r="IL815" s="527"/>
      <c r="IM815" s="527"/>
      <c r="IN815" s="527"/>
      <c r="IO815" s="527"/>
      <c r="IP815" s="527"/>
      <c r="IQ815" s="527"/>
      <c r="IR815" s="527"/>
      <c r="IS815" s="527"/>
    </row>
    <row r="816" s="528" customFormat="1" ht="24.95" customHeight="1" spans="1:253">
      <c r="A816" s="563" t="s">
        <v>646</v>
      </c>
      <c r="B816" s="564">
        <v>0</v>
      </c>
      <c r="C816" s="565">
        <v>0</v>
      </c>
      <c r="D816" s="565">
        <v>0</v>
      </c>
      <c r="E816" s="566" t="str">
        <f t="shared" si="82"/>
        <v/>
      </c>
      <c r="F816" s="565">
        <v>0</v>
      </c>
      <c r="G816" s="567" t="str">
        <f t="shared" si="81"/>
        <v/>
      </c>
    </row>
    <row r="817" s="529" customFormat="1" ht="24.95" customHeight="1" spans="1:253">
      <c r="A817" s="563" t="s">
        <v>647</v>
      </c>
      <c r="B817" s="564">
        <v>0</v>
      </c>
      <c r="C817" s="565">
        <v>95</v>
      </c>
      <c r="D817" s="565">
        <v>95</v>
      </c>
      <c r="E817" s="566">
        <f t="shared" si="82"/>
        <v>1</v>
      </c>
      <c r="F817" s="565">
        <v>0</v>
      </c>
      <c r="G817" s="567" t="str">
        <f t="shared" si="81"/>
        <v/>
      </c>
      <c r="H817" s="527"/>
      <c r="I817" s="527"/>
      <c r="J817" s="527"/>
      <c r="K817" s="527"/>
      <c r="L817" s="527"/>
      <c r="M817" s="527"/>
      <c r="N817" s="527"/>
      <c r="O817" s="527"/>
      <c r="P817" s="527"/>
      <c r="Q817" s="527"/>
      <c r="R817" s="527"/>
      <c r="S817" s="527"/>
      <c r="T817" s="527"/>
      <c r="U817" s="527"/>
      <c r="V817" s="527"/>
      <c r="W817" s="527"/>
      <c r="X817" s="527"/>
      <c r="Y817" s="527"/>
      <c r="Z817" s="527"/>
      <c r="AA817" s="527"/>
      <c r="AB817" s="527"/>
      <c r="AC817" s="527"/>
      <c r="HN817" s="527"/>
      <c r="HO817" s="527"/>
      <c r="HP817" s="527"/>
      <c r="HQ817" s="527"/>
      <c r="HR817" s="527"/>
      <c r="HS817" s="527"/>
      <c r="HT817" s="527"/>
      <c r="HU817" s="527"/>
      <c r="HV817" s="527"/>
      <c r="HW817" s="527"/>
      <c r="HX817" s="527"/>
      <c r="HY817" s="527"/>
      <c r="HZ817" s="527"/>
      <c r="IA817" s="527"/>
      <c r="IB817" s="527"/>
      <c r="IC817" s="527"/>
      <c r="ID817" s="527"/>
      <c r="IE817" s="527"/>
      <c r="IF817" s="527"/>
      <c r="IG817" s="527"/>
      <c r="IH817" s="527"/>
      <c r="II817" s="527"/>
      <c r="IJ817" s="527"/>
      <c r="IK817" s="527"/>
      <c r="IL817" s="527"/>
      <c r="IM817" s="527"/>
      <c r="IN817" s="527"/>
      <c r="IO817" s="527"/>
      <c r="IP817" s="527"/>
      <c r="IQ817" s="527"/>
      <c r="IR817" s="527"/>
      <c r="IS817" s="527"/>
    </row>
    <row r="818" s="528" customFormat="1" ht="24.95" customHeight="1" spans="1:253">
      <c r="A818" s="568" t="s">
        <v>648</v>
      </c>
      <c r="B818" s="367">
        <f>SUM(B819:B820)</f>
        <v>0</v>
      </c>
      <c r="C818" s="367">
        <f>SUM(C819:C820)</f>
        <v>0</v>
      </c>
      <c r="D818" s="367">
        <f>SUM(D819:D820)</f>
        <v>0</v>
      </c>
      <c r="E818" s="561" t="str">
        <f t="shared" si="82"/>
        <v/>
      </c>
      <c r="F818" s="367">
        <f>SUM(F819:F820)</f>
        <v>0</v>
      </c>
      <c r="G818" s="562" t="str">
        <f t="shared" si="81"/>
        <v/>
      </c>
    </row>
    <row r="819" s="525" customFormat="1" ht="24.95" customHeight="1" spans="1:253">
      <c r="A819" s="563" t="s">
        <v>649</v>
      </c>
      <c r="B819" s="564">
        <v>0</v>
      </c>
      <c r="C819" s="565">
        <v>0</v>
      </c>
      <c r="D819" s="565">
        <v>0</v>
      </c>
      <c r="E819" s="566" t="str">
        <f t="shared" si="82"/>
        <v/>
      </c>
      <c r="F819" s="565">
        <v>0</v>
      </c>
      <c r="G819" s="567" t="str">
        <f t="shared" si="81"/>
        <v/>
      </c>
      <c r="H819" s="527"/>
      <c r="I819" s="527"/>
      <c r="J819" s="527"/>
      <c r="K819" s="527"/>
      <c r="L819" s="527"/>
      <c r="M819" s="527"/>
      <c r="N819" s="527"/>
      <c r="O819" s="527"/>
      <c r="P819" s="527"/>
      <c r="Q819" s="527"/>
      <c r="R819" s="527"/>
      <c r="S819" s="527"/>
      <c r="T819" s="527"/>
      <c r="U819" s="527"/>
      <c r="V819" s="527"/>
      <c r="W819" s="527"/>
      <c r="X819" s="527"/>
      <c r="Y819" s="527"/>
      <c r="Z819" s="527"/>
      <c r="AA819" s="527"/>
      <c r="AB819" s="527"/>
      <c r="AC819" s="527"/>
      <c r="HN819" s="527"/>
      <c r="HO819" s="527"/>
      <c r="HP819" s="527"/>
      <c r="HQ819" s="527"/>
      <c r="HR819" s="527"/>
      <c r="HS819" s="527"/>
      <c r="HT819" s="527"/>
      <c r="HU819" s="527"/>
      <c r="HV819" s="527"/>
      <c r="HW819" s="527"/>
      <c r="HX819" s="527"/>
      <c r="HY819" s="527"/>
      <c r="HZ819" s="527"/>
      <c r="IA819" s="527"/>
      <c r="IB819" s="527"/>
      <c r="IC819" s="527"/>
      <c r="ID819" s="527"/>
      <c r="IE819" s="527"/>
      <c r="IF819" s="527"/>
      <c r="IG819" s="527"/>
      <c r="IH819" s="527"/>
      <c r="II819" s="527"/>
      <c r="IJ819" s="527"/>
      <c r="IK819" s="527"/>
      <c r="IL819" s="527"/>
      <c r="IM819" s="527"/>
      <c r="IN819" s="527"/>
      <c r="IO819" s="527"/>
      <c r="IP819" s="527"/>
      <c r="IQ819" s="527"/>
      <c r="IR819" s="527"/>
      <c r="IS819" s="527"/>
    </row>
    <row r="820" s="528" customFormat="1" ht="24.95" customHeight="1" spans="1:253">
      <c r="A820" s="563" t="s">
        <v>650</v>
      </c>
      <c r="B820" s="564">
        <v>0</v>
      </c>
      <c r="C820" s="565">
        <v>0</v>
      </c>
      <c r="D820" s="565">
        <v>0</v>
      </c>
      <c r="E820" s="566" t="str">
        <f t="shared" si="82"/>
        <v/>
      </c>
      <c r="F820" s="565">
        <v>0</v>
      </c>
      <c r="G820" s="567" t="str">
        <f t="shared" si="81"/>
        <v/>
      </c>
    </row>
    <row r="821" s="525" customFormat="1" ht="24.95" customHeight="1" spans="1:253">
      <c r="A821" s="568" t="s">
        <v>651</v>
      </c>
      <c r="B821" s="367">
        <f>SUM(B822:B823)</f>
        <v>0</v>
      </c>
      <c r="C821" s="367">
        <f>SUM(C822:C823)</f>
        <v>0</v>
      </c>
      <c r="D821" s="367">
        <f>SUM(D822:D823)</f>
        <v>0</v>
      </c>
      <c r="E821" s="561" t="str">
        <f t="shared" si="82"/>
        <v/>
      </c>
      <c r="F821" s="367">
        <f>SUM(F822:F823)</f>
        <v>0</v>
      </c>
      <c r="G821" s="562" t="str">
        <f t="shared" si="81"/>
        <v/>
      </c>
      <c r="H821" s="527"/>
      <c r="I821" s="527"/>
      <c r="J821" s="527"/>
      <c r="K821" s="527"/>
      <c r="L821" s="527"/>
      <c r="M821" s="527"/>
      <c r="N821" s="527"/>
      <c r="O821" s="527"/>
      <c r="P821" s="527"/>
      <c r="Q821" s="527"/>
      <c r="R821" s="527"/>
      <c r="S821" s="527"/>
      <c r="T821" s="527"/>
      <c r="U821" s="527"/>
      <c r="V821" s="527"/>
      <c r="W821" s="527"/>
      <c r="X821" s="527"/>
      <c r="Y821" s="527"/>
      <c r="Z821" s="527"/>
      <c r="AA821" s="527"/>
      <c r="AB821" s="527"/>
      <c r="AC821" s="527"/>
      <c r="HN821" s="527"/>
      <c r="HO821" s="527"/>
      <c r="HP821" s="527"/>
      <c r="HQ821" s="527"/>
      <c r="HR821" s="527"/>
      <c r="HS821" s="527"/>
      <c r="HT821" s="527"/>
      <c r="HU821" s="527"/>
      <c r="HV821" s="527"/>
      <c r="HW821" s="527"/>
      <c r="HX821" s="527"/>
      <c r="HY821" s="527"/>
      <c r="HZ821" s="527"/>
      <c r="IA821" s="527"/>
      <c r="IB821" s="527"/>
      <c r="IC821" s="527"/>
      <c r="ID821" s="527"/>
      <c r="IE821" s="527"/>
      <c r="IF821" s="527"/>
      <c r="IG821" s="527"/>
      <c r="IH821" s="527"/>
      <c r="II821" s="527"/>
      <c r="IJ821" s="527"/>
      <c r="IK821" s="527"/>
      <c r="IL821" s="527"/>
      <c r="IM821" s="527"/>
      <c r="IN821" s="527"/>
      <c r="IO821" s="527"/>
      <c r="IP821" s="527"/>
      <c r="IQ821" s="527"/>
      <c r="IR821" s="527"/>
      <c r="IS821" s="527"/>
    </row>
    <row r="822" s="532" customFormat="1" ht="24.95" customHeight="1" spans="1:253">
      <c r="A822" s="563" t="s">
        <v>652</v>
      </c>
      <c r="B822" s="564">
        <v>0</v>
      </c>
      <c r="C822" s="565">
        <v>0</v>
      </c>
      <c r="D822" s="565">
        <v>0</v>
      </c>
      <c r="E822" s="566" t="str">
        <f t="shared" si="82"/>
        <v/>
      </c>
      <c r="F822" s="565">
        <v>0</v>
      </c>
      <c r="G822" s="567" t="str">
        <f t="shared" si="81"/>
        <v/>
      </c>
      <c r="H822" s="527"/>
      <c r="I822" s="527"/>
      <c r="J822" s="527"/>
      <c r="K822" s="527"/>
      <c r="L822" s="527"/>
      <c r="M822" s="527"/>
      <c r="N822" s="527"/>
      <c r="O822" s="527"/>
      <c r="P822" s="527"/>
      <c r="Q822" s="527"/>
      <c r="R822" s="527"/>
      <c r="S822" s="527"/>
      <c r="T822" s="527"/>
      <c r="U822" s="527"/>
      <c r="V822" s="527"/>
      <c r="W822" s="527"/>
      <c r="X822" s="527"/>
      <c r="Y822" s="527"/>
      <c r="Z822" s="527"/>
      <c r="AA822" s="527"/>
      <c r="AB822" s="527"/>
      <c r="AC822" s="527"/>
      <c r="HN822" s="527"/>
      <c r="HO822" s="527"/>
      <c r="HP822" s="527"/>
      <c r="HQ822" s="527"/>
      <c r="HR822" s="527"/>
      <c r="HS822" s="527"/>
      <c r="HT822" s="527"/>
      <c r="HU822" s="527"/>
      <c r="HV822" s="527"/>
      <c r="HW822" s="527"/>
      <c r="HX822" s="527"/>
      <c r="HY822" s="527"/>
      <c r="HZ822" s="527"/>
      <c r="IA822" s="527"/>
      <c r="IB822" s="527"/>
      <c r="IC822" s="527"/>
      <c r="ID822" s="527"/>
      <c r="IE822" s="527"/>
      <c r="IF822" s="527"/>
      <c r="IG822" s="527"/>
      <c r="IH822" s="527"/>
      <c r="II822" s="527"/>
      <c r="IJ822" s="527"/>
      <c r="IK822" s="527"/>
      <c r="IL822" s="527"/>
      <c r="IM822" s="527"/>
      <c r="IN822" s="527"/>
      <c r="IO822" s="527"/>
      <c r="IP822" s="527"/>
      <c r="IQ822" s="527"/>
      <c r="IR822" s="527"/>
      <c r="IS822" s="527"/>
    </row>
    <row r="823" s="525" customFormat="1" ht="24.95" customHeight="1" spans="1:253">
      <c r="A823" s="563" t="s">
        <v>653</v>
      </c>
      <c r="B823" s="564">
        <v>0</v>
      </c>
      <c r="C823" s="565">
        <v>0</v>
      </c>
      <c r="D823" s="565">
        <v>0</v>
      </c>
      <c r="E823" s="566" t="str">
        <f t="shared" si="82"/>
        <v/>
      </c>
      <c r="F823" s="565">
        <v>0</v>
      </c>
      <c r="G823" s="567" t="str">
        <f t="shared" si="81"/>
        <v/>
      </c>
      <c r="H823" s="527"/>
      <c r="I823" s="527"/>
      <c r="J823" s="527"/>
      <c r="K823" s="527"/>
      <c r="L823" s="527"/>
      <c r="M823" s="527"/>
      <c r="N823" s="527"/>
      <c r="O823" s="527"/>
      <c r="P823" s="527"/>
      <c r="Q823" s="527"/>
      <c r="R823" s="527"/>
      <c r="S823" s="527"/>
      <c r="T823" s="527"/>
      <c r="U823" s="527"/>
      <c r="V823" s="527"/>
      <c r="W823" s="527"/>
      <c r="X823" s="527"/>
      <c r="Y823" s="527"/>
      <c r="Z823" s="527"/>
      <c r="AA823" s="527"/>
      <c r="AB823" s="527"/>
      <c r="AC823" s="527"/>
      <c r="HN823" s="527"/>
      <c r="HO823" s="527"/>
      <c r="HP823" s="527"/>
      <c r="HQ823" s="527"/>
      <c r="HR823" s="527"/>
      <c r="HS823" s="527"/>
      <c r="HT823" s="527"/>
      <c r="HU823" s="527"/>
      <c r="HV823" s="527"/>
      <c r="HW823" s="527"/>
      <c r="HX823" s="527"/>
      <c r="HY823" s="527"/>
      <c r="HZ823" s="527"/>
      <c r="IA823" s="527"/>
      <c r="IB823" s="527"/>
      <c r="IC823" s="527"/>
      <c r="ID823" s="527"/>
      <c r="IE823" s="527"/>
      <c r="IF823" s="527"/>
      <c r="IG823" s="527"/>
      <c r="IH823" s="527"/>
      <c r="II823" s="527"/>
      <c r="IJ823" s="527"/>
      <c r="IK823" s="527"/>
      <c r="IL823" s="527"/>
      <c r="IM823" s="527"/>
      <c r="IN823" s="527"/>
      <c r="IO823" s="527"/>
      <c r="IP823" s="527"/>
      <c r="IQ823" s="527"/>
      <c r="IR823" s="527"/>
      <c r="IS823" s="527"/>
    </row>
    <row r="824" s="525" customFormat="1" ht="24.95" customHeight="1" spans="1:253">
      <c r="A824" s="568" t="s">
        <v>654</v>
      </c>
      <c r="B824" s="367">
        <f>SUM(B825)</f>
        <v>0</v>
      </c>
      <c r="C824" s="367">
        <f>SUM(C825)</f>
        <v>0</v>
      </c>
      <c r="D824" s="367">
        <f>SUM(D825)</f>
        <v>0</v>
      </c>
      <c r="E824" s="561" t="str">
        <f t="shared" si="82"/>
        <v/>
      </c>
      <c r="F824" s="367">
        <f>SUM(F825)</f>
        <v>0</v>
      </c>
      <c r="G824" s="562" t="str">
        <f t="shared" si="81"/>
        <v/>
      </c>
      <c r="H824" s="527"/>
      <c r="I824" s="527"/>
      <c r="J824" s="527"/>
      <c r="K824" s="527"/>
      <c r="L824" s="527"/>
      <c r="M824" s="527"/>
      <c r="N824" s="527"/>
      <c r="O824" s="527"/>
      <c r="P824" s="527"/>
      <c r="Q824" s="527"/>
      <c r="R824" s="527"/>
      <c r="S824" s="527"/>
      <c r="T824" s="527"/>
      <c r="U824" s="527"/>
      <c r="V824" s="527"/>
      <c r="W824" s="527"/>
      <c r="X824" s="527"/>
      <c r="Y824" s="527"/>
      <c r="Z824" s="527"/>
      <c r="AA824" s="527"/>
      <c r="AB824" s="527"/>
      <c r="AC824" s="527"/>
      <c r="HN824" s="527"/>
      <c r="HO824" s="527"/>
      <c r="HP824" s="527"/>
      <c r="HQ824" s="527"/>
      <c r="HR824" s="527"/>
      <c r="HS824" s="527"/>
      <c r="HT824" s="527"/>
      <c r="HU824" s="527"/>
      <c r="HV824" s="527"/>
      <c r="HW824" s="527"/>
      <c r="HX824" s="527"/>
      <c r="HY824" s="527"/>
      <c r="HZ824" s="527"/>
      <c r="IA824" s="527"/>
      <c r="IB824" s="527"/>
      <c r="IC824" s="527"/>
      <c r="ID824" s="527"/>
      <c r="IE824" s="527"/>
      <c r="IF824" s="527"/>
      <c r="IG824" s="527"/>
      <c r="IH824" s="527"/>
      <c r="II824" s="527"/>
      <c r="IJ824" s="527"/>
      <c r="IK824" s="527"/>
      <c r="IL824" s="527"/>
      <c r="IM824" s="527"/>
      <c r="IN824" s="527"/>
      <c r="IO824" s="527"/>
      <c r="IP824" s="527"/>
      <c r="IQ824" s="527"/>
      <c r="IR824" s="527"/>
      <c r="IS824" s="527"/>
    </row>
    <row r="825" s="525" customFormat="1" ht="24.95" customHeight="1" spans="1:253">
      <c r="A825" s="563" t="s">
        <v>655</v>
      </c>
      <c r="B825" s="564">
        <v>0</v>
      </c>
      <c r="C825" s="565">
        <v>0</v>
      </c>
      <c r="D825" s="565">
        <v>0</v>
      </c>
      <c r="E825" s="566" t="str">
        <f t="shared" si="82"/>
        <v/>
      </c>
      <c r="F825" s="565">
        <v>0</v>
      </c>
      <c r="G825" s="567" t="str">
        <f t="shared" si="81"/>
        <v/>
      </c>
      <c r="H825" s="527"/>
      <c r="I825" s="527"/>
      <c r="J825" s="527"/>
      <c r="K825" s="527"/>
      <c r="L825" s="527"/>
      <c r="M825" s="527"/>
      <c r="N825" s="527"/>
      <c r="O825" s="527"/>
      <c r="P825" s="527"/>
      <c r="Q825" s="527"/>
      <c r="R825" s="527"/>
      <c r="S825" s="527"/>
      <c r="T825" s="527"/>
      <c r="U825" s="527"/>
      <c r="V825" s="527"/>
      <c r="W825" s="527"/>
      <c r="X825" s="527"/>
      <c r="Y825" s="527"/>
      <c r="Z825" s="527"/>
      <c r="AA825" s="527"/>
      <c r="AB825" s="527"/>
      <c r="AC825" s="527"/>
      <c r="HN825" s="527"/>
      <c r="HO825" s="527"/>
      <c r="HP825" s="527"/>
      <c r="HQ825" s="527"/>
      <c r="HR825" s="527"/>
      <c r="HS825" s="527"/>
      <c r="HT825" s="527"/>
      <c r="HU825" s="527"/>
      <c r="HV825" s="527"/>
      <c r="HW825" s="527"/>
      <c r="HX825" s="527"/>
      <c r="HY825" s="527"/>
      <c r="HZ825" s="527"/>
      <c r="IA825" s="527"/>
      <c r="IB825" s="527"/>
      <c r="IC825" s="527"/>
      <c r="ID825" s="527"/>
      <c r="IE825" s="527"/>
      <c r="IF825" s="527"/>
      <c r="IG825" s="527"/>
      <c r="IH825" s="527"/>
      <c r="II825" s="527"/>
      <c r="IJ825" s="527"/>
      <c r="IK825" s="527"/>
      <c r="IL825" s="527"/>
      <c r="IM825" s="527"/>
      <c r="IN825" s="527"/>
      <c r="IO825" s="527"/>
      <c r="IP825" s="527"/>
      <c r="IQ825" s="527"/>
      <c r="IR825" s="527"/>
      <c r="IS825" s="527"/>
    </row>
    <row r="826" s="528" customFormat="1" ht="24.95" customHeight="1" spans="1:253">
      <c r="A826" s="568" t="s">
        <v>656</v>
      </c>
      <c r="B826" s="367">
        <f>SUM(B827)</f>
        <v>0</v>
      </c>
      <c r="C826" s="367">
        <f>SUM(C827)</f>
        <v>0</v>
      </c>
      <c r="D826" s="367">
        <f>SUM(D827)</f>
        <v>0</v>
      </c>
      <c r="E826" s="561" t="str">
        <f t="shared" si="82"/>
        <v/>
      </c>
      <c r="F826" s="367">
        <f>SUM(F827)</f>
        <v>0</v>
      </c>
      <c r="G826" s="562" t="str">
        <f t="shared" si="81"/>
        <v/>
      </c>
    </row>
    <row r="827" s="525" customFormat="1" ht="24.95" customHeight="1" spans="1:253">
      <c r="A827" s="563" t="s">
        <v>657</v>
      </c>
      <c r="B827" s="564">
        <v>0</v>
      </c>
      <c r="C827" s="565">
        <v>0</v>
      </c>
      <c r="D827" s="565">
        <v>0</v>
      </c>
      <c r="E827" s="566" t="str">
        <f t="shared" si="82"/>
        <v/>
      </c>
      <c r="F827" s="565">
        <v>0</v>
      </c>
      <c r="G827" s="567" t="str">
        <f t="shared" si="81"/>
        <v/>
      </c>
      <c r="H827" s="527"/>
      <c r="I827" s="527"/>
      <c r="J827" s="527"/>
      <c r="K827" s="527"/>
      <c r="L827" s="527"/>
      <c r="M827" s="527"/>
      <c r="N827" s="527"/>
      <c r="O827" s="527"/>
      <c r="P827" s="527"/>
      <c r="Q827" s="527"/>
      <c r="R827" s="527"/>
      <c r="S827" s="527"/>
      <c r="T827" s="527"/>
      <c r="U827" s="527"/>
      <c r="V827" s="527"/>
      <c r="W827" s="527"/>
      <c r="X827" s="527"/>
      <c r="Y827" s="527"/>
      <c r="Z827" s="527"/>
      <c r="AA827" s="527"/>
      <c r="AB827" s="527"/>
      <c r="AC827" s="527"/>
      <c r="HN827" s="527"/>
      <c r="HO827" s="527"/>
      <c r="HP827" s="527"/>
      <c r="HQ827" s="527"/>
      <c r="HR827" s="527"/>
      <c r="HS827" s="527"/>
      <c r="HT827" s="527"/>
      <c r="HU827" s="527"/>
      <c r="HV827" s="527"/>
      <c r="HW827" s="527"/>
      <c r="HX827" s="527"/>
      <c r="HY827" s="527"/>
      <c r="HZ827" s="527"/>
      <c r="IA827" s="527"/>
      <c r="IB827" s="527"/>
      <c r="IC827" s="527"/>
      <c r="ID827" s="527"/>
      <c r="IE827" s="527"/>
      <c r="IF827" s="527"/>
      <c r="IG827" s="527"/>
      <c r="IH827" s="527"/>
      <c r="II827" s="527"/>
      <c r="IJ827" s="527"/>
      <c r="IK827" s="527"/>
      <c r="IL827" s="527"/>
      <c r="IM827" s="527"/>
      <c r="IN827" s="527"/>
      <c r="IO827" s="527"/>
      <c r="IP827" s="527"/>
      <c r="IQ827" s="527"/>
      <c r="IR827" s="527"/>
      <c r="IS827" s="527"/>
    </row>
    <row r="828" s="532" customFormat="1" ht="24.95" customHeight="1" spans="1:253">
      <c r="A828" s="568" t="s">
        <v>658</v>
      </c>
      <c r="B828" s="367">
        <f>SUM(B829:B833)</f>
        <v>0</v>
      </c>
      <c r="C828" s="367">
        <f>SUM(C829:C833)</f>
        <v>0</v>
      </c>
      <c r="D828" s="367">
        <f>SUM(D829:D833)</f>
        <v>0</v>
      </c>
      <c r="E828" s="561" t="str">
        <f t="shared" si="82"/>
        <v/>
      </c>
      <c r="F828" s="367">
        <f>SUM(F829:F833)</f>
        <v>0</v>
      </c>
      <c r="G828" s="562" t="str">
        <f t="shared" si="81"/>
        <v/>
      </c>
      <c r="H828" s="527"/>
      <c r="I828" s="527"/>
      <c r="J828" s="527"/>
      <c r="K828" s="527"/>
      <c r="L828" s="527"/>
      <c r="M828" s="527"/>
      <c r="N828" s="527"/>
      <c r="O828" s="527"/>
      <c r="P828" s="527"/>
      <c r="Q828" s="527"/>
      <c r="R828" s="527"/>
      <c r="S828" s="527"/>
      <c r="T828" s="527"/>
      <c r="U828" s="527"/>
      <c r="V828" s="527"/>
      <c r="W828" s="527"/>
      <c r="X828" s="527"/>
      <c r="Y828" s="527"/>
      <c r="Z828" s="527"/>
      <c r="AA828" s="527"/>
      <c r="AB828" s="527"/>
      <c r="AC828" s="527"/>
      <c r="HN828" s="527"/>
      <c r="HO828" s="527"/>
      <c r="HP828" s="527"/>
      <c r="HQ828" s="527"/>
      <c r="HR828" s="527"/>
      <c r="HS828" s="527"/>
      <c r="HT828" s="527"/>
      <c r="HU828" s="527"/>
      <c r="HV828" s="527"/>
      <c r="HW828" s="527"/>
      <c r="HX828" s="527"/>
      <c r="HY828" s="527"/>
      <c r="HZ828" s="527"/>
      <c r="IA828" s="527"/>
      <c r="IB828" s="527"/>
      <c r="IC828" s="527"/>
      <c r="ID828" s="527"/>
      <c r="IE828" s="527"/>
      <c r="IF828" s="527"/>
      <c r="IG828" s="527"/>
      <c r="IH828" s="527"/>
      <c r="II828" s="527"/>
      <c r="IJ828" s="527"/>
      <c r="IK828" s="527"/>
      <c r="IL828" s="527"/>
      <c r="IM828" s="527"/>
      <c r="IN828" s="527"/>
      <c r="IO828" s="527"/>
      <c r="IP828" s="527"/>
      <c r="IQ828" s="527"/>
      <c r="IR828" s="527"/>
      <c r="IS828" s="527"/>
    </row>
    <row r="829" s="528" customFormat="1" ht="24.95" customHeight="1" spans="1:253">
      <c r="A829" s="563" t="s">
        <v>659</v>
      </c>
      <c r="B829" s="564">
        <v>0</v>
      </c>
      <c r="C829" s="565">
        <v>0</v>
      </c>
      <c r="D829" s="565">
        <v>0</v>
      </c>
      <c r="E829" s="566" t="str">
        <f t="shared" si="82"/>
        <v/>
      </c>
      <c r="F829" s="565">
        <v>0</v>
      </c>
      <c r="G829" s="567" t="str">
        <f t="shared" si="81"/>
        <v/>
      </c>
    </row>
    <row r="830" s="525" customFormat="1" ht="24.95" customHeight="1" spans="1:253">
      <c r="A830" s="563" t="s">
        <v>660</v>
      </c>
      <c r="B830" s="564">
        <v>0</v>
      </c>
      <c r="C830" s="565">
        <v>0</v>
      </c>
      <c r="D830" s="565">
        <v>0</v>
      </c>
      <c r="E830" s="566" t="str">
        <f t="shared" si="82"/>
        <v/>
      </c>
      <c r="F830" s="565">
        <v>0</v>
      </c>
      <c r="G830" s="567" t="str">
        <f t="shared" si="81"/>
        <v/>
      </c>
      <c r="H830" s="527"/>
      <c r="I830" s="527"/>
      <c r="J830" s="527"/>
      <c r="K830" s="527"/>
      <c r="L830" s="527"/>
      <c r="M830" s="527"/>
      <c r="N830" s="527"/>
      <c r="O830" s="527"/>
      <c r="P830" s="527"/>
      <c r="Q830" s="527"/>
      <c r="R830" s="527"/>
      <c r="S830" s="527"/>
      <c r="T830" s="527"/>
      <c r="U830" s="527"/>
      <c r="V830" s="527"/>
      <c r="W830" s="527"/>
      <c r="X830" s="527"/>
      <c r="Y830" s="527"/>
      <c r="Z830" s="527"/>
      <c r="AA830" s="527"/>
      <c r="AB830" s="527"/>
      <c r="AC830" s="527"/>
      <c r="HN830" s="527"/>
      <c r="HO830" s="527"/>
      <c r="HP830" s="527"/>
      <c r="HQ830" s="527"/>
      <c r="HR830" s="527"/>
      <c r="HS830" s="527"/>
      <c r="HT830" s="527"/>
      <c r="HU830" s="527"/>
      <c r="HV830" s="527"/>
      <c r="HW830" s="527"/>
      <c r="HX830" s="527"/>
      <c r="HY830" s="527"/>
      <c r="HZ830" s="527"/>
      <c r="IA830" s="527"/>
      <c r="IB830" s="527"/>
      <c r="IC830" s="527"/>
      <c r="ID830" s="527"/>
      <c r="IE830" s="527"/>
      <c r="IF830" s="527"/>
      <c r="IG830" s="527"/>
      <c r="IH830" s="527"/>
      <c r="II830" s="527"/>
      <c r="IJ830" s="527"/>
      <c r="IK830" s="527"/>
      <c r="IL830" s="527"/>
      <c r="IM830" s="527"/>
      <c r="IN830" s="527"/>
      <c r="IO830" s="527"/>
      <c r="IP830" s="527"/>
      <c r="IQ830" s="527"/>
      <c r="IR830" s="527"/>
      <c r="IS830" s="527"/>
    </row>
    <row r="831" s="528" customFormat="1" ht="24.95" customHeight="1" spans="1:253">
      <c r="A831" s="563" t="s">
        <v>661</v>
      </c>
      <c r="B831" s="564">
        <v>0</v>
      </c>
      <c r="C831" s="565">
        <v>0</v>
      </c>
      <c r="D831" s="565">
        <v>0</v>
      </c>
      <c r="E831" s="566" t="str">
        <f t="shared" si="82"/>
        <v/>
      </c>
      <c r="F831" s="565">
        <v>0</v>
      </c>
      <c r="G831" s="567" t="str">
        <f t="shared" si="81"/>
        <v/>
      </c>
    </row>
    <row r="832" s="528" customFormat="1" ht="24.95" customHeight="1" spans="1:253">
      <c r="A832" s="563" t="s">
        <v>662</v>
      </c>
      <c r="B832" s="564">
        <v>0</v>
      </c>
      <c r="C832" s="565">
        <v>0</v>
      </c>
      <c r="D832" s="565">
        <v>0</v>
      </c>
      <c r="E832" s="566" t="str">
        <f t="shared" si="82"/>
        <v/>
      </c>
      <c r="F832" s="565">
        <v>0</v>
      </c>
      <c r="G832" s="567" t="str">
        <f t="shared" si="81"/>
        <v/>
      </c>
    </row>
    <row r="833" s="528" customFormat="1" ht="24.95" customHeight="1" spans="1:253">
      <c r="A833" s="563" t="s">
        <v>663</v>
      </c>
      <c r="B833" s="564">
        <v>0</v>
      </c>
      <c r="C833" s="565">
        <v>0</v>
      </c>
      <c r="D833" s="565">
        <v>0</v>
      </c>
      <c r="E833" s="566" t="str">
        <f t="shared" si="82"/>
        <v/>
      </c>
      <c r="F833" s="565">
        <v>0</v>
      </c>
      <c r="G833" s="567" t="str">
        <f t="shared" si="81"/>
        <v/>
      </c>
    </row>
    <row r="834" s="529" customFormat="1" ht="24.95" customHeight="1" spans="1:253">
      <c r="A834" s="568" t="s">
        <v>664</v>
      </c>
      <c r="B834" s="367">
        <f>SUM(B835:B836)</f>
        <v>0</v>
      </c>
      <c r="C834" s="367">
        <f>SUM(C835:C836)</f>
        <v>0</v>
      </c>
      <c r="D834" s="367">
        <f>SUM(D835:D836)</f>
        <v>0</v>
      </c>
      <c r="E834" s="561" t="str">
        <f t="shared" si="82"/>
        <v/>
      </c>
      <c r="F834" s="367">
        <f>SUM(F835:F836)</f>
        <v>0</v>
      </c>
      <c r="G834" s="562" t="str">
        <f t="shared" si="81"/>
        <v/>
      </c>
      <c r="H834" s="527"/>
      <c r="I834" s="527"/>
      <c r="J834" s="527"/>
      <c r="K834" s="527"/>
      <c r="L834" s="527"/>
      <c r="M834" s="527"/>
      <c r="N834" s="527"/>
      <c r="O834" s="527"/>
      <c r="P834" s="527"/>
      <c r="Q834" s="527"/>
      <c r="R834" s="527"/>
      <c r="S834" s="527"/>
      <c r="T834" s="527"/>
      <c r="U834" s="527"/>
      <c r="V834" s="527"/>
      <c r="W834" s="527"/>
      <c r="X834" s="527"/>
      <c r="Y834" s="527"/>
      <c r="Z834" s="527"/>
      <c r="AA834" s="527"/>
      <c r="AB834" s="527"/>
      <c r="AC834" s="527"/>
      <c r="HN834" s="527"/>
      <c r="HO834" s="527"/>
      <c r="HP834" s="527"/>
      <c r="HQ834" s="527"/>
      <c r="HR834" s="527"/>
      <c r="HS834" s="527"/>
      <c r="HT834" s="527"/>
      <c r="HU834" s="527"/>
      <c r="HV834" s="527"/>
      <c r="HW834" s="527"/>
      <c r="HX834" s="527"/>
      <c r="HY834" s="527"/>
      <c r="HZ834" s="527"/>
      <c r="IA834" s="527"/>
      <c r="IB834" s="527"/>
      <c r="IC834" s="527"/>
      <c r="ID834" s="527"/>
      <c r="IE834" s="527"/>
      <c r="IF834" s="527"/>
      <c r="IG834" s="527"/>
      <c r="IH834" s="527"/>
      <c r="II834" s="527"/>
      <c r="IJ834" s="527"/>
      <c r="IK834" s="527"/>
      <c r="IL834" s="527"/>
      <c r="IM834" s="527"/>
      <c r="IN834" s="527"/>
      <c r="IO834" s="527"/>
      <c r="IP834" s="527"/>
      <c r="IQ834" s="527"/>
      <c r="IR834" s="527"/>
      <c r="IS834" s="527"/>
    </row>
    <row r="835" s="528" customFormat="1" ht="24.95" customHeight="1" spans="1:253">
      <c r="A835" s="563" t="s">
        <v>665</v>
      </c>
      <c r="B835" s="564">
        <v>0</v>
      </c>
      <c r="C835" s="565">
        <v>0</v>
      </c>
      <c r="D835" s="565">
        <v>0</v>
      </c>
      <c r="E835" s="566" t="str">
        <f t="shared" si="82"/>
        <v/>
      </c>
      <c r="F835" s="565">
        <v>0</v>
      </c>
      <c r="G835" s="567" t="str">
        <f t="shared" si="81"/>
        <v/>
      </c>
    </row>
    <row r="836" s="528" customFormat="1" ht="24.95" customHeight="1" spans="1:253">
      <c r="A836" s="563" t="s">
        <v>666</v>
      </c>
      <c r="B836" s="564" t="s">
        <v>182</v>
      </c>
      <c r="C836" s="565">
        <v>0</v>
      </c>
      <c r="D836" s="565">
        <v>0</v>
      </c>
      <c r="E836" s="566" t="str">
        <f t="shared" si="82"/>
        <v/>
      </c>
      <c r="F836" s="565" t="s">
        <v>182</v>
      </c>
      <c r="G836" s="567" t="str">
        <f t="shared" ref="G836:G899" si="83">IFERROR((D836-F836)/F836,"")</f>
        <v/>
      </c>
    </row>
    <row r="837" s="5" customFormat="1" ht="24.95" customHeight="1" spans="1:253">
      <c r="A837" s="568" t="s">
        <v>667</v>
      </c>
      <c r="B837" s="367">
        <f>SUM(B838)</f>
        <v>0</v>
      </c>
      <c r="C837" s="367">
        <f>SUM(C838)</f>
        <v>0</v>
      </c>
      <c r="D837" s="367">
        <f>SUM(D838)</f>
        <v>0</v>
      </c>
      <c r="E837" s="561" t="str">
        <f t="shared" si="82"/>
        <v/>
      </c>
      <c r="F837" s="367">
        <f>SUM(F838)</f>
        <v>460</v>
      </c>
      <c r="G837" s="562">
        <f t="shared" si="83"/>
        <v>-1</v>
      </c>
      <c r="H837" s="527"/>
      <c r="I837" s="527"/>
      <c r="J837" s="527"/>
      <c r="K837" s="527"/>
      <c r="L837" s="527"/>
      <c r="M837" s="527"/>
      <c r="N837" s="527"/>
      <c r="O837" s="527"/>
      <c r="P837" s="527"/>
      <c r="Q837" s="527"/>
      <c r="R837" s="527"/>
      <c r="S837" s="527"/>
      <c r="T837" s="527"/>
      <c r="U837" s="527"/>
      <c r="V837" s="527"/>
      <c r="W837" s="527"/>
      <c r="X837" s="527"/>
      <c r="Y837" s="527"/>
      <c r="Z837" s="527"/>
      <c r="AA837" s="527"/>
      <c r="AB837" s="527"/>
      <c r="AC837" s="527"/>
      <c r="HN837" s="527"/>
      <c r="HO837" s="527"/>
      <c r="HP837" s="527"/>
      <c r="HQ837" s="527"/>
      <c r="HR837" s="527"/>
      <c r="HS837" s="527"/>
      <c r="HT837" s="527"/>
      <c r="HU837" s="527"/>
      <c r="HV837" s="527"/>
      <c r="HW837" s="527"/>
      <c r="HX837" s="527"/>
      <c r="HY837" s="527"/>
      <c r="HZ837" s="527"/>
      <c r="IA837" s="527"/>
      <c r="IB837" s="527"/>
      <c r="IC837" s="527"/>
      <c r="ID837" s="527"/>
      <c r="IE837" s="527"/>
      <c r="IF837" s="527"/>
      <c r="IG837" s="527"/>
      <c r="IH837" s="527"/>
      <c r="II837" s="527"/>
      <c r="IJ837" s="527"/>
      <c r="IK837" s="527"/>
      <c r="IL837" s="527"/>
      <c r="IM837" s="527"/>
      <c r="IN837" s="527"/>
      <c r="IO837" s="527"/>
      <c r="IP837" s="527"/>
      <c r="IQ837" s="527"/>
      <c r="IR837" s="527"/>
      <c r="IS837" s="527"/>
    </row>
    <row r="838" s="528" customFormat="1" ht="24.95" customHeight="1" spans="1:253">
      <c r="A838" s="563" t="s">
        <v>668</v>
      </c>
      <c r="B838" s="564">
        <v>0</v>
      </c>
      <c r="C838" s="565">
        <v>0</v>
      </c>
      <c r="D838" s="565">
        <v>0</v>
      </c>
      <c r="E838" s="566" t="str">
        <f t="shared" ref="E838:E901" si="84">IFERROR(D838/C838,"")</f>
        <v/>
      </c>
      <c r="F838" s="565">
        <v>460</v>
      </c>
      <c r="G838" s="567">
        <f t="shared" si="83"/>
        <v>-1</v>
      </c>
    </row>
    <row r="839" s="5" customFormat="1" ht="24.95" customHeight="1" spans="1:253">
      <c r="A839" s="568" t="s">
        <v>669</v>
      </c>
      <c r="B839" s="367">
        <f>SUM(B840:B849)</f>
        <v>0</v>
      </c>
      <c r="C839" s="367">
        <f>SUM(C840:C849)</f>
        <v>0</v>
      </c>
      <c r="D839" s="367">
        <f>SUM(D840:D849)</f>
        <v>0</v>
      </c>
      <c r="E839" s="561" t="str">
        <f t="shared" si="84"/>
        <v/>
      </c>
      <c r="F839" s="367">
        <f>SUM(F840:F849)</f>
        <v>0</v>
      </c>
      <c r="G839" s="562" t="str">
        <f t="shared" si="83"/>
        <v/>
      </c>
      <c r="H839" s="527"/>
      <c r="I839" s="527"/>
      <c r="J839" s="527"/>
      <c r="K839" s="527"/>
      <c r="L839" s="527"/>
      <c r="M839" s="527"/>
      <c r="N839" s="527"/>
      <c r="O839" s="527"/>
      <c r="P839" s="527"/>
      <c r="Q839" s="527"/>
      <c r="R839" s="527"/>
      <c r="S839" s="527"/>
      <c r="T839" s="527"/>
      <c r="U839" s="527"/>
      <c r="V839" s="527"/>
      <c r="W839" s="527"/>
      <c r="X839" s="527"/>
      <c r="Y839" s="527"/>
      <c r="Z839" s="527"/>
      <c r="AA839" s="527"/>
      <c r="AB839" s="527"/>
      <c r="AC839" s="527"/>
      <c r="HN839" s="527"/>
      <c r="HO839" s="527"/>
      <c r="HP839" s="527"/>
      <c r="HQ839" s="527"/>
      <c r="HR839" s="527"/>
      <c r="HS839" s="527"/>
      <c r="HT839" s="527"/>
      <c r="HU839" s="527"/>
      <c r="HV839" s="527"/>
      <c r="HW839" s="527"/>
      <c r="HX839" s="527"/>
      <c r="HY839" s="527"/>
      <c r="HZ839" s="527"/>
      <c r="IA839" s="527"/>
      <c r="IB839" s="527"/>
      <c r="IC839" s="527"/>
      <c r="ID839" s="527"/>
      <c r="IE839" s="527"/>
      <c r="IF839" s="527"/>
      <c r="IG839" s="527"/>
      <c r="IH839" s="527"/>
      <c r="II839" s="527"/>
      <c r="IJ839" s="527"/>
      <c r="IK839" s="527"/>
      <c r="IL839" s="527"/>
      <c r="IM839" s="527"/>
      <c r="IN839" s="527"/>
      <c r="IO839" s="527"/>
      <c r="IP839" s="527"/>
      <c r="IQ839" s="527"/>
      <c r="IR839" s="527"/>
      <c r="IS839" s="527"/>
    </row>
    <row r="840" s="528" customFormat="1" ht="24.95" customHeight="1" spans="1:253">
      <c r="A840" s="563" t="s">
        <v>50</v>
      </c>
      <c r="B840" s="564">
        <v>0</v>
      </c>
      <c r="C840" s="565">
        <v>0</v>
      </c>
      <c r="D840" s="565">
        <v>0</v>
      </c>
      <c r="E840" s="566" t="str">
        <f t="shared" si="84"/>
        <v/>
      </c>
      <c r="F840" s="565">
        <v>0</v>
      </c>
      <c r="G840" s="567" t="str">
        <f t="shared" si="83"/>
        <v/>
      </c>
    </row>
    <row r="841" s="530" customFormat="1" ht="24.95" customHeight="1" spans="1:253">
      <c r="A841" s="563" t="s">
        <v>51</v>
      </c>
      <c r="B841" s="564">
        <v>0</v>
      </c>
      <c r="C841" s="565">
        <v>0</v>
      </c>
      <c r="D841" s="565">
        <v>0</v>
      </c>
      <c r="E841" s="566" t="str">
        <f t="shared" si="84"/>
        <v/>
      </c>
      <c r="F841" s="565">
        <v>0</v>
      </c>
      <c r="G841" s="567" t="str">
        <f t="shared" si="83"/>
        <v/>
      </c>
      <c r="H841" s="531"/>
      <c r="I841" s="531"/>
      <c r="J841" s="531"/>
      <c r="K841" s="531"/>
      <c r="L841" s="531"/>
      <c r="M841" s="531"/>
      <c r="N841" s="531"/>
      <c r="O841" s="531"/>
      <c r="P841" s="531"/>
      <c r="Q841" s="531"/>
      <c r="R841" s="531"/>
      <c r="S841" s="531"/>
      <c r="T841" s="531"/>
      <c r="U841" s="531"/>
      <c r="V841" s="531"/>
      <c r="W841" s="531"/>
      <c r="X841" s="531"/>
      <c r="Y841" s="531"/>
      <c r="Z841" s="531"/>
      <c r="AA841" s="531"/>
      <c r="AB841" s="531"/>
      <c r="AC841" s="531"/>
      <c r="HN841" s="531"/>
      <c r="HO841" s="531"/>
      <c r="HP841" s="531"/>
      <c r="HQ841" s="531"/>
      <c r="HR841" s="531"/>
      <c r="HS841" s="531"/>
      <c r="HT841" s="531"/>
      <c r="HU841" s="531"/>
      <c r="HV841" s="531"/>
      <c r="HW841" s="531"/>
      <c r="HX841" s="531"/>
      <c r="HY841" s="531"/>
      <c r="HZ841" s="531"/>
      <c r="IA841" s="531"/>
      <c r="IB841" s="531"/>
      <c r="IC841" s="531"/>
      <c r="ID841" s="531"/>
      <c r="IE841" s="531"/>
      <c r="IF841" s="531"/>
      <c r="IG841" s="531"/>
      <c r="IH841" s="531"/>
      <c r="II841" s="531"/>
      <c r="IJ841" s="531"/>
      <c r="IK841" s="531"/>
      <c r="IL841" s="531"/>
      <c r="IM841" s="531"/>
      <c r="IN841" s="531"/>
      <c r="IO841" s="531"/>
      <c r="IP841" s="531"/>
      <c r="IQ841" s="531"/>
      <c r="IR841" s="531"/>
      <c r="IS841" s="531"/>
    </row>
    <row r="842" s="528" customFormat="1" ht="24.95" customHeight="1" spans="1:253">
      <c r="A842" s="563" t="s">
        <v>52</v>
      </c>
      <c r="B842" s="564">
        <v>0</v>
      </c>
      <c r="C842" s="565">
        <v>0</v>
      </c>
      <c r="D842" s="565">
        <v>0</v>
      </c>
      <c r="E842" s="566" t="str">
        <f t="shared" si="84"/>
        <v/>
      </c>
      <c r="F842" s="565">
        <v>0</v>
      </c>
      <c r="G842" s="567" t="str">
        <f t="shared" si="83"/>
        <v/>
      </c>
    </row>
    <row r="843" s="528" customFormat="1" ht="24.95" customHeight="1" spans="1:253">
      <c r="A843" s="563" t="s">
        <v>670</v>
      </c>
      <c r="B843" s="564">
        <v>0</v>
      </c>
      <c r="C843" s="565">
        <v>0</v>
      </c>
      <c r="D843" s="565">
        <v>0</v>
      </c>
      <c r="E843" s="566" t="str">
        <f t="shared" si="84"/>
        <v/>
      </c>
      <c r="F843" s="565">
        <v>0</v>
      </c>
      <c r="G843" s="567" t="str">
        <f t="shared" si="83"/>
        <v/>
      </c>
    </row>
    <row r="844" s="5" customFormat="1" ht="24.95" customHeight="1" spans="1:253">
      <c r="A844" s="563" t="s">
        <v>671</v>
      </c>
      <c r="B844" s="564">
        <v>0</v>
      </c>
      <c r="C844" s="565">
        <v>0</v>
      </c>
      <c r="D844" s="565">
        <v>0</v>
      </c>
      <c r="E844" s="566" t="str">
        <f t="shared" si="84"/>
        <v/>
      </c>
      <c r="F844" s="565">
        <v>0</v>
      </c>
      <c r="G844" s="567" t="str">
        <f t="shared" si="83"/>
        <v/>
      </c>
      <c r="H844" s="527"/>
      <c r="I844" s="527"/>
      <c r="J844" s="527"/>
      <c r="K844" s="527"/>
      <c r="L844" s="527"/>
      <c r="M844" s="527"/>
      <c r="N844" s="527"/>
      <c r="O844" s="527"/>
      <c r="P844" s="527"/>
      <c r="Q844" s="527"/>
      <c r="R844" s="527"/>
      <c r="S844" s="527"/>
      <c r="T844" s="527"/>
      <c r="U844" s="527"/>
      <c r="V844" s="527"/>
      <c r="W844" s="527"/>
      <c r="X844" s="527"/>
      <c r="Y844" s="527"/>
      <c r="Z844" s="527"/>
      <c r="AA844" s="527"/>
      <c r="AB844" s="527"/>
      <c r="AC844" s="527"/>
      <c r="HN844" s="527"/>
      <c r="HO844" s="527"/>
      <c r="HP844" s="527"/>
      <c r="HQ844" s="527"/>
      <c r="HR844" s="527"/>
      <c r="HS844" s="527"/>
      <c r="HT844" s="527"/>
      <c r="HU844" s="527"/>
      <c r="HV844" s="527"/>
      <c r="HW844" s="527"/>
      <c r="HX844" s="527"/>
      <c r="HY844" s="527"/>
      <c r="HZ844" s="527"/>
      <c r="IA844" s="527"/>
      <c r="IB844" s="527"/>
      <c r="IC844" s="527"/>
      <c r="ID844" s="527"/>
      <c r="IE844" s="527"/>
      <c r="IF844" s="527"/>
      <c r="IG844" s="527"/>
      <c r="IH844" s="527"/>
      <c r="II844" s="527"/>
      <c r="IJ844" s="527"/>
      <c r="IK844" s="527"/>
      <c r="IL844" s="527"/>
      <c r="IM844" s="527"/>
      <c r="IN844" s="527"/>
      <c r="IO844" s="527"/>
      <c r="IP844" s="527"/>
      <c r="IQ844" s="527"/>
      <c r="IR844" s="527"/>
      <c r="IS844" s="527"/>
    </row>
    <row r="845" s="528" customFormat="1" ht="24.95" customHeight="1" spans="1:253">
      <c r="A845" s="563" t="s">
        <v>672</v>
      </c>
      <c r="B845" s="564">
        <v>0</v>
      </c>
      <c r="C845" s="565">
        <v>0</v>
      </c>
      <c r="D845" s="565">
        <v>0</v>
      </c>
      <c r="E845" s="566" t="str">
        <f t="shared" si="84"/>
        <v/>
      </c>
      <c r="F845" s="565">
        <v>0</v>
      </c>
      <c r="G845" s="567" t="str">
        <f t="shared" si="83"/>
        <v/>
      </c>
    </row>
    <row r="846" s="529" customFormat="1" ht="24.95" customHeight="1" spans="1:253">
      <c r="A846" s="563" t="s">
        <v>90</v>
      </c>
      <c r="B846" s="564">
        <v>0</v>
      </c>
      <c r="C846" s="565">
        <v>0</v>
      </c>
      <c r="D846" s="565">
        <v>0</v>
      </c>
      <c r="E846" s="566" t="str">
        <f t="shared" si="84"/>
        <v/>
      </c>
      <c r="F846" s="565">
        <v>0</v>
      </c>
      <c r="G846" s="567" t="str">
        <f t="shared" si="83"/>
        <v/>
      </c>
      <c r="H846" s="527"/>
      <c r="I846" s="527"/>
      <c r="J846" s="527"/>
      <c r="K846" s="527"/>
      <c r="L846" s="527"/>
      <c r="M846" s="527"/>
      <c r="N846" s="527"/>
      <c r="O846" s="527"/>
      <c r="P846" s="527"/>
      <c r="Q846" s="527"/>
      <c r="R846" s="527"/>
      <c r="S846" s="527"/>
      <c r="T846" s="527"/>
      <c r="U846" s="527"/>
      <c r="V846" s="527"/>
      <c r="W846" s="527"/>
      <c r="X846" s="527"/>
      <c r="Y846" s="527"/>
      <c r="Z846" s="527"/>
      <c r="AA846" s="527"/>
      <c r="AB846" s="527"/>
      <c r="AC846" s="527"/>
      <c r="HN846" s="527"/>
      <c r="HO846" s="527"/>
      <c r="HP846" s="527"/>
      <c r="HQ846" s="527"/>
      <c r="HR846" s="527"/>
      <c r="HS846" s="527"/>
      <c r="HT846" s="527"/>
      <c r="HU846" s="527"/>
      <c r="HV846" s="527"/>
      <c r="HW846" s="527"/>
      <c r="HX846" s="527"/>
      <c r="HY846" s="527"/>
      <c r="HZ846" s="527"/>
      <c r="IA846" s="527"/>
      <c r="IB846" s="527"/>
      <c r="IC846" s="527"/>
      <c r="ID846" s="527"/>
      <c r="IE846" s="527"/>
      <c r="IF846" s="527"/>
      <c r="IG846" s="527"/>
      <c r="IH846" s="527"/>
      <c r="II846" s="527"/>
      <c r="IJ846" s="527"/>
      <c r="IK846" s="527"/>
      <c r="IL846" s="527"/>
      <c r="IM846" s="527"/>
      <c r="IN846" s="527"/>
      <c r="IO846" s="527"/>
      <c r="IP846" s="527"/>
      <c r="IQ846" s="527"/>
      <c r="IR846" s="527"/>
      <c r="IS846" s="527"/>
    </row>
    <row r="847" s="528" customFormat="1" ht="24.95" customHeight="1" spans="1:253">
      <c r="A847" s="563" t="s">
        <v>673</v>
      </c>
      <c r="B847" s="564">
        <v>0</v>
      </c>
      <c r="C847" s="565">
        <v>0</v>
      </c>
      <c r="D847" s="565">
        <v>0</v>
      </c>
      <c r="E847" s="566" t="str">
        <f t="shared" si="84"/>
        <v/>
      </c>
      <c r="F847" s="565">
        <v>0</v>
      </c>
      <c r="G847" s="567" t="str">
        <f t="shared" si="83"/>
        <v/>
      </c>
    </row>
    <row r="848" s="528" customFormat="1" ht="24.95" customHeight="1" spans="1:253">
      <c r="A848" s="563" t="s">
        <v>59</v>
      </c>
      <c r="B848" s="564">
        <v>0</v>
      </c>
      <c r="C848" s="565">
        <v>0</v>
      </c>
      <c r="D848" s="565">
        <v>0</v>
      </c>
      <c r="E848" s="566" t="str">
        <f t="shared" si="84"/>
        <v/>
      </c>
      <c r="F848" s="565">
        <v>0</v>
      </c>
      <c r="G848" s="567" t="str">
        <f t="shared" si="83"/>
        <v/>
      </c>
    </row>
    <row r="849" s="528" customFormat="1" ht="24.95" customHeight="1" spans="1:253">
      <c r="A849" s="563" t="s">
        <v>674</v>
      </c>
      <c r="B849" s="564">
        <v>0</v>
      </c>
      <c r="C849" s="565">
        <v>0</v>
      </c>
      <c r="D849" s="565">
        <v>0</v>
      </c>
      <c r="E849" s="566" t="str">
        <f t="shared" si="84"/>
        <v/>
      </c>
      <c r="F849" s="565">
        <v>0</v>
      </c>
      <c r="G849" s="567" t="str">
        <f t="shared" si="83"/>
        <v/>
      </c>
    </row>
    <row r="850" s="528" customFormat="1" ht="24.95" customHeight="1" spans="1:253">
      <c r="A850" s="568" t="s">
        <v>675</v>
      </c>
      <c r="B850" s="367">
        <f>SUM(B851)</f>
        <v>77</v>
      </c>
      <c r="C850" s="367">
        <f>SUM(C851)</f>
        <v>134</v>
      </c>
      <c r="D850" s="367">
        <f>SUM(D851)</f>
        <v>134</v>
      </c>
      <c r="E850" s="561">
        <f t="shared" si="84"/>
        <v>1</v>
      </c>
      <c r="F850" s="367">
        <f>SUM(F851)</f>
        <v>6</v>
      </c>
      <c r="G850" s="562">
        <f t="shared" si="83"/>
        <v>21.3333333333333</v>
      </c>
    </row>
    <row r="851" s="529" customFormat="1" ht="24.95" customHeight="1" spans="1:253">
      <c r="A851" s="563" t="s">
        <v>676</v>
      </c>
      <c r="B851" s="564">
        <v>77</v>
      </c>
      <c r="C851" s="565">
        <v>134</v>
      </c>
      <c r="D851" s="565">
        <v>134</v>
      </c>
      <c r="E851" s="566">
        <f t="shared" si="84"/>
        <v>1</v>
      </c>
      <c r="F851" s="565">
        <v>6</v>
      </c>
      <c r="G851" s="567">
        <f t="shared" si="83"/>
        <v>21.3333333333333</v>
      </c>
      <c r="H851" s="527"/>
      <c r="I851" s="527"/>
      <c r="J851" s="527"/>
      <c r="K851" s="527"/>
      <c r="L851" s="527"/>
      <c r="M851" s="527"/>
      <c r="N851" s="527"/>
      <c r="O851" s="527"/>
      <c r="P851" s="527"/>
      <c r="Q851" s="527"/>
      <c r="R851" s="527"/>
      <c r="S851" s="527"/>
      <c r="T851" s="527"/>
      <c r="U851" s="527"/>
      <c r="V851" s="527"/>
      <c r="W851" s="527"/>
      <c r="X851" s="527"/>
      <c r="Y851" s="527"/>
      <c r="Z851" s="527"/>
      <c r="AA851" s="527"/>
      <c r="AB851" s="527"/>
      <c r="AC851" s="527"/>
      <c r="HN851" s="527"/>
      <c r="HO851" s="527"/>
      <c r="HP851" s="527"/>
      <c r="HQ851" s="527"/>
      <c r="HR851" s="527"/>
      <c r="HS851" s="527"/>
      <c r="HT851" s="527"/>
      <c r="HU851" s="527"/>
      <c r="HV851" s="527"/>
      <c r="HW851" s="527"/>
      <c r="HX851" s="527"/>
      <c r="HY851" s="527"/>
      <c r="HZ851" s="527"/>
      <c r="IA851" s="527"/>
      <c r="IB851" s="527"/>
      <c r="IC851" s="527"/>
      <c r="ID851" s="527"/>
      <c r="IE851" s="527"/>
      <c r="IF851" s="527"/>
      <c r="IG851" s="527"/>
      <c r="IH851" s="527"/>
      <c r="II851" s="527"/>
      <c r="IJ851" s="527"/>
      <c r="IK851" s="527"/>
      <c r="IL851" s="527"/>
      <c r="IM851" s="527"/>
      <c r="IN851" s="527"/>
      <c r="IO851" s="527"/>
      <c r="IP851" s="527"/>
      <c r="IQ851" s="527"/>
      <c r="IR851" s="527"/>
      <c r="IS851" s="527"/>
    </row>
    <row r="852" s="528" customFormat="1" ht="24.95" customHeight="1" spans="1:253">
      <c r="A852" s="575" t="s">
        <v>677</v>
      </c>
      <c r="B852" s="367">
        <f>SUM(B853,B864,B866,B869,B871,B873)</f>
        <v>5232</v>
      </c>
      <c r="C852" s="367">
        <f>SUM(C853,C864,C866,C869,C871,C873)</f>
        <v>17961</v>
      </c>
      <c r="D852" s="367">
        <f>SUM(D853,D864,D866,D869,D871,D873)</f>
        <v>12080</v>
      </c>
      <c r="E852" s="561">
        <f t="shared" si="84"/>
        <v>0.672568342519904</v>
      </c>
      <c r="F852" s="367">
        <f>SUM(F853,F864,F866,F869,F871,F873)</f>
        <v>10813</v>
      </c>
      <c r="G852" s="562">
        <f t="shared" si="83"/>
        <v>0.117173772311107</v>
      </c>
    </row>
    <row r="853" s="529" customFormat="1" ht="24.95" customHeight="1" spans="1:253">
      <c r="A853" s="568" t="s">
        <v>678</v>
      </c>
      <c r="B853" s="367">
        <f>SUM(B854:B863)</f>
        <v>3632</v>
      </c>
      <c r="C853" s="367">
        <f>SUM(C854:C863)</f>
        <v>4067</v>
      </c>
      <c r="D853" s="367">
        <f>SUM(D854:D863)</f>
        <v>4064</v>
      </c>
      <c r="E853" s="561">
        <f t="shared" si="84"/>
        <v>0.999262355544628</v>
      </c>
      <c r="F853" s="367">
        <f>SUM(F854:F863)</f>
        <v>3512</v>
      </c>
      <c r="G853" s="562">
        <f t="shared" si="83"/>
        <v>0.157175398633257</v>
      </c>
      <c r="H853" s="527"/>
      <c r="I853" s="527"/>
      <c r="J853" s="527"/>
      <c r="K853" s="527"/>
      <c r="L853" s="527"/>
      <c r="M853" s="527"/>
      <c r="N853" s="527"/>
      <c r="O853" s="527"/>
      <c r="P853" s="527"/>
      <c r="Q853" s="527"/>
      <c r="R853" s="527"/>
      <c r="S853" s="527"/>
      <c r="T853" s="527"/>
      <c r="U853" s="527"/>
      <c r="V853" s="527"/>
      <c r="W853" s="527"/>
      <c r="X853" s="527"/>
      <c r="Y853" s="527"/>
      <c r="Z853" s="527"/>
      <c r="AA853" s="527"/>
      <c r="AB853" s="527"/>
      <c r="AC853" s="527"/>
      <c r="HN853" s="527"/>
      <c r="HO853" s="527"/>
      <c r="HP853" s="527"/>
      <c r="HQ853" s="527"/>
      <c r="HR853" s="527"/>
      <c r="HS853" s="527"/>
      <c r="HT853" s="527"/>
      <c r="HU853" s="527"/>
      <c r="HV853" s="527"/>
      <c r="HW853" s="527"/>
      <c r="HX853" s="527"/>
      <c r="HY853" s="527"/>
      <c r="HZ853" s="527"/>
      <c r="IA853" s="527"/>
      <c r="IB853" s="527"/>
      <c r="IC853" s="527"/>
      <c r="ID853" s="527"/>
      <c r="IE853" s="527"/>
      <c r="IF853" s="527"/>
      <c r="IG853" s="527"/>
      <c r="IH853" s="527"/>
      <c r="II853" s="527"/>
      <c r="IJ853" s="527"/>
      <c r="IK853" s="527"/>
      <c r="IL853" s="527"/>
      <c r="IM853" s="527"/>
      <c r="IN853" s="527"/>
      <c r="IO853" s="527"/>
      <c r="IP853" s="527"/>
      <c r="IQ853" s="527"/>
      <c r="IR853" s="527"/>
      <c r="IS853" s="527"/>
    </row>
    <row r="854" s="528" customFormat="1" ht="24.95" customHeight="1" spans="1:253">
      <c r="A854" s="563" t="s">
        <v>50</v>
      </c>
      <c r="B854" s="564">
        <v>991</v>
      </c>
      <c r="C854" s="565">
        <v>1081</v>
      </c>
      <c r="D854" s="565">
        <v>1081</v>
      </c>
      <c r="E854" s="566">
        <f t="shared" si="84"/>
        <v>1</v>
      </c>
      <c r="F854" s="565">
        <v>1018</v>
      </c>
      <c r="G854" s="567">
        <f t="shared" si="83"/>
        <v>0.0618860510805501</v>
      </c>
    </row>
    <row r="855" s="528" customFormat="1" ht="24.95" customHeight="1" spans="1:253">
      <c r="A855" s="563" t="s">
        <v>51</v>
      </c>
      <c r="B855" s="564">
        <v>0</v>
      </c>
      <c r="C855" s="565">
        <v>0</v>
      </c>
      <c r="D855" s="565">
        <v>0</v>
      </c>
      <c r="E855" s="566" t="str">
        <f t="shared" si="84"/>
        <v/>
      </c>
      <c r="F855" s="565">
        <v>0</v>
      </c>
      <c r="G855" s="567" t="str">
        <f t="shared" si="83"/>
        <v/>
      </c>
    </row>
    <row r="856" s="528" customFormat="1" ht="24.95" customHeight="1" spans="1:253">
      <c r="A856" s="563" t="s">
        <v>52</v>
      </c>
      <c r="B856" s="564">
        <v>0</v>
      </c>
      <c r="C856" s="565">
        <v>0</v>
      </c>
      <c r="D856" s="565">
        <v>0</v>
      </c>
      <c r="E856" s="566" t="str">
        <f t="shared" si="84"/>
        <v/>
      </c>
      <c r="F856" s="565">
        <v>0</v>
      </c>
      <c r="G856" s="567" t="str">
        <f t="shared" si="83"/>
        <v/>
      </c>
    </row>
    <row r="857" s="529" customFormat="1" ht="24.95" customHeight="1" spans="1:253">
      <c r="A857" s="563" t="s">
        <v>679</v>
      </c>
      <c r="B857" s="564">
        <v>8</v>
      </c>
      <c r="C857" s="565">
        <v>6</v>
      </c>
      <c r="D857" s="565">
        <v>6</v>
      </c>
      <c r="E857" s="566">
        <f t="shared" si="84"/>
        <v>1</v>
      </c>
      <c r="F857" s="565">
        <v>7</v>
      </c>
      <c r="G857" s="567">
        <f t="shared" si="83"/>
        <v>-0.142857142857143</v>
      </c>
      <c r="H857" s="527"/>
      <c r="I857" s="527"/>
      <c r="J857" s="527"/>
      <c r="K857" s="527"/>
      <c r="L857" s="527"/>
      <c r="M857" s="527"/>
      <c r="N857" s="527"/>
      <c r="O857" s="527"/>
      <c r="P857" s="527"/>
      <c r="Q857" s="527"/>
      <c r="R857" s="527"/>
      <c r="S857" s="527"/>
      <c r="T857" s="527"/>
      <c r="U857" s="527"/>
      <c r="V857" s="527"/>
      <c r="W857" s="527"/>
      <c r="X857" s="527"/>
      <c r="Y857" s="527"/>
      <c r="Z857" s="527"/>
      <c r="AA857" s="527"/>
      <c r="AB857" s="527"/>
      <c r="AC857" s="527"/>
      <c r="HN857" s="527"/>
      <c r="HO857" s="527"/>
      <c r="HP857" s="527"/>
      <c r="HQ857" s="527"/>
      <c r="HR857" s="527"/>
      <c r="HS857" s="527"/>
      <c r="HT857" s="527"/>
      <c r="HU857" s="527"/>
      <c r="HV857" s="527"/>
      <c r="HW857" s="527"/>
      <c r="HX857" s="527"/>
      <c r="HY857" s="527"/>
      <c r="HZ857" s="527"/>
      <c r="IA857" s="527"/>
      <c r="IB857" s="527"/>
      <c r="IC857" s="527"/>
      <c r="ID857" s="527"/>
      <c r="IE857" s="527"/>
      <c r="IF857" s="527"/>
      <c r="IG857" s="527"/>
      <c r="IH857" s="527"/>
      <c r="II857" s="527"/>
      <c r="IJ857" s="527"/>
      <c r="IK857" s="527"/>
      <c r="IL857" s="527"/>
      <c r="IM857" s="527"/>
      <c r="IN857" s="527"/>
      <c r="IO857" s="527"/>
      <c r="IP857" s="527"/>
      <c r="IQ857" s="527"/>
      <c r="IR857" s="527"/>
      <c r="IS857" s="527"/>
    </row>
    <row r="858" s="528" customFormat="1" ht="37.5" customHeight="1" spans="1:253">
      <c r="A858" s="563" t="s">
        <v>680</v>
      </c>
      <c r="B858" s="564">
        <v>0</v>
      </c>
      <c r="C858" s="565">
        <v>0</v>
      </c>
      <c r="D858" s="565">
        <v>0</v>
      </c>
      <c r="E858" s="566" t="str">
        <f t="shared" si="84"/>
        <v/>
      </c>
      <c r="F858" s="565">
        <v>0</v>
      </c>
      <c r="G858" s="567" t="str">
        <f t="shared" si="83"/>
        <v/>
      </c>
    </row>
    <row r="859" s="528" customFormat="1" ht="24.95" customHeight="1" spans="1:253">
      <c r="A859" s="563" t="s">
        <v>681</v>
      </c>
      <c r="B859" s="564">
        <v>0</v>
      </c>
      <c r="C859" s="565">
        <v>0</v>
      </c>
      <c r="D859" s="565">
        <v>0</v>
      </c>
      <c r="E859" s="566" t="str">
        <f t="shared" si="84"/>
        <v/>
      </c>
      <c r="F859" s="565">
        <v>0</v>
      </c>
      <c r="G859" s="567" t="str">
        <f t="shared" si="83"/>
        <v/>
      </c>
    </row>
    <row r="860" s="5" customFormat="1" ht="24.95" customHeight="1" spans="1:253">
      <c r="A860" s="563" t="s">
        <v>682</v>
      </c>
      <c r="B860" s="564">
        <v>0</v>
      </c>
      <c r="C860" s="565">
        <v>0</v>
      </c>
      <c r="D860" s="565">
        <v>0</v>
      </c>
      <c r="E860" s="566" t="str">
        <f t="shared" si="84"/>
        <v/>
      </c>
      <c r="F860" s="565">
        <v>0</v>
      </c>
      <c r="G860" s="567" t="str">
        <f t="shared" si="83"/>
        <v/>
      </c>
      <c r="H860" s="527"/>
      <c r="I860" s="527"/>
      <c r="J860" s="527"/>
      <c r="K860" s="527"/>
      <c r="L860" s="527"/>
      <c r="M860" s="527"/>
      <c r="N860" s="527"/>
      <c r="O860" s="527"/>
      <c r="P860" s="527"/>
      <c r="Q860" s="527"/>
      <c r="R860" s="527"/>
      <c r="S860" s="527"/>
      <c r="T860" s="527"/>
      <c r="U860" s="527"/>
      <c r="V860" s="527"/>
      <c r="W860" s="527"/>
      <c r="X860" s="527"/>
      <c r="Y860" s="527"/>
      <c r="Z860" s="527"/>
      <c r="AA860" s="527"/>
      <c r="AB860" s="527"/>
      <c r="AC860" s="527"/>
      <c r="HN860" s="527"/>
      <c r="HO860" s="527"/>
      <c r="HP860" s="527"/>
      <c r="HQ860" s="527"/>
      <c r="HR860" s="527"/>
      <c r="HS860" s="527"/>
      <c r="HT860" s="527"/>
      <c r="HU860" s="527"/>
      <c r="HV860" s="527"/>
      <c r="HW860" s="527"/>
      <c r="HX860" s="527"/>
      <c r="HY860" s="527"/>
      <c r="HZ860" s="527"/>
      <c r="IA860" s="527"/>
      <c r="IB860" s="527"/>
      <c r="IC860" s="527"/>
      <c r="ID860" s="527"/>
      <c r="IE860" s="527"/>
      <c r="IF860" s="527"/>
      <c r="IG860" s="527"/>
      <c r="IH860" s="527"/>
      <c r="II860" s="527"/>
      <c r="IJ860" s="527"/>
      <c r="IK860" s="527"/>
      <c r="IL860" s="527"/>
      <c r="IM860" s="527"/>
      <c r="IN860" s="527"/>
      <c r="IO860" s="527"/>
      <c r="IP860" s="527"/>
      <c r="IQ860" s="527"/>
      <c r="IR860" s="527"/>
      <c r="IS860" s="527"/>
    </row>
    <row r="861" s="5" customFormat="1" ht="24.95" customHeight="1" spans="1:253">
      <c r="A861" s="563" t="s">
        <v>683</v>
      </c>
      <c r="B861" s="564">
        <v>0</v>
      </c>
      <c r="C861" s="565">
        <v>0</v>
      </c>
      <c r="D861" s="565">
        <v>0</v>
      </c>
      <c r="E861" s="566" t="str">
        <f t="shared" si="84"/>
        <v/>
      </c>
      <c r="F861" s="565">
        <v>0</v>
      </c>
      <c r="G861" s="567" t="str">
        <f t="shared" si="83"/>
        <v/>
      </c>
      <c r="H861" s="527"/>
      <c r="I861" s="527"/>
      <c r="J861" s="527"/>
      <c r="K861" s="527"/>
      <c r="L861" s="527"/>
      <c r="M861" s="527"/>
      <c r="N861" s="527"/>
      <c r="O861" s="527"/>
      <c r="P861" s="527"/>
      <c r="Q861" s="527"/>
      <c r="R861" s="527"/>
      <c r="S861" s="527"/>
      <c r="T861" s="527"/>
      <c r="U861" s="527"/>
      <c r="V861" s="527"/>
      <c r="W861" s="527"/>
      <c r="X861" s="527"/>
      <c r="Y861" s="527"/>
      <c r="Z861" s="527"/>
      <c r="AA861" s="527"/>
      <c r="AB861" s="527"/>
      <c r="AC861" s="527"/>
      <c r="HN861" s="527"/>
      <c r="HO861" s="527"/>
      <c r="HP861" s="527"/>
      <c r="HQ861" s="527"/>
      <c r="HR861" s="527"/>
      <c r="HS861" s="527"/>
      <c r="HT861" s="527"/>
      <c r="HU861" s="527"/>
      <c r="HV861" s="527"/>
      <c r="HW861" s="527"/>
      <c r="HX861" s="527"/>
      <c r="HY861" s="527"/>
      <c r="HZ861" s="527"/>
      <c r="IA861" s="527"/>
      <c r="IB861" s="527"/>
      <c r="IC861" s="527"/>
      <c r="ID861" s="527"/>
      <c r="IE861" s="527"/>
      <c r="IF861" s="527"/>
      <c r="IG861" s="527"/>
      <c r="IH861" s="527"/>
      <c r="II861" s="527"/>
      <c r="IJ861" s="527"/>
      <c r="IK861" s="527"/>
      <c r="IL861" s="527"/>
      <c r="IM861" s="527"/>
      <c r="IN861" s="527"/>
      <c r="IO861" s="527"/>
      <c r="IP861" s="527"/>
      <c r="IQ861" s="527"/>
      <c r="IR861" s="527"/>
      <c r="IS861" s="527"/>
    </row>
    <row r="862" s="5" customFormat="1" ht="24.95" customHeight="1" spans="1:253">
      <c r="A862" s="563" t="s">
        <v>684</v>
      </c>
      <c r="B862" s="564">
        <v>0</v>
      </c>
      <c r="C862" s="565">
        <v>0</v>
      </c>
      <c r="D862" s="565">
        <v>0</v>
      </c>
      <c r="E862" s="566" t="str">
        <f t="shared" si="84"/>
        <v/>
      </c>
      <c r="F862" s="565">
        <v>0</v>
      </c>
      <c r="G862" s="567" t="str">
        <f t="shared" si="83"/>
        <v/>
      </c>
      <c r="H862" s="527"/>
      <c r="I862" s="527"/>
      <c r="J862" s="527"/>
      <c r="K862" s="527"/>
      <c r="L862" s="527"/>
      <c r="M862" s="527"/>
      <c r="N862" s="527"/>
      <c r="O862" s="527"/>
      <c r="P862" s="527"/>
      <c r="Q862" s="527"/>
      <c r="R862" s="527"/>
      <c r="S862" s="527"/>
      <c r="T862" s="527"/>
      <c r="U862" s="527"/>
      <c r="V862" s="527"/>
      <c r="W862" s="527"/>
      <c r="X862" s="527"/>
      <c r="Y862" s="527"/>
      <c r="Z862" s="527"/>
      <c r="AA862" s="527"/>
      <c r="AB862" s="527"/>
      <c r="AC862" s="527"/>
      <c r="HN862" s="527"/>
      <c r="HO862" s="527"/>
      <c r="HP862" s="527"/>
      <c r="HQ862" s="527"/>
      <c r="HR862" s="527"/>
      <c r="HS862" s="527"/>
      <c r="HT862" s="527"/>
      <c r="HU862" s="527"/>
      <c r="HV862" s="527"/>
      <c r="HW862" s="527"/>
      <c r="HX862" s="527"/>
      <c r="HY862" s="527"/>
      <c r="HZ862" s="527"/>
      <c r="IA862" s="527"/>
      <c r="IB862" s="527"/>
      <c r="IC862" s="527"/>
      <c r="ID862" s="527"/>
      <c r="IE862" s="527"/>
      <c r="IF862" s="527"/>
      <c r="IG862" s="527"/>
      <c r="IH862" s="527"/>
      <c r="II862" s="527"/>
      <c r="IJ862" s="527"/>
      <c r="IK862" s="527"/>
      <c r="IL862" s="527"/>
      <c r="IM862" s="527"/>
      <c r="IN862" s="527"/>
      <c r="IO862" s="527"/>
      <c r="IP862" s="527"/>
      <c r="IQ862" s="527"/>
      <c r="IR862" s="527"/>
      <c r="IS862" s="527"/>
    </row>
    <row r="863" s="5" customFormat="1" ht="24.95" customHeight="1" spans="1:253">
      <c r="A863" s="563" t="s">
        <v>685</v>
      </c>
      <c r="B863" s="564">
        <v>2633</v>
      </c>
      <c r="C863" s="565">
        <v>2980</v>
      </c>
      <c r="D863" s="565">
        <v>2977</v>
      </c>
      <c r="E863" s="566">
        <f t="shared" si="84"/>
        <v>0.998993288590604</v>
      </c>
      <c r="F863" s="565">
        <v>2487</v>
      </c>
      <c r="G863" s="567">
        <f t="shared" si="83"/>
        <v>0.197024527543225</v>
      </c>
      <c r="H863" s="527"/>
      <c r="I863" s="527"/>
      <c r="J863" s="527"/>
      <c r="K863" s="527"/>
      <c r="L863" s="527"/>
      <c r="M863" s="527"/>
      <c r="N863" s="527"/>
      <c r="O863" s="527"/>
      <c r="P863" s="527"/>
      <c r="Q863" s="527"/>
      <c r="R863" s="527"/>
      <c r="S863" s="527"/>
      <c r="T863" s="527"/>
      <c r="U863" s="527"/>
      <c r="V863" s="527"/>
      <c r="W863" s="527"/>
      <c r="X863" s="527"/>
      <c r="Y863" s="527"/>
      <c r="Z863" s="527"/>
      <c r="AA863" s="527"/>
      <c r="AB863" s="527"/>
      <c r="AC863" s="527"/>
      <c r="HN863" s="527"/>
      <c r="HO863" s="527"/>
      <c r="HP863" s="527"/>
      <c r="HQ863" s="527"/>
      <c r="HR863" s="527"/>
      <c r="HS863" s="527"/>
      <c r="HT863" s="527"/>
      <c r="HU863" s="527"/>
      <c r="HV863" s="527"/>
      <c r="HW863" s="527"/>
      <c r="HX863" s="527"/>
      <c r="HY863" s="527"/>
      <c r="HZ863" s="527"/>
      <c r="IA863" s="527"/>
      <c r="IB863" s="527"/>
      <c r="IC863" s="527"/>
      <c r="ID863" s="527"/>
      <c r="IE863" s="527"/>
      <c r="IF863" s="527"/>
      <c r="IG863" s="527"/>
      <c r="IH863" s="527"/>
      <c r="II863" s="527"/>
      <c r="IJ863" s="527"/>
      <c r="IK863" s="527"/>
      <c r="IL863" s="527"/>
      <c r="IM863" s="527"/>
      <c r="IN863" s="527"/>
      <c r="IO863" s="527"/>
      <c r="IP863" s="527"/>
      <c r="IQ863" s="527"/>
      <c r="IR863" s="527"/>
      <c r="IS863" s="527"/>
    </row>
    <row r="864" s="533" customFormat="1" ht="24.95" customHeight="1" spans="1:253">
      <c r="A864" s="568" t="s">
        <v>686</v>
      </c>
      <c r="B864" s="367">
        <f>SUM(B865)</f>
        <v>0</v>
      </c>
      <c r="C864" s="367">
        <f>SUM(C865)</f>
        <v>0</v>
      </c>
      <c r="D864" s="367">
        <f>SUM(D865)</f>
        <v>0</v>
      </c>
      <c r="E864" s="561" t="str">
        <f t="shared" si="84"/>
        <v/>
      </c>
      <c r="F864" s="367">
        <f>SUM(F865)</f>
        <v>11</v>
      </c>
      <c r="G864" s="562">
        <f t="shared" si="83"/>
        <v>-1</v>
      </c>
      <c r="H864" s="569"/>
      <c r="I864" s="569"/>
      <c r="J864" s="569"/>
      <c r="K864" s="569"/>
      <c r="L864" s="569"/>
      <c r="M864" s="569"/>
      <c r="N864" s="569"/>
      <c r="O864" s="569"/>
      <c r="P864" s="569"/>
      <c r="Q864" s="569"/>
      <c r="R864" s="569"/>
      <c r="S864" s="569"/>
      <c r="T864" s="569"/>
      <c r="U864" s="569"/>
      <c r="V864" s="569"/>
      <c r="W864" s="569"/>
      <c r="X864" s="569"/>
      <c r="Y864" s="569"/>
      <c r="Z864" s="569"/>
      <c r="AA864" s="569"/>
      <c r="AB864" s="569"/>
      <c r="AC864" s="569"/>
      <c r="HN864" s="569"/>
      <c r="HO864" s="569"/>
      <c r="HP864" s="569"/>
      <c r="HQ864" s="569"/>
      <c r="HR864" s="569"/>
      <c r="HS864" s="569"/>
      <c r="HT864" s="569"/>
      <c r="HU864" s="569"/>
      <c r="HV864" s="569"/>
      <c r="HW864" s="569"/>
      <c r="HX864" s="569"/>
      <c r="HY864" s="569"/>
      <c r="HZ864" s="569"/>
      <c r="IA864" s="569"/>
      <c r="IB864" s="569"/>
      <c r="IC864" s="569"/>
      <c r="ID864" s="569"/>
      <c r="IE864" s="569"/>
      <c r="IF864" s="569"/>
      <c r="IG864" s="569"/>
      <c r="IH864" s="569"/>
      <c r="II864" s="569"/>
      <c r="IJ864" s="569"/>
      <c r="IK864" s="569"/>
      <c r="IL864" s="569"/>
      <c r="IM864" s="569"/>
      <c r="IN864" s="569"/>
      <c r="IO864" s="569"/>
      <c r="IP864" s="569"/>
      <c r="IQ864" s="569"/>
      <c r="IR864" s="569"/>
      <c r="IS864" s="569"/>
    </row>
    <row r="865" s="5" customFormat="1" ht="24.95" customHeight="1" spans="1:253">
      <c r="A865" s="563" t="s">
        <v>687</v>
      </c>
      <c r="B865" s="564">
        <v>0</v>
      </c>
      <c r="C865" s="565">
        <v>0</v>
      </c>
      <c r="D865" s="565">
        <v>0</v>
      </c>
      <c r="E865" s="566" t="str">
        <f t="shared" si="84"/>
        <v/>
      </c>
      <c r="F865" s="565">
        <v>11</v>
      </c>
      <c r="G865" s="567">
        <f t="shared" si="83"/>
        <v>-1</v>
      </c>
      <c r="H865" s="527"/>
      <c r="I865" s="527"/>
      <c r="J865" s="527"/>
      <c r="K865" s="527"/>
      <c r="L865" s="527"/>
      <c r="M865" s="527"/>
      <c r="N865" s="527"/>
      <c r="O865" s="527"/>
      <c r="P865" s="527"/>
      <c r="Q865" s="527"/>
      <c r="R865" s="527"/>
      <c r="S865" s="527"/>
      <c r="T865" s="527"/>
      <c r="U865" s="527"/>
      <c r="V865" s="527"/>
      <c r="W865" s="527"/>
      <c r="X865" s="527"/>
      <c r="Y865" s="527"/>
      <c r="Z865" s="527"/>
      <c r="AA865" s="527"/>
      <c r="AB865" s="527"/>
      <c r="AC865" s="527"/>
      <c r="HN865" s="527"/>
      <c r="HO865" s="527"/>
      <c r="HP865" s="527"/>
      <c r="HQ865" s="527"/>
      <c r="HR865" s="527"/>
      <c r="HS865" s="527"/>
      <c r="HT865" s="527"/>
      <c r="HU865" s="527"/>
      <c r="HV865" s="527"/>
      <c r="HW865" s="527"/>
      <c r="HX865" s="527"/>
      <c r="HY865" s="527"/>
      <c r="HZ865" s="527"/>
      <c r="IA865" s="527"/>
      <c r="IB865" s="527"/>
      <c r="IC865" s="527"/>
      <c r="ID865" s="527"/>
      <c r="IE865" s="527"/>
      <c r="IF865" s="527"/>
      <c r="IG865" s="527"/>
      <c r="IH865" s="527"/>
      <c r="II865" s="527"/>
      <c r="IJ865" s="527"/>
      <c r="IK865" s="527"/>
      <c r="IL865" s="527"/>
      <c r="IM865" s="527"/>
      <c r="IN865" s="527"/>
      <c r="IO865" s="527"/>
      <c r="IP865" s="527"/>
      <c r="IQ865" s="527"/>
      <c r="IR865" s="527"/>
      <c r="IS865" s="527"/>
    </row>
    <row r="866" s="5" customFormat="1" ht="24.95" customHeight="1" spans="1:253">
      <c r="A866" s="568" t="s">
        <v>688</v>
      </c>
      <c r="B866" s="367">
        <f>SUM(B867:B868)</f>
        <v>467</v>
      </c>
      <c r="C866" s="367">
        <f>SUM(C867:C868)</f>
        <v>8591</v>
      </c>
      <c r="D866" s="367">
        <f>SUM(D867:D868)</f>
        <v>7049</v>
      </c>
      <c r="E866" s="561">
        <f t="shared" si="84"/>
        <v>0.820509835874753</v>
      </c>
      <c r="F866" s="367">
        <f>SUM(F867:F868)</f>
        <v>5762</v>
      </c>
      <c r="G866" s="562">
        <f t="shared" si="83"/>
        <v>0.223359944463728</v>
      </c>
      <c r="H866" s="527"/>
      <c r="I866" s="527"/>
      <c r="J866" s="527"/>
      <c r="K866" s="527"/>
      <c r="L866" s="527"/>
      <c r="M866" s="527"/>
      <c r="N866" s="527"/>
      <c r="O866" s="527"/>
      <c r="P866" s="527"/>
      <c r="Q866" s="527"/>
      <c r="R866" s="527"/>
      <c r="S866" s="527"/>
      <c r="T866" s="527"/>
      <c r="U866" s="527"/>
      <c r="V866" s="527"/>
      <c r="W866" s="527"/>
      <c r="X866" s="527"/>
      <c r="Y866" s="527"/>
      <c r="Z866" s="527"/>
      <c r="AA866" s="527"/>
      <c r="AB866" s="527"/>
      <c r="AC866" s="527"/>
      <c r="HN866" s="527"/>
      <c r="HO866" s="527"/>
      <c r="HP866" s="527"/>
      <c r="HQ866" s="527"/>
      <c r="HR866" s="527"/>
      <c r="HS866" s="527"/>
      <c r="HT866" s="527"/>
      <c r="HU866" s="527"/>
      <c r="HV866" s="527"/>
      <c r="HW866" s="527"/>
      <c r="HX866" s="527"/>
      <c r="HY866" s="527"/>
      <c r="HZ866" s="527"/>
      <c r="IA866" s="527"/>
      <c r="IB866" s="527"/>
      <c r="IC866" s="527"/>
      <c r="ID866" s="527"/>
      <c r="IE866" s="527"/>
      <c r="IF866" s="527"/>
      <c r="IG866" s="527"/>
      <c r="IH866" s="527"/>
      <c r="II866" s="527"/>
      <c r="IJ866" s="527"/>
      <c r="IK866" s="527"/>
      <c r="IL866" s="527"/>
      <c r="IM866" s="527"/>
      <c r="IN866" s="527"/>
      <c r="IO866" s="527"/>
      <c r="IP866" s="527"/>
      <c r="IQ866" s="527"/>
      <c r="IR866" s="527"/>
      <c r="IS866" s="527"/>
    </row>
    <row r="867" s="528" customFormat="1" ht="24.95" customHeight="1" spans="1:253">
      <c r="A867" s="563" t="s">
        <v>689</v>
      </c>
      <c r="B867" s="564">
        <v>0</v>
      </c>
      <c r="C867" s="565">
        <v>0</v>
      </c>
      <c r="D867" s="565">
        <v>0</v>
      </c>
      <c r="E867" s="566" t="str">
        <f t="shared" si="84"/>
        <v/>
      </c>
      <c r="F867" s="565">
        <v>0</v>
      </c>
      <c r="G867" s="567" t="str">
        <f t="shared" si="83"/>
        <v/>
      </c>
    </row>
    <row r="868" s="5" customFormat="1" ht="24.95" customHeight="1" spans="1:253">
      <c r="A868" s="563" t="s">
        <v>690</v>
      </c>
      <c r="B868" s="564">
        <v>467</v>
      </c>
      <c r="C868" s="565">
        <v>8591</v>
      </c>
      <c r="D868" s="565">
        <v>7049</v>
      </c>
      <c r="E868" s="566">
        <f t="shared" si="84"/>
        <v>0.820509835874753</v>
      </c>
      <c r="F868" s="565">
        <v>5762</v>
      </c>
      <c r="G868" s="567">
        <f t="shared" si="83"/>
        <v>0.223359944463728</v>
      </c>
      <c r="H868" s="527"/>
      <c r="I868" s="527"/>
      <c r="J868" s="527"/>
      <c r="K868" s="527"/>
      <c r="L868" s="527"/>
      <c r="M868" s="527"/>
      <c r="N868" s="527"/>
      <c r="O868" s="527"/>
      <c r="P868" s="527"/>
      <c r="Q868" s="527"/>
      <c r="R868" s="527"/>
      <c r="S868" s="527"/>
      <c r="T868" s="527"/>
      <c r="U868" s="527"/>
      <c r="V868" s="527"/>
      <c r="W868" s="527"/>
      <c r="X868" s="527"/>
      <c r="Y868" s="527"/>
      <c r="Z868" s="527"/>
      <c r="AA868" s="527"/>
      <c r="AB868" s="527"/>
      <c r="AC868" s="527"/>
      <c r="HN868" s="527"/>
      <c r="HO868" s="527"/>
      <c r="HP868" s="527"/>
      <c r="HQ868" s="527"/>
      <c r="HR868" s="527"/>
      <c r="HS868" s="527"/>
      <c r="HT868" s="527"/>
      <c r="HU868" s="527"/>
      <c r="HV868" s="527"/>
      <c r="HW868" s="527"/>
      <c r="HX868" s="527"/>
      <c r="HY868" s="527"/>
      <c r="HZ868" s="527"/>
      <c r="IA868" s="527"/>
      <c r="IB868" s="527"/>
      <c r="IC868" s="527"/>
      <c r="ID868" s="527"/>
      <c r="IE868" s="527"/>
      <c r="IF868" s="527"/>
      <c r="IG868" s="527"/>
      <c r="IH868" s="527"/>
      <c r="II868" s="527"/>
      <c r="IJ868" s="527"/>
      <c r="IK868" s="527"/>
      <c r="IL868" s="527"/>
      <c r="IM868" s="527"/>
      <c r="IN868" s="527"/>
      <c r="IO868" s="527"/>
      <c r="IP868" s="527"/>
      <c r="IQ868" s="527"/>
      <c r="IR868" s="527"/>
      <c r="IS868" s="527"/>
    </row>
    <row r="869" s="528" customFormat="1" ht="24.95" customHeight="1" spans="1:253">
      <c r="A869" s="568" t="s">
        <v>691</v>
      </c>
      <c r="B869" s="367">
        <f t="shared" ref="B869:B873" si="85">SUM(B870)</f>
        <v>0</v>
      </c>
      <c r="C869" s="367">
        <f t="shared" ref="C869:C873" si="86">SUM(C870)</f>
        <v>0</v>
      </c>
      <c r="D869" s="367">
        <f t="shared" ref="D869:D873" si="87">SUM(D870)</f>
        <v>0</v>
      </c>
      <c r="E869" s="561" t="str">
        <f t="shared" si="84"/>
        <v/>
      </c>
      <c r="F869" s="367">
        <f>SUM(F870)</f>
        <v>1316</v>
      </c>
      <c r="G869" s="562">
        <f t="shared" si="83"/>
        <v>-1</v>
      </c>
    </row>
    <row r="870" s="528" customFormat="1" ht="24.95" customHeight="1" spans="1:253">
      <c r="A870" s="563" t="s">
        <v>692</v>
      </c>
      <c r="B870" s="564">
        <v>0</v>
      </c>
      <c r="C870" s="565">
        <v>0</v>
      </c>
      <c r="D870" s="565">
        <v>0</v>
      </c>
      <c r="E870" s="566" t="str">
        <f t="shared" si="84"/>
        <v/>
      </c>
      <c r="F870" s="565">
        <v>1316</v>
      </c>
      <c r="G870" s="567">
        <f t="shared" si="83"/>
        <v>-1</v>
      </c>
    </row>
    <row r="871" s="5" customFormat="1" ht="24.95" customHeight="1" spans="1:253">
      <c r="A871" s="568" t="s">
        <v>693</v>
      </c>
      <c r="B871" s="367">
        <f t="shared" si="85"/>
        <v>0</v>
      </c>
      <c r="C871" s="367">
        <f t="shared" si="86"/>
        <v>0</v>
      </c>
      <c r="D871" s="367">
        <f t="shared" si="87"/>
        <v>0</v>
      </c>
      <c r="E871" s="561" t="str">
        <f t="shared" si="84"/>
        <v/>
      </c>
      <c r="F871" s="367">
        <f>SUM(F872)</f>
        <v>0</v>
      </c>
      <c r="G871" s="562" t="str">
        <f t="shared" si="83"/>
        <v/>
      </c>
      <c r="H871" s="527"/>
      <c r="I871" s="527"/>
      <c r="J871" s="527"/>
      <c r="K871" s="527"/>
      <c r="L871" s="527"/>
      <c r="M871" s="527"/>
      <c r="N871" s="527"/>
      <c r="O871" s="527"/>
      <c r="P871" s="527"/>
      <c r="Q871" s="527"/>
      <c r="R871" s="527"/>
      <c r="S871" s="527"/>
      <c r="T871" s="527"/>
      <c r="U871" s="527"/>
      <c r="V871" s="527"/>
      <c r="W871" s="527"/>
      <c r="X871" s="527"/>
      <c r="Y871" s="527"/>
      <c r="Z871" s="527"/>
      <c r="AA871" s="527"/>
      <c r="AB871" s="527"/>
      <c r="AC871" s="527"/>
      <c r="HN871" s="527"/>
      <c r="HO871" s="527"/>
      <c r="HP871" s="527"/>
      <c r="HQ871" s="527"/>
      <c r="HR871" s="527"/>
      <c r="HS871" s="527"/>
      <c r="HT871" s="527"/>
      <c r="HU871" s="527"/>
      <c r="HV871" s="527"/>
      <c r="HW871" s="527"/>
      <c r="HX871" s="527"/>
      <c r="HY871" s="527"/>
      <c r="HZ871" s="527"/>
      <c r="IA871" s="527"/>
      <c r="IB871" s="527"/>
      <c r="IC871" s="527"/>
      <c r="ID871" s="527"/>
      <c r="IE871" s="527"/>
      <c r="IF871" s="527"/>
      <c r="IG871" s="527"/>
      <c r="IH871" s="527"/>
      <c r="II871" s="527"/>
      <c r="IJ871" s="527"/>
      <c r="IK871" s="527"/>
      <c r="IL871" s="527"/>
      <c r="IM871" s="527"/>
      <c r="IN871" s="527"/>
      <c r="IO871" s="527"/>
      <c r="IP871" s="527"/>
      <c r="IQ871" s="527"/>
      <c r="IR871" s="527"/>
      <c r="IS871" s="527"/>
    </row>
    <row r="872" s="5" customFormat="1" ht="24.95" customHeight="1" spans="1:253">
      <c r="A872" s="563" t="s">
        <v>694</v>
      </c>
      <c r="B872" s="564">
        <v>0</v>
      </c>
      <c r="C872" s="565">
        <v>0</v>
      </c>
      <c r="D872" s="565">
        <v>0</v>
      </c>
      <c r="E872" s="566" t="str">
        <f t="shared" si="84"/>
        <v/>
      </c>
      <c r="F872" s="565">
        <v>0</v>
      </c>
      <c r="G872" s="567" t="str">
        <f t="shared" si="83"/>
        <v/>
      </c>
      <c r="H872" s="527"/>
      <c r="I872" s="527"/>
      <c r="J872" s="527"/>
      <c r="K872" s="527"/>
      <c r="L872" s="527"/>
      <c r="M872" s="527"/>
      <c r="N872" s="527"/>
      <c r="O872" s="527"/>
      <c r="P872" s="527"/>
      <c r="Q872" s="527"/>
      <c r="R872" s="527"/>
      <c r="S872" s="527"/>
      <c r="T872" s="527"/>
      <c r="U872" s="527"/>
      <c r="V872" s="527"/>
      <c r="W872" s="527"/>
      <c r="X872" s="527"/>
      <c r="Y872" s="527"/>
      <c r="Z872" s="527"/>
      <c r="AA872" s="527"/>
      <c r="AB872" s="527"/>
      <c r="AC872" s="527"/>
      <c r="HN872" s="527"/>
      <c r="HO872" s="527"/>
      <c r="HP872" s="527"/>
      <c r="HQ872" s="527"/>
      <c r="HR872" s="527"/>
      <c r="HS872" s="527"/>
      <c r="HT872" s="527"/>
      <c r="HU872" s="527"/>
      <c r="HV872" s="527"/>
      <c r="HW872" s="527"/>
      <c r="HX872" s="527"/>
      <c r="HY872" s="527"/>
      <c r="HZ872" s="527"/>
      <c r="IA872" s="527"/>
      <c r="IB872" s="527"/>
      <c r="IC872" s="527"/>
      <c r="ID872" s="527"/>
      <c r="IE872" s="527"/>
      <c r="IF872" s="527"/>
      <c r="IG872" s="527"/>
      <c r="IH872" s="527"/>
      <c r="II872" s="527"/>
      <c r="IJ872" s="527"/>
      <c r="IK872" s="527"/>
      <c r="IL872" s="527"/>
      <c r="IM872" s="527"/>
      <c r="IN872" s="527"/>
      <c r="IO872" s="527"/>
      <c r="IP872" s="527"/>
      <c r="IQ872" s="527"/>
      <c r="IR872" s="527"/>
      <c r="IS872" s="527"/>
    </row>
    <row r="873" s="5" customFormat="1" ht="24.95" customHeight="1" spans="1:253">
      <c r="A873" s="568" t="s">
        <v>695</v>
      </c>
      <c r="B873" s="367">
        <f t="shared" si="85"/>
        <v>1133</v>
      </c>
      <c r="C873" s="367">
        <f t="shared" si="86"/>
        <v>5303</v>
      </c>
      <c r="D873" s="367">
        <f t="shared" si="87"/>
        <v>967</v>
      </c>
      <c r="E873" s="561">
        <f t="shared" si="84"/>
        <v>0.182349613426362</v>
      </c>
      <c r="F873" s="367">
        <f>SUM(F874)</f>
        <v>212</v>
      </c>
      <c r="G873" s="562">
        <f t="shared" si="83"/>
        <v>3.56132075471698</v>
      </c>
      <c r="H873" s="527"/>
      <c r="I873" s="527"/>
      <c r="J873" s="527"/>
      <c r="K873" s="527"/>
      <c r="L873" s="527"/>
      <c r="M873" s="527"/>
      <c r="N873" s="527"/>
      <c r="O873" s="527"/>
      <c r="P873" s="527"/>
      <c r="Q873" s="527"/>
      <c r="R873" s="527"/>
      <c r="S873" s="527"/>
      <c r="T873" s="527"/>
      <c r="U873" s="527"/>
      <c r="V873" s="527"/>
      <c r="W873" s="527"/>
      <c r="X873" s="527"/>
      <c r="Y873" s="527"/>
      <c r="Z873" s="527"/>
      <c r="AA873" s="527"/>
      <c r="AB873" s="527"/>
      <c r="AC873" s="527"/>
      <c r="HN873" s="527"/>
      <c r="HO873" s="527"/>
      <c r="HP873" s="527"/>
      <c r="HQ873" s="527"/>
      <c r="HR873" s="527"/>
      <c r="HS873" s="527"/>
      <c r="HT873" s="527"/>
      <c r="HU873" s="527"/>
      <c r="HV873" s="527"/>
      <c r="HW873" s="527"/>
      <c r="HX873" s="527"/>
      <c r="HY873" s="527"/>
      <c r="HZ873" s="527"/>
      <c r="IA873" s="527"/>
      <c r="IB873" s="527"/>
      <c r="IC873" s="527"/>
      <c r="ID873" s="527"/>
      <c r="IE873" s="527"/>
      <c r="IF873" s="527"/>
      <c r="IG873" s="527"/>
      <c r="IH873" s="527"/>
      <c r="II873" s="527"/>
      <c r="IJ873" s="527"/>
      <c r="IK873" s="527"/>
      <c r="IL873" s="527"/>
      <c r="IM873" s="527"/>
      <c r="IN873" s="527"/>
      <c r="IO873" s="527"/>
      <c r="IP873" s="527"/>
      <c r="IQ873" s="527"/>
      <c r="IR873" s="527"/>
      <c r="IS873" s="527"/>
    </row>
    <row r="874" s="5" customFormat="1" ht="24.95" customHeight="1" spans="1:253">
      <c r="A874" s="563" t="s">
        <v>696</v>
      </c>
      <c r="B874" s="564">
        <v>1133</v>
      </c>
      <c r="C874" s="565">
        <v>5303</v>
      </c>
      <c r="D874" s="565">
        <v>967</v>
      </c>
      <c r="E874" s="566">
        <f t="shared" si="84"/>
        <v>0.182349613426362</v>
      </c>
      <c r="F874" s="565">
        <v>212</v>
      </c>
      <c r="G874" s="567">
        <f t="shared" si="83"/>
        <v>3.56132075471698</v>
      </c>
      <c r="H874" s="527"/>
      <c r="I874" s="527"/>
      <c r="J874" s="527"/>
      <c r="K874" s="527"/>
      <c r="L874" s="527"/>
      <c r="M874" s="527"/>
      <c r="N874" s="527"/>
      <c r="O874" s="527"/>
      <c r="P874" s="527"/>
      <c r="Q874" s="527"/>
      <c r="R874" s="527"/>
      <c r="S874" s="527"/>
      <c r="T874" s="527"/>
      <c r="U874" s="527"/>
      <c r="V874" s="527"/>
      <c r="W874" s="527"/>
      <c r="X874" s="527"/>
      <c r="Y874" s="527"/>
      <c r="Z874" s="527"/>
      <c r="AA874" s="527"/>
      <c r="AB874" s="527"/>
      <c r="AC874" s="527"/>
      <c r="HN874" s="527"/>
      <c r="HO874" s="527"/>
      <c r="HP874" s="527"/>
      <c r="HQ874" s="527"/>
      <c r="HR874" s="527"/>
      <c r="HS874" s="527"/>
      <c r="HT874" s="527"/>
      <c r="HU874" s="527"/>
      <c r="HV874" s="527"/>
      <c r="HW874" s="527"/>
      <c r="HX874" s="527"/>
      <c r="HY874" s="527"/>
      <c r="HZ874" s="527"/>
      <c r="IA874" s="527"/>
      <c r="IB874" s="527"/>
      <c r="IC874" s="527"/>
      <c r="ID874" s="527"/>
      <c r="IE874" s="527"/>
      <c r="IF874" s="527"/>
      <c r="IG874" s="527"/>
      <c r="IH874" s="527"/>
      <c r="II874" s="527"/>
      <c r="IJ874" s="527"/>
      <c r="IK874" s="527"/>
      <c r="IL874" s="527"/>
      <c r="IM874" s="527"/>
      <c r="IN874" s="527"/>
      <c r="IO874" s="527"/>
      <c r="IP874" s="527"/>
      <c r="IQ874" s="527"/>
      <c r="IR874" s="527"/>
      <c r="IS874" s="527"/>
    </row>
    <row r="875" s="5" customFormat="1" ht="24.95" customHeight="1" spans="1:253">
      <c r="A875" s="575" t="s">
        <v>697</v>
      </c>
      <c r="B875" s="367">
        <f>SUM(B876,B902,B925,B953,B960,B966,B972,B975)</f>
        <v>4868</v>
      </c>
      <c r="C875" s="367">
        <f>SUM(C876,C902,C925,C953,C960,C966,C972,C975)</f>
        <v>16125</v>
      </c>
      <c r="D875" s="367">
        <f>SUM(D876,D902,D925,D953,D960,D966,D972,D975)</f>
        <v>12214</v>
      </c>
      <c r="E875" s="561">
        <f t="shared" si="84"/>
        <v>0.757457364341085</v>
      </c>
      <c r="F875" s="367">
        <f>SUM(F876,F902,F925,F953,F960,F966,F972,F975)</f>
        <v>13876</v>
      </c>
      <c r="G875" s="562">
        <f t="shared" si="83"/>
        <v>-0.119775151340444</v>
      </c>
      <c r="H875" s="527"/>
      <c r="I875" s="527"/>
      <c r="J875" s="527"/>
      <c r="K875" s="527"/>
      <c r="L875" s="527"/>
      <c r="M875" s="527"/>
      <c r="N875" s="527"/>
      <c r="O875" s="527"/>
      <c r="P875" s="527"/>
      <c r="Q875" s="527"/>
      <c r="R875" s="527"/>
      <c r="S875" s="527"/>
      <c r="T875" s="527"/>
      <c r="U875" s="527"/>
      <c r="V875" s="527"/>
      <c r="W875" s="527"/>
      <c r="X875" s="527"/>
      <c r="Y875" s="527"/>
      <c r="Z875" s="527"/>
      <c r="AA875" s="527"/>
      <c r="AB875" s="527"/>
      <c r="AC875" s="527"/>
      <c r="HN875" s="527"/>
      <c r="HO875" s="527"/>
      <c r="HP875" s="527"/>
      <c r="HQ875" s="527"/>
      <c r="HR875" s="527"/>
      <c r="HS875" s="527"/>
      <c r="HT875" s="527"/>
      <c r="HU875" s="527"/>
      <c r="HV875" s="527"/>
      <c r="HW875" s="527"/>
      <c r="HX875" s="527"/>
      <c r="HY875" s="527"/>
      <c r="HZ875" s="527"/>
      <c r="IA875" s="527"/>
      <c r="IB875" s="527"/>
      <c r="IC875" s="527"/>
      <c r="ID875" s="527"/>
      <c r="IE875" s="527"/>
      <c r="IF875" s="527"/>
      <c r="IG875" s="527"/>
      <c r="IH875" s="527"/>
      <c r="II875" s="527"/>
      <c r="IJ875" s="527"/>
      <c r="IK875" s="527"/>
      <c r="IL875" s="527"/>
      <c r="IM875" s="527"/>
      <c r="IN875" s="527"/>
      <c r="IO875" s="527"/>
      <c r="IP875" s="527"/>
      <c r="IQ875" s="527"/>
      <c r="IR875" s="527"/>
      <c r="IS875" s="527"/>
    </row>
    <row r="876" s="5" customFormat="1" ht="24.95" customHeight="1" spans="1:253">
      <c r="A876" s="568" t="s">
        <v>698</v>
      </c>
      <c r="B876" s="367">
        <f>SUM(B877:B901)</f>
        <v>684</v>
      </c>
      <c r="C876" s="367">
        <f>SUM(C877:C901)</f>
        <v>6810</v>
      </c>
      <c r="D876" s="367">
        <f>SUM(D877:D901)</f>
        <v>6523</v>
      </c>
      <c r="E876" s="561">
        <f t="shared" si="84"/>
        <v>0.957856093979442</v>
      </c>
      <c r="F876" s="367">
        <f>SUM(F877:F901)</f>
        <v>965</v>
      </c>
      <c r="G876" s="562">
        <f t="shared" si="83"/>
        <v>5.75958549222798</v>
      </c>
      <c r="H876" s="527"/>
      <c r="I876" s="527"/>
      <c r="J876" s="527"/>
      <c r="K876" s="527"/>
      <c r="L876" s="527"/>
      <c r="M876" s="527"/>
      <c r="N876" s="527"/>
      <c r="O876" s="527"/>
      <c r="P876" s="527"/>
      <c r="Q876" s="527"/>
      <c r="R876" s="527"/>
      <c r="S876" s="527"/>
      <c r="T876" s="527"/>
      <c r="U876" s="527"/>
      <c r="V876" s="527"/>
      <c r="W876" s="527"/>
      <c r="X876" s="527"/>
      <c r="Y876" s="527"/>
      <c r="Z876" s="527"/>
      <c r="AA876" s="527"/>
      <c r="AB876" s="527"/>
      <c r="AC876" s="527"/>
      <c r="HN876" s="527"/>
      <c r="HO876" s="527"/>
      <c r="HP876" s="527"/>
      <c r="HQ876" s="527"/>
      <c r="HR876" s="527"/>
      <c r="HS876" s="527"/>
      <c r="HT876" s="527"/>
      <c r="HU876" s="527"/>
      <c r="HV876" s="527"/>
      <c r="HW876" s="527"/>
      <c r="HX876" s="527"/>
      <c r="HY876" s="527"/>
      <c r="HZ876" s="527"/>
      <c r="IA876" s="527"/>
      <c r="IB876" s="527"/>
      <c r="IC876" s="527"/>
      <c r="ID876" s="527"/>
      <c r="IE876" s="527"/>
      <c r="IF876" s="527"/>
      <c r="IG876" s="527"/>
      <c r="IH876" s="527"/>
      <c r="II876" s="527"/>
      <c r="IJ876" s="527"/>
      <c r="IK876" s="527"/>
      <c r="IL876" s="527"/>
      <c r="IM876" s="527"/>
      <c r="IN876" s="527"/>
      <c r="IO876" s="527"/>
      <c r="IP876" s="527"/>
      <c r="IQ876" s="527"/>
      <c r="IR876" s="527"/>
      <c r="IS876" s="527"/>
    </row>
    <row r="877" s="5" customFormat="1" ht="24.95" customHeight="1" spans="1:253">
      <c r="A877" s="563" t="s">
        <v>50</v>
      </c>
      <c r="B877" s="564">
        <v>322</v>
      </c>
      <c r="C877" s="565">
        <v>375</v>
      </c>
      <c r="D877" s="565">
        <v>375</v>
      </c>
      <c r="E877" s="566">
        <f t="shared" si="84"/>
        <v>1</v>
      </c>
      <c r="F877" s="565">
        <v>323</v>
      </c>
      <c r="G877" s="567">
        <f t="shared" si="83"/>
        <v>0.160990712074303</v>
      </c>
      <c r="H877" s="527"/>
      <c r="I877" s="527"/>
      <c r="J877" s="527"/>
      <c r="K877" s="527"/>
      <c r="L877" s="527"/>
      <c r="M877" s="527"/>
      <c r="N877" s="527"/>
      <c r="O877" s="527"/>
      <c r="P877" s="527"/>
      <c r="Q877" s="527"/>
      <c r="R877" s="527"/>
      <c r="S877" s="527"/>
      <c r="T877" s="527"/>
      <c r="U877" s="527"/>
      <c r="V877" s="527"/>
      <c r="W877" s="527"/>
      <c r="X877" s="527"/>
      <c r="Y877" s="527"/>
      <c r="Z877" s="527"/>
      <c r="AA877" s="527"/>
      <c r="AB877" s="527"/>
      <c r="AC877" s="527"/>
      <c r="HN877" s="527"/>
      <c r="HO877" s="527"/>
      <c r="HP877" s="527"/>
      <c r="HQ877" s="527"/>
      <c r="HR877" s="527"/>
      <c r="HS877" s="527"/>
      <c r="HT877" s="527"/>
      <c r="HU877" s="527"/>
      <c r="HV877" s="527"/>
      <c r="HW877" s="527"/>
      <c r="HX877" s="527"/>
      <c r="HY877" s="527"/>
      <c r="HZ877" s="527"/>
      <c r="IA877" s="527"/>
      <c r="IB877" s="527"/>
      <c r="IC877" s="527"/>
      <c r="ID877" s="527"/>
      <c r="IE877" s="527"/>
      <c r="IF877" s="527"/>
      <c r="IG877" s="527"/>
      <c r="IH877" s="527"/>
      <c r="II877" s="527"/>
      <c r="IJ877" s="527"/>
      <c r="IK877" s="527"/>
      <c r="IL877" s="527"/>
      <c r="IM877" s="527"/>
      <c r="IN877" s="527"/>
      <c r="IO877" s="527"/>
      <c r="IP877" s="527"/>
      <c r="IQ877" s="527"/>
      <c r="IR877" s="527"/>
      <c r="IS877" s="527"/>
    </row>
    <row r="878" s="5" customFormat="1" ht="24.95" customHeight="1" spans="1:253">
      <c r="A878" s="563" t="s">
        <v>51</v>
      </c>
      <c r="B878" s="564">
        <v>0</v>
      </c>
      <c r="C878" s="565">
        <v>0</v>
      </c>
      <c r="D878" s="565">
        <v>0</v>
      </c>
      <c r="E878" s="566" t="str">
        <f t="shared" si="84"/>
        <v/>
      </c>
      <c r="F878" s="565">
        <v>0</v>
      </c>
      <c r="G878" s="567" t="str">
        <f t="shared" si="83"/>
        <v/>
      </c>
      <c r="H878" s="527"/>
      <c r="I878" s="527"/>
      <c r="J878" s="527"/>
      <c r="K878" s="527"/>
      <c r="L878" s="527"/>
      <c r="M878" s="527"/>
      <c r="N878" s="527"/>
      <c r="O878" s="527"/>
      <c r="P878" s="527"/>
      <c r="Q878" s="527"/>
      <c r="R878" s="527"/>
      <c r="S878" s="527"/>
      <c r="T878" s="527"/>
      <c r="U878" s="527"/>
      <c r="V878" s="527"/>
      <c r="W878" s="527"/>
      <c r="X878" s="527"/>
      <c r="Y878" s="527"/>
      <c r="Z878" s="527"/>
      <c r="AA878" s="527"/>
      <c r="AB878" s="527"/>
      <c r="AC878" s="527"/>
      <c r="HN878" s="527"/>
      <c r="HO878" s="527"/>
      <c r="HP878" s="527"/>
      <c r="HQ878" s="527"/>
      <c r="HR878" s="527"/>
      <c r="HS878" s="527"/>
      <c r="HT878" s="527"/>
      <c r="HU878" s="527"/>
      <c r="HV878" s="527"/>
      <c r="HW878" s="527"/>
      <c r="HX878" s="527"/>
      <c r="HY878" s="527"/>
      <c r="HZ878" s="527"/>
      <c r="IA878" s="527"/>
      <c r="IB878" s="527"/>
      <c r="IC878" s="527"/>
      <c r="ID878" s="527"/>
      <c r="IE878" s="527"/>
      <c r="IF878" s="527"/>
      <c r="IG878" s="527"/>
      <c r="IH878" s="527"/>
      <c r="II878" s="527"/>
      <c r="IJ878" s="527"/>
      <c r="IK878" s="527"/>
      <c r="IL878" s="527"/>
      <c r="IM878" s="527"/>
      <c r="IN878" s="527"/>
      <c r="IO878" s="527"/>
      <c r="IP878" s="527"/>
      <c r="IQ878" s="527"/>
      <c r="IR878" s="527"/>
      <c r="IS878" s="527"/>
    </row>
    <row r="879" s="5" customFormat="1" ht="24.95" customHeight="1" spans="1:253">
      <c r="A879" s="563" t="s">
        <v>52</v>
      </c>
      <c r="B879" s="564">
        <v>0</v>
      </c>
      <c r="C879" s="565">
        <v>0</v>
      </c>
      <c r="D879" s="565">
        <v>0</v>
      </c>
      <c r="E879" s="566" t="str">
        <f t="shared" si="84"/>
        <v/>
      </c>
      <c r="F879" s="565">
        <v>0</v>
      </c>
      <c r="G879" s="567" t="str">
        <f t="shared" si="83"/>
        <v/>
      </c>
      <c r="H879" s="527"/>
      <c r="I879" s="527"/>
      <c r="J879" s="527"/>
      <c r="K879" s="527"/>
      <c r="L879" s="527"/>
      <c r="M879" s="527"/>
      <c r="N879" s="527"/>
      <c r="O879" s="527"/>
      <c r="P879" s="527"/>
      <c r="Q879" s="527"/>
      <c r="R879" s="527"/>
      <c r="S879" s="527"/>
      <c r="T879" s="527"/>
      <c r="U879" s="527"/>
      <c r="V879" s="527"/>
      <c r="W879" s="527"/>
      <c r="X879" s="527"/>
      <c r="Y879" s="527"/>
      <c r="Z879" s="527"/>
      <c r="AA879" s="527"/>
      <c r="AB879" s="527"/>
      <c r="AC879" s="527"/>
      <c r="HN879" s="527"/>
      <c r="HO879" s="527"/>
      <c r="HP879" s="527"/>
      <c r="HQ879" s="527"/>
      <c r="HR879" s="527"/>
      <c r="HS879" s="527"/>
      <c r="HT879" s="527"/>
      <c r="HU879" s="527"/>
      <c r="HV879" s="527"/>
      <c r="HW879" s="527"/>
      <c r="HX879" s="527"/>
      <c r="HY879" s="527"/>
      <c r="HZ879" s="527"/>
      <c r="IA879" s="527"/>
      <c r="IB879" s="527"/>
      <c r="IC879" s="527"/>
      <c r="ID879" s="527"/>
      <c r="IE879" s="527"/>
      <c r="IF879" s="527"/>
      <c r="IG879" s="527"/>
      <c r="IH879" s="527"/>
      <c r="II879" s="527"/>
      <c r="IJ879" s="527"/>
      <c r="IK879" s="527"/>
      <c r="IL879" s="527"/>
      <c r="IM879" s="527"/>
      <c r="IN879" s="527"/>
      <c r="IO879" s="527"/>
      <c r="IP879" s="527"/>
      <c r="IQ879" s="527"/>
      <c r="IR879" s="527"/>
      <c r="IS879" s="527"/>
    </row>
    <row r="880" s="528" customFormat="1" ht="24.95" customHeight="1" spans="1:253">
      <c r="A880" s="563" t="s">
        <v>59</v>
      </c>
      <c r="B880" s="564">
        <v>195</v>
      </c>
      <c r="C880" s="565">
        <v>190</v>
      </c>
      <c r="D880" s="565">
        <v>190</v>
      </c>
      <c r="E880" s="566">
        <f t="shared" si="84"/>
        <v>1</v>
      </c>
      <c r="F880" s="565">
        <v>186</v>
      </c>
      <c r="G880" s="567">
        <f t="shared" si="83"/>
        <v>0.021505376344086</v>
      </c>
    </row>
    <row r="881" s="5" customFormat="1" ht="24.95" customHeight="1" spans="1:253">
      <c r="A881" s="563" t="s">
        <v>699</v>
      </c>
      <c r="B881" s="564">
        <v>0</v>
      </c>
      <c r="C881" s="565">
        <v>0</v>
      </c>
      <c r="D881" s="565">
        <v>0</v>
      </c>
      <c r="E881" s="566" t="str">
        <f t="shared" si="84"/>
        <v/>
      </c>
      <c r="F881" s="565">
        <v>0</v>
      </c>
      <c r="G881" s="567" t="str">
        <f t="shared" si="83"/>
        <v/>
      </c>
      <c r="H881" s="527"/>
      <c r="I881" s="527"/>
      <c r="J881" s="527"/>
      <c r="K881" s="527"/>
      <c r="L881" s="527"/>
      <c r="M881" s="527"/>
      <c r="N881" s="527"/>
      <c r="O881" s="527"/>
      <c r="P881" s="527"/>
      <c r="Q881" s="527"/>
      <c r="R881" s="527"/>
      <c r="S881" s="527"/>
      <c r="T881" s="527"/>
      <c r="U881" s="527"/>
      <c r="V881" s="527"/>
      <c r="W881" s="527"/>
      <c r="X881" s="527"/>
      <c r="Y881" s="527"/>
      <c r="Z881" s="527"/>
      <c r="AA881" s="527"/>
      <c r="AB881" s="527"/>
      <c r="AC881" s="527"/>
      <c r="HN881" s="527"/>
      <c r="HO881" s="527"/>
      <c r="HP881" s="527"/>
      <c r="HQ881" s="527"/>
      <c r="HR881" s="527"/>
      <c r="HS881" s="527"/>
      <c r="HT881" s="527"/>
      <c r="HU881" s="527"/>
      <c r="HV881" s="527"/>
      <c r="HW881" s="527"/>
      <c r="HX881" s="527"/>
      <c r="HY881" s="527"/>
      <c r="HZ881" s="527"/>
      <c r="IA881" s="527"/>
      <c r="IB881" s="527"/>
      <c r="IC881" s="527"/>
      <c r="ID881" s="527"/>
      <c r="IE881" s="527"/>
      <c r="IF881" s="527"/>
      <c r="IG881" s="527"/>
      <c r="IH881" s="527"/>
      <c r="II881" s="527"/>
      <c r="IJ881" s="527"/>
      <c r="IK881" s="527"/>
      <c r="IL881" s="527"/>
      <c r="IM881" s="527"/>
      <c r="IN881" s="527"/>
      <c r="IO881" s="527"/>
      <c r="IP881" s="527"/>
      <c r="IQ881" s="527"/>
      <c r="IR881" s="527"/>
      <c r="IS881" s="527"/>
    </row>
    <row r="882" s="528" customFormat="1" ht="24.95" customHeight="1" spans="1:253">
      <c r="A882" s="563" t="s">
        <v>700</v>
      </c>
      <c r="B882" s="564">
        <v>0</v>
      </c>
      <c r="C882" s="565">
        <v>0</v>
      </c>
      <c r="D882" s="565">
        <v>0</v>
      </c>
      <c r="E882" s="566" t="str">
        <f t="shared" si="84"/>
        <v/>
      </c>
      <c r="F882" s="565">
        <v>0</v>
      </c>
      <c r="G882" s="567" t="str">
        <f t="shared" si="83"/>
        <v/>
      </c>
    </row>
    <row r="883" s="529" customFormat="1" ht="24.95" customHeight="1" spans="1:253">
      <c r="A883" s="563" t="s">
        <v>701</v>
      </c>
      <c r="B883" s="564">
        <v>9</v>
      </c>
      <c r="C883" s="565">
        <v>5</v>
      </c>
      <c r="D883" s="565">
        <v>5</v>
      </c>
      <c r="E883" s="566">
        <f t="shared" si="84"/>
        <v>1</v>
      </c>
      <c r="F883" s="565">
        <v>9</v>
      </c>
      <c r="G883" s="567">
        <f t="shared" si="83"/>
        <v>-0.444444444444444</v>
      </c>
      <c r="H883" s="527"/>
      <c r="I883" s="527"/>
      <c r="J883" s="527"/>
      <c r="K883" s="527"/>
      <c r="L883" s="527"/>
      <c r="M883" s="527"/>
      <c r="N883" s="527"/>
      <c r="O883" s="527"/>
      <c r="P883" s="527"/>
      <c r="Q883" s="527"/>
      <c r="R883" s="527"/>
      <c r="S883" s="527"/>
      <c r="T883" s="527"/>
      <c r="U883" s="527"/>
      <c r="V883" s="527"/>
      <c r="W883" s="527"/>
      <c r="X883" s="527"/>
      <c r="Y883" s="527"/>
      <c r="Z883" s="527"/>
      <c r="AA883" s="527"/>
      <c r="AB883" s="527"/>
      <c r="AC883" s="527"/>
      <c r="HN883" s="527"/>
      <c r="HO883" s="527"/>
      <c r="HP883" s="527"/>
      <c r="HQ883" s="527"/>
      <c r="HR883" s="527"/>
      <c r="HS883" s="527"/>
      <c r="HT883" s="527"/>
      <c r="HU883" s="527"/>
      <c r="HV883" s="527"/>
      <c r="HW883" s="527"/>
      <c r="HX883" s="527"/>
      <c r="HY883" s="527"/>
      <c r="HZ883" s="527"/>
      <c r="IA883" s="527"/>
      <c r="IB883" s="527"/>
      <c r="IC883" s="527"/>
      <c r="ID883" s="527"/>
      <c r="IE883" s="527"/>
      <c r="IF883" s="527"/>
      <c r="IG883" s="527"/>
      <c r="IH883" s="527"/>
      <c r="II883" s="527"/>
      <c r="IJ883" s="527"/>
      <c r="IK883" s="527"/>
      <c r="IL883" s="527"/>
      <c r="IM883" s="527"/>
      <c r="IN883" s="527"/>
      <c r="IO883" s="527"/>
      <c r="IP883" s="527"/>
      <c r="IQ883" s="527"/>
      <c r="IR883" s="527"/>
      <c r="IS883" s="527"/>
    </row>
    <row r="884" s="528" customFormat="1" ht="24.95" customHeight="1" spans="1:253">
      <c r="A884" s="563" t="s">
        <v>702</v>
      </c>
      <c r="B884" s="564">
        <v>5</v>
      </c>
      <c r="C884" s="565">
        <v>11</v>
      </c>
      <c r="D884" s="565">
        <v>4</v>
      </c>
      <c r="E884" s="566">
        <f t="shared" si="84"/>
        <v>0.363636363636364</v>
      </c>
      <c r="F884" s="565">
        <v>2</v>
      </c>
      <c r="G884" s="567">
        <f t="shared" si="83"/>
        <v>1</v>
      </c>
    </row>
    <row r="885" s="528" customFormat="1" ht="24.95" customHeight="1" spans="1:253">
      <c r="A885" s="563" t="s">
        <v>703</v>
      </c>
      <c r="B885" s="564">
        <v>1</v>
      </c>
      <c r="C885" s="565">
        <v>0</v>
      </c>
      <c r="D885" s="565">
        <v>0</v>
      </c>
      <c r="E885" s="566" t="str">
        <f t="shared" si="84"/>
        <v/>
      </c>
      <c r="F885" s="565">
        <v>0</v>
      </c>
      <c r="G885" s="567" t="str">
        <f t="shared" si="83"/>
        <v/>
      </c>
    </row>
    <row r="886" s="5" customFormat="1" ht="24.95" customHeight="1" spans="1:253">
      <c r="A886" s="563" t="s">
        <v>704</v>
      </c>
      <c r="B886" s="564">
        <v>0</v>
      </c>
      <c r="C886" s="565">
        <v>0</v>
      </c>
      <c r="D886" s="565">
        <v>0</v>
      </c>
      <c r="E886" s="566" t="str">
        <f t="shared" si="84"/>
        <v/>
      </c>
      <c r="F886" s="565">
        <v>0</v>
      </c>
      <c r="G886" s="567" t="str">
        <f t="shared" si="83"/>
        <v/>
      </c>
      <c r="H886" s="527"/>
      <c r="I886" s="527"/>
      <c r="J886" s="527"/>
      <c r="K886" s="527"/>
      <c r="L886" s="527"/>
      <c r="M886" s="527"/>
      <c r="N886" s="527"/>
      <c r="O886" s="527"/>
      <c r="P886" s="527"/>
      <c r="Q886" s="527"/>
      <c r="R886" s="527"/>
      <c r="S886" s="527"/>
      <c r="T886" s="527"/>
      <c r="U886" s="527"/>
      <c r="V886" s="527"/>
      <c r="W886" s="527"/>
      <c r="X886" s="527"/>
      <c r="Y886" s="527"/>
      <c r="Z886" s="527"/>
      <c r="AA886" s="527"/>
      <c r="AB886" s="527"/>
      <c r="AC886" s="527"/>
      <c r="HN886" s="527"/>
      <c r="HO886" s="527"/>
      <c r="HP886" s="527"/>
      <c r="HQ886" s="527"/>
      <c r="HR886" s="527"/>
      <c r="HS886" s="527"/>
      <c r="HT886" s="527"/>
      <c r="HU886" s="527"/>
      <c r="HV886" s="527"/>
      <c r="HW886" s="527"/>
      <c r="HX886" s="527"/>
      <c r="HY886" s="527"/>
      <c r="HZ886" s="527"/>
      <c r="IA886" s="527"/>
      <c r="IB886" s="527"/>
      <c r="IC886" s="527"/>
      <c r="ID886" s="527"/>
      <c r="IE886" s="527"/>
      <c r="IF886" s="527"/>
      <c r="IG886" s="527"/>
      <c r="IH886" s="527"/>
      <c r="II886" s="527"/>
      <c r="IJ886" s="527"/>
      <c r="IK886" s="527"/>
      <c r="IL886" s="527"/>
      <c r="IM886" s="527"/>
      <c r="IN886" s="527"/>
      <c r="IO886" s="527"/>
      <c r="IP886" s="527"/>
      <c r="IQ886" s="527"/>
      <c r="IR886" s="527"/>
      <c r="IS886" s="527"/>
    </row>
    <row r="887" s="528" customFormat="1" ht="24.95" customHeight="1" spans="1:253">
      <c r="A887" s="563" t="s">
        <v>705</v>
      </c>
      <c r="B887" s="564">
        <v>0</v>
      </c>
      <c r="C887" s="565">
        <v>0</v>
      </c>
      <c r="D887" s="565">
        <v>0</v>
      </c>
      <c r="E887" s="566" t="str">
        <f t="shared" si="84"/>
        <v/>
      </c>
      <c r="F887" s="565">
        <v>0</v>
      </c>
      <c r="G887" s="567" t="str">
        <f t="shared" si="83"/>
        <v/>
      </c>
    </row>
    <row r="888" s="5" customFormat="1" ht="24.95" customHeight="1" spans="1:253">
      <c r="A888" s="563" t="s">
        <v>706</v>
      </c>
      <c r="B888" s="564">
        <v>0</v>
      </c>
      <c r="C888" s="565">
        <v>0</v>
      </c>
      <c r="D888" s="565">
        <v>0</v>
      </c>
      <c r="E888" s="566" t="str">
        <f t="shared" si="84"/>
        <v/>
      </c>
      <c r="F888" s="565">
        <v>0</v>
      </c>
      <c r="G888" s="567" t="str">
        <f t="shared" si="83"/>
        <v/>
      </c>
      <c r="H888" s="527"/>
      <c r="I888" s="527"/>
      <c r="J888" s="527"/>
      <c r="K888" s="527"/>
      <c r="L888" s="527"/>
      <c r="M888" s="527"/>
      <c r="N888" s="527"/>
      <c r="O888" s="527"/>
      <c r="P888" s="527"/>
      <c r="Q888" s="527"/>
      <c r="R888" s="527"/>
      <c r="S888" s="527"/>
      <c r="T888" s="527"/>
      <c r="U888" s="527"/>
      <c r="V888" s="527"/>
      <c r="W888" s="527"/>
      <c r="X888" s="527"/>
      <c r="Y888" s="527"/>
      <c r="Z888" s="527"/>
      <c r="AA888" s="527"/>
      <c r="AB888" s="527"/>
      <c r="AC888" s="527"/>
      <c r="HN888" s="527"/>
      <c r="HO888" s="527"/>
      <c r="HP888" s="527"/>
      <c r="HQ888" s="527"/>
      <c r="HR888" s="527"/>
      <c r="HS888" s="527"/>
      <c r="HT888" s="527"/>
      <c r="HU888" s="527"/>
      <c r="HV888" s="527"/>
      <c r="HW888" s="527"/>
      <c r="HX888" s="527"/>
      <c r="HY888" s="527"/>
      <c r="HZ888" s="527"/>
      <c r="IA888" s="527"/>
      <c r="IB888" s="527"/>
      <c r="IC888" s="527"/>
      <c r="ID888" s="527"/>
      <c r="IE888" s="527"/>
      <c r="IF888" s="527"/>
      <c r="IG888" s="527"/>
      <c r="IH888" s="527"/>
      <c r="II888" s="527"/>
      <c r="IJ888" s="527"/>
      <c r="IK888" s="527"/>
      <c r="IL888" s="527"/>
      <c r="IM888" s="527"/>
      <c r="IN888" s="527"/>
      <c r="IO888" s="527"/>
      <c r="IP888" s="527"/>
      <c r="IQ888" s="527"/>
      <c r="IR888" s="527"/>
      <c r="IS888" s="527"/>
    </row>
    <row r="889" s="528" customFormat="1" ht="24.95" customHeight="1" spans="1:253">
      <c r="A889" s="563" t="s">
        <v>707</v>
      </c>
      <c r="B889" s="564">
        <v>0</v>
      </c>
      <c r="C889" s="565">
        <v>0</v>
      </c>
      <c r="D889" s="565">
        <v>0</v>
      </c>
      <c r="E889" s="566" t="str">
        <f t="shared" si="84"/>
        <v/>
      </c>
      <c r="F889" s="565">
        <v>0</v>
      </c>
      <c r="G889" s="567" t="str">
        <f t="shared" si="83"/>
        <v/>
      </c>
    </row>
    <row r="890" s="5" customFormat="1" ht="24.95" customHeight="1" spans="1:253">
      <c r="A890" s="563" t="s">
        <v>708</v>
      </c>
      <c r="B890" s="564">
        <v>0</v>
      </c>
      <c r="C890" s="565">
        <v>132</v>
      </c>
      <c r="D890" s="565">
        <v>132</v>
      </c>
      <c r="E890" s="566">
        <f t="shared" si="84"/>
        <v>1</v>
      </c>
      <c r="F890" s="565">
        <v>133</v>
      </c>
      <c r="G890" s="567">
        <f t="shared" si="83"/>
        <v>-0.0075187969924812</v>
      </c>
      <c r="H890" s="527"/>
      <c r="I890" s="527"/>
      <c r="J890" s="527"/>
      <c r="K890" s="527"/>
      <c r="L890" s="527"/>
      <c r="M890" s="527"/>
      <c r="N890" s="527"/>
      <c r="O890" s="527"/>
      <c r="P890" s="527"/>
      <c r="Q890" s="527"/>
      <c r="R890" s="527"/>
      <c r="S890" s="527"/>
      <c r="T890" s="527"/>
      <c r="U890" s="527"/>
      <c r="V890" s="527"/>
      <c r="W890" s="527"/>
      <c r="X890" s="527"/>
      <c r="Y890" s="527"/>
      <c r="Z890" s="527"/>
      <c r="AA890" s="527"/>
      <c r="AB890" s="527"/>
      <c r="AC890" s="527"/>
      <c r="HN890" s="527"/>
      <c r="HO890" s="527"/>
      <c r="HP890" s="527"/>
      <c r="HQ890" s="527"/>
      <c r="HR890" s="527"/>
      <c r="HS890" s="527"/>
      <c r="HT890" s="527"/>
      <c r="HU890" s="527"/>
      <c r="HV890" s="527"/>
      <c r="HW890" s="527"/>
      <c r="HX890" s="527"/>
      <c r="HY890" s="527"/>
      <c r="HZ890" s="527"/>
      <c r="IA890" s="527"/>
      <c r="IB890" s="527"/>
      <c r="IC890" s="527"/>
      <c r="ID890" s="527"/>
      <c r="IE890" s="527"/>
      <c r="IF890" s="527"/>
      <c r="IG890" s="527"/>
      <c r="IH890" s="527"/>
      <c r="II890" s="527"/>
      <c r="IJ890" s="527"/>
      <c r="IK890" s="527"/>
      <c r="IL890" s="527"/>
      <c r="IM890" s="527"/>
      <c r="IN890" s="527"/>
      <c r="IO890" s="527"/>
      <c r="IP890" s="527"/>
      <c r="IQ890" s="527"/>
      <c r="IR890" s="527"/>
      <c r="IS890" s="527"/>
    </row>
    <row r="891" s="528" customFormat="1" ht="24.95" customHeight="1" spans="1:253">
      <c r="A891" s="563" t="s">
        <v>709</v>
      </c>
      <c r="B891" s="564">
        <v>0</v>
      </c>
      <c r="C891" s="565">
        <v>0</v>
      </c>
      <c r="D891" s="565">
        <v>0</v>
      </c>
      <c r="E891" s="566" t="str">
        <f t="shared" si="84"/>
        <v/>
      </c>
      <c r="F891" s="565">
        <v>0</v>
      </c>
      <c r="G891" s="567" t="str">
        <f t="shared" si="83"/>
        <v/>
      </c>
    </row>
    <row r="892" s="5" customFormat="1" ht="24.95" customHeight="1" spans="1:253">
      <c r="A892" s="563" t="s">
        <v>710</v>
      </c>
      <c r="B892" s="564">
        <v>0</v>
      </c>
      <c r="C892" s="565">
        <v>5142</v>
      </c>
      <c r="D892" s="565">
        <v>4984</v>
      </c>
      <c r="E892" s="566">
        <f t="shared" si="84"/>
        <v>0.96927265655387</v>
      </c>
      <c r="F892" s="565">
        <v>186</v>
      </c>
      <c r="G892" s="567">
        <f t="shared" si="83"/>
        <v>25.7956989247312</v>
      </c>
      <c r="H892" s="527"/>
      <c r="I892" s="527"/>
      <c r="J892" s="527"/>
      <c r="K892" s="527"/>
      <c r="L892" s="527"/>
      <c r="M892" s="527"/>
      <c r="N892" s="527"/>
      <c r="O892" s="527"/>
      <c r="P892" s="527"/>
      <c r="Q892" s="527"/>
      <c r="R892" s="527"/>
      <c r="S892" s="527"/>
      <c r="T892" s="527"/>
      <c r="U892" s="527"/>
      <c r="V892" s="527"/>
      <c r="W892" s="527"/>
      <c r="X892" s="527"/>
      <c r="Y892" s="527"/>
      <c r="Z892" s="527"/>
      <c r="AA892" s="527"/>
      <c r="AB892" s="527"/>
      <c r="AC892" s="527"/>
      <c r="HN892" s="527"/>
      <c r="HO892" s="527"/>
      <c r="HP892" s="527"/>
      <c r="HQ892" s="527"/>
      <c r="HR892" s="527"/>
      <c r="HS892" s="527"/>
      <c r="HT892" s="527"/>
      <c r="HU892" s="527"/>
      <c r="HV892" s="527"/>
      <c r="HW892" s="527"/>
      <c r="HX892" s="527"/>
      <c r="HY892" s="527"/>
      <c r="HZ892" s="527"/>
      <c r="IA892" s="527"/>
      <c r="IB892" s="527"/>
      <c r="IC892" s="527"/>
      <c r="ID892" s="527"/>
      <c r="IE892" s="527"/>
      <c r="IF892" s="527"/>
      <c r="IG892" s="527"/>
      <c r="IH892" s="527"/>
      <c r="II892" s="527"/>
      <c r="IJ892" s="527"/>
      <c r="IK892" s="527"/>
      <c r="IL892" s="527"/>
      <c r="IM892" s="527"/>
      <c r="IN892" s="527"/>
      <c r="IO892" s="527"/>
      <c r="IP892" s="527"/>
      <c r="IQ892" s="527"/>
      <c r="IR892" s="527"/>
      <c r="IS892" s="527"/>
    </row>
    <row r="893" s="528" customFormat="1" ht="24.95" customHeight="1" spans="1:253">
      <c r="A893" s="563" t="s">
        <v>711</v>
      </c>
      <c r="B893" s="564">
        <v>0</v>
      </c>
      <c r="C893" s="565">
        <v>0</v>
      </c>
      <c r="D893" s="565">
        <v>0</v>
      </c>
      <c r="E893" s="566" t="str">
        <f t="shared" si="84"/>
        <v/>
      </c>
      <c r="F893" s="565">
        <v>0</v>
      </c>
      <c r="G893" s="567" t="str">
        <f t="shared" si="83"/>
        <v/>
      </c>
    </row>
    <row r="894" s="5" customFormat="1" ht="24.95" customHeight="1" spans="1:253">
      <c r="A894" s="563" t="s">
        <v>712</v>
      </c>
      <c r="B894" s="564">
        <v>0</v>
      </c>
      <c r="C894" s="565">
        <v>0</v>
      </c>
      <c r="D894" s="565">
        <v>0</v>
      </c>
      <c r="E894" s="566" t="str">
        <f t="shared" si="84"/>
        <v/>
      </c>
      <c r="F894" s="565">
        <v>0</v>
      </c>
      <c r="G894" s="567" t="str">
        <f t="shared" si="83"/>
        <v/>
      </c>
      <c r="H894" s="527"/>
      <c r="I894" s="527"/>
      <c r="J894" s="527"/>
      <c r="K894" s="527"/>
      <c r="L894" s="527"/>
      <c r="M894" s="527"/>
      <c r="N894" s="527"/>
      <c r="O894" s="527"/>
      <c r="P894" s="527"/>
      <c r="Q894" s="527"/>
      <c r="R894" s="527"/>
      <c r="S894" s="527"/>
      <c r="T894" s="527"/>
      <c r="U894" s="527"/>
      <c r="V894" s="527"/>
      <c r="W894" s="527"/>
      <c r="X894" s="527"/>
      <c r="Y894" s="527"/>
      <c r="Z894" s="527"/>
      <c r="AA894" s="527"/>
      <c r="AB894" s="527"/>
      <c r="AC894" s="527"/>
      <c r="HN894" s="527"/>
      <c r="HO894" s="527"/>
      <c r="HP894" s="527"/>
      <c r="HQ894" s="527"/>
      <c r="HR894" s="527"/>
      <c r="HS894" s="527"/>
      <c r="HT894" s="527"/>
      <c r="HU894" s="527"/>
      <c r="HV894" s="527"/>
      <c r="HW894" s="527"/>
      <c r="HX894" s="527"/>
      <c r="HY894" s="527"/>
      <c r="HZ894" s="527"/>
      <c r="IA894" s="527"/>
      <c r="IB894" s="527"/>
      <c r="IC894" s="527"/>
      <c r="ID894" s="527"/>
      <c r="IE894" s="527"/>
      <c r="IF894" s="527"/>
      <c r="IG894" s="527"/>
      <c r="IH894" s="527"/>
      <c r="II894" s="527"/>
      <c r="IJ894" s="527"/>
      <c r="IK894" s="527"/>
      <c r="IL894" s="527"/>
      <c r="IM894" s="527"/>
      <c r="IN894" s="527"/>
      <c r="IO894" s="527"/>
      <c r="IP894" s="527"/>
      <c r="IQ894" s="527"/>
      <c r="IR894" s="527"/>
      <c r="IS894" s="527"/>
    </row>
    <row r="895" s="5" customFormat="1" ht="24.95" customHeight="1" spans="1:253">
      <c r="A895" s="563" t="s">
        <v>713</v>
      </c>
      <c r="B895" s="564">
        <v>0</v>
      </c>
      <c r="C895" s="565">
        <v>675</v>
      </c>
      <c r="D895" s="565">
        <v>675</v>
      </c>
      <c r="E895" s="566">
        <f t="shared" si="84"/>
        <v>1</v>
      </c>
      <c r="F895" s="565">
        <v>0</v>
      </c>
      <c r="G895" s="567" t="str">
        <f t="shared" si="83"/>
        <v/>
      </c>
      <c r="H895" s="527"/>
      <c r="I895" s="527"/>
      <c r="J895" s="527"/>
      <c r="K895" s="527"/>
      <c r="L895" s="527"/>
      <c r="M895" s="527"/>
      <c r="N895" s="527"/>
      <c r="O895" s="527"/>
      <c r="P895" s="527"/>
      <c r="Q895" s="527"/>
      <c r="R895" s="527"/>
      <c r="S895" s="527"/>
      <c r="T895" s="527"/>
      <c r="U895" s="527"/>
      <c r="V895" s="527"/>
      <c r="W895" s="527"/>
      <c r="X895" s="527"/>
      <c r="Y895" s="527"/>
      <c r="Z895" s="527"/>
      <c r="AA895" s="527"/>
      <c r="AB895" s="527"/>
      <c r="AC895" s="527"/>
      <c r="HN895" s="527"/>
      <c r="HO895" s="527"/>
      <c r="HP895" s="527"/>
      <c r="HQ895" s="527"/>
      <c r="HR895" s="527"/>
      <c r="HS895" s="527"/>
      <c r="HT895" s="527"/>
      <c r="HU895" s="527"/>
      <c r="HV895" s="527"/>
      <c r="HW895" s="527"/>
      <c r="HX895" s="527"/>
      <c r="HY895" s="527"/>
      <c r="HZ895" s="527"/>
      <c r="IA895" s="527"/>
      <c r="IB895" s="527"/>
      <c r="IC895" s="527"/>
      <c r="ID895" s="527"/>
      <c r="IE895" s="527"/>
      <c r="IF895" s="527"/>
      <c r="IG895" s="527"/>
      <c r="IH895" s="527"/>
      <c r="II895" s="527"/>
      <c r="IJ895" s="527"/>
      <c r="IK895" s="527"/>
      <c r="IL895" s="527"/>
      <c r="IM895" s="527"/>
      <c r="IN895" s="527"/>
      <c r="IO895" s="527"/>
      <c r="IP895" s="527"/>
      <c r="IQ895" s="527"/>
      <c r="IR895" s="527"/>
      <c r="IS895" s="527"/>
    </row>
    <row r="896" s="5" customFormat="1" ht="24.95" customHeight="1" spans="1:253">
      <c r="A896" s="563" t="s">
        <v>714</v>
      </c>
      <c r="B896" s="564">
        <v>0</v>
      </c>
      <c r="C896" s="565">
        <v>0</v>
      </c>
      <c r="D896" s="565">
        <v>0</v>
      </c>
      <c r="E896" s="566" t="str">
        <f t="shared" si="84"/>
        <v/>
      </c>
      <c r="F896" s="565">
        <v>0</v>
      </c>
      <c r="G896" s="567" t="str">
        <f t="shared" si="83"/>
        <v/>
      </c>
      <c r="H896" s="527"/>
      <c r="I896" s="527"/>
      <c r="J896" s="527"/>
      <c r="K896" s="527"/>
      <c r="L896" s="527"/>
      <c r="M896" s="527"/>
      <c r="N896" s="527"/>
      <c r="O896" s="527"/>
      <c r="P896" s="527"/>
      <c r="Q896" s="527"/>
      <c r="R896" s="527"/>
      <c r="S896" s="527"/>
      <c r="T896" s="527"/>
      <c r="U896" s="527"/>
      <c r="V896" s="527"/>
      <c r="W896" s="527"/>
      <c r="X896" s="527"/>
      <c r="Y896" s="527"/>
      <c r="Z896" s="527"/>
      <c r="AA896" s="527"/>
      <c r="AB896" s="527"/>
      <c r="AC896" s="527"/>
      <c r="HN896" s="527"/>
      <c r="HO896" s="527"/>
      <c r="HP896" s="527"/>
      <c r="HQ896" s="527"/>
      <c r="HR896" s="527"/>
      <c r="HS896" s="527"/>
      <c r="HT896" s="527"/>
      <c r="HU896" s="527"/>
      <c r="HV896" s="527"/>
      <c r="HW896" s="527"/>
      <c r="HX896" s="527"/>
      <c r="HY896" s="527"/>
      <c r="HZ896" s="527"/>
      <c r="IA896" s="527"/>
      <c r="IB896" s="527"/>
      <c r="IC896" s="527"/>
      <c r="ID896" s="527"/>
      <c r="IE896" s="527"/>
      <c r="IF896" s="527"/>
      <c r="IG896" s="527"/>
      <c r="IH896" s="527"/>
      <c r="II896" s="527"/>
      <c r="IJ896" s="527"/>
      <c r="IK896" s="527"/>
      <c r="IL896" s="527"/>
      <c r="IM896" s="527"/>
      <c r="IN896" s="527"/>
      <c r="IO896" s="527"/>
      <c r="IP896" s="527"/>
      <c r="IQ896" s="527"/>
      <c r="IR896" s="527"/>
      <c r="IS896" s="527"/>
    </row>
    <row r="897" s="5" customFormat="1" ht="24.95" customHeight="1" spans="1:253">
      <c r="A897" s="563" t="s">
        <v>715</v>
      </c>
      <c r="B897" s="564">
        <v>0</v>
      </c>
      <c r="C897" s="565">
        <v>0</v>
      </c>
      <c r="D897" s="565">
        <v>0</v>
      </c>
      <c r="E897" s="566" t="str">
        <f t="shared" si="84"/>
        <v/>
      </c>
      <c r="F897" s="565">
        <v>0</v>
      </c>
      <c r="G897" s="567" t="str">
        <f t="shared" si="83"/>
        <v/>
      </c>
      <c r="H897" s="527"/>
      <c r="I897" s="527"/>
      <c r="J897" s="527"/>
      <c r="K897" s="527"/>
      <c r="L897" s="527"/>
      <c r="M897" s="527"/>
      <c r="N897" s="527"/>
      <c r="O897" s="527"/>
      <c r="P897" s="527"/>
      <c r="Q897" s="527"/>
      <c r="R897" s="527"/>
      <c r="S897" s="527"/>
      <c r="T897" s="527"/>
      <c r="U897" s="527"/>
      <c r="V897" s="527"/>
      <c r="W897" s="527"/>
      <c r="X897" s="527"/>
      <c r="Y897" s="527"/>
      <c r="Z897" s="527"/>
      <c r="AA897" s="527"/>
      <c r="AB897" s="527"/>
      <c r="AC897" s="527"/>
      <c r="HN897" s="527"/>
      <c r="HO897" s="527"/>
      <c r="HP897" s="527"/>
      <c r="HQ897" s="527"/>
      <c r="HR897" s="527"/>
      <c r="HS897" s="527"/>
      <c r="HT897" s="527"/>
      <c r="HU897" s="527"/>
      <c r="HV897" s="527"/>
      <c r="HW897" s="527"/>
      <c r="HX897" s="527"/>
      <c r="HY897" s="527"/>
      <c r="HZ897" s="527"/>
      <c r="IA897" s="527"/>
      <c r="IB897" s="527"/>
      <c r="IC897" s="527"/>
      <c r="ID897" s="527"/>
      <c r="IE897" s="527"/>
      <c r="IF897" s="527"/>
      <c r="IG897" s="527"/>
      <c r="IH897" s="527"/>
      <c r="II897" s="527"/>
      <c r="IJ897" s="527"/>
      <c r="IK897" s="527"/>
      <c r="IL897" s="527"/>
      <c r="IM897" s="527"/>
      <c r="IN897" s="527"/>
      <c r="IO897" s="527"/>
      <c r="IP897" s="527"/>
      <c r="IQ897" s="527"/>
      <c r="IR897" s="527"/>
      <c r="IS897" s="527"/>
    </row>
    <row r="898" s="5" customFormat="1" ht="24.95" customHeight="1" spans="1:253">
      <c r="A898" s="563" t="s">
        <v>716</v>
      </c>
      <c r="B898" s="564">
        <v>0</v>
      </c>
      <c r="C898" s="565">
        <v>0</v>
      </c>
      <c r="D898" s="565">
        <v>0</v>
      </c>
      <c r="E898" s="566" t="str">
        <f t="shared" si="84"/>
        <v/>
      </c>
      <c r="F898" s="565">
        <v>0</v>
      </c>
      <c r="G898" s="567" t="str">
        <f t="shared" si="83"/>
        <v/>
      </c>
      <c r="H898" s="527"/>
      <c r="I898" s="527"/>
      <c r="J898" s="527"/>
      <c r="K898" s="527"/>
      <c r="L898" s="527"/>
      <c r="M898" s="527"/>
      <c r="N898" s="527"/>
      <c r="O898" s="527"/>
      <c r="P898" s="527"/>
      <c r="Q898" s="527"/>
      <c r="R898" s="527"/>
      <c r="S898" s="527"/>
      <c r="T898" s="527"/>
      <c r="U898" s="527"/>
      <c r="V898" s="527"/>
      <c r="W898" s="527"/>
      <c r="X898" s="527"/>
      <c r="Y898" s="527"/>
      <c r="Z898" s="527"/>
      <c r="AA898" s="527"/>
      <c r="AB898" s="527"/>
      <c r="AC898" s="527"/>
      <c r="HN898" s="527"/>
      <c r="HO898" s="527"/>
      <c r="HP898" s="527"/>
      <c r="HQ898" s="527"/>
      <c r="HR898" s="527"/>
      <c r="HS898" s="527"/>
      <c r="HT898" s="527"/>
      <c r="HU898" s="527"/>
      <c r="HV898" s="527"/>
      <c r="HW898" s="527"/>
      <c r="HX898" s="527"/>
      <c r="HY898" s="527"/>
      <c r="HZ898" s="527"/>
      <c r="IA898" s="527"/>
      <c r="IB898" s="527"/>
      <c r="IC898" s="527"/>
      <c r="ID898" s="527"/>
      <c r="IE898" s="527"/>
      <c r="IF898" s="527"/>
      <c r="IG898" s="527"/>
      <c r="IH898" s="527"/>
      <c r="II898" s="527"/>
      <c r="IJ898" s="527"/>
      <c r="IK898" s="527"/>
      <c r="IL898" s="527"/>
      <c r="IM898" s="527"/>
      <c r="IN898" s="527"/>
      <c r="IO898" s="527"/>
      <c r="IP898" s="527"/>
      <c r="IQ898" s="527"/>
      <c r="IR898" s="527"/>
      <c r="IS898" s="527"/>
    </row>
    <row r="899" s="5" customFormat="1" ht="37.5" customHeight="1" spans="1:253">
      <c r="A899" s="563" t="s">
        <v>717</v>
      </c>
      <c r="B899" s="564">
        <v>0</v>
      </c>
      <c r="C899" s="565">
        <v>0</v>
      </c>
      <c r="D899" s="565">
        <v>0</v>
      </c>
      <c r="E899" s="566" t="str">
        <f t="shared" si="84"/>
        <v/>
      </c>
      <c r="F899" s="565">
        <v>4</v>
      </c>
      <c r="G899" s="567">
        <f t="shared" si="83"/>
        <v>-1</v>
      </c>
      <c r="H899" s="527"/>
      <c r="I899" s="527"/>
      <c r="J899" s="527"/>
      <c r="K899" s="527"/>
      <c r="L899" s="527"/>
      <c r="M899" s="527"/>
      <c r="N899" s="527"/>
      <c r="O899" s="527"/>
      <c r="P899" s="527"/>
      <c r="Q899" s="527"/>
      <c r="R899" s="527"/>
      <c r="S899" s="527"/>
      <c r="T899" s="527"/>
      <c r="U899" s="527"/>
      <c r="V899" s="527"/>
      <c r="W899" s="527"/>
      <c r="X899" s="527"/>
      <c r="Y899" s="527"/>
      <c r="Z899" s="527"/>
      <c r="AA899" s="527"/>
      <c r="AB899" s="527"/>
      <c r="AC899" s="527"/>
      <c r="HN899" s="527"/>
      <c r="HO899" s="527"/>
      <c r="HP899" s="527"/>
      <c r="HQ899" s="527"/>
      <c r="HR899" s="527"/>
      <c r="HS899" s="527"/>
      <c r="HT899" s="527"/>
      <c r="HU899" s="527"/>
      <c r="HV899" s="527"/>
      <c r="HW899" s="527"/>
      <c r="HX899" s="527"/>
      <c r="HY899" s="527"/>
      <c r="HZ899" s="527"/>
      <c r="IA899" s="527"/>
      <c r="IB899" s="527"/>
      <c r="IC899" s="527"/>
      <c r="ID899" s="527"/>
      <c r="IE899" s="527"/>
      <c r="IF899" s="527"/>
      <c r="IG899" s="527"/>
      <c r="IH899" s="527"/>
      <c r="II899" s="527"/>
      <c r="IJ899" s="527"/>
      <c r="IK899" s="527"/>
      <c r="IL899" s="527"/>
      <c r="IM899" s="527"/>
      <c r="IN899" s="527"/>
      <c r="IO899" s="527"/>
      <c r="IP899" s="527"/>
      <c r="IQ899" s="527"/>
      <c r="IR899" s="527"/>
      <c r="IS899" s="527"/>
    </row>
    <row r="900" s="5" customFormat="1" ht="24.95" customHeight="1" spans="1:253">
      <c r="A900" s="563" t="s">
        <v>718</v>
      </c>
      <c r="B900" s="564">
        <v>0</v>
      </c>
      <c r="C900" s="565">
        <v>20</v>
      </c>
      <c r="D900" s="565">
        <v>0</v>
      </c>
      <c r="E900" s="566">
        <f t="shared" si="84"/>
        <v>0</v>
      </c>
      <c r="F900" s="565">
        <v>9</v>
      </c>
      <c r="G900" s="567">
        <f t="shared" ref="G900:G963" si="88">IFERROR((D900-F900)/F900,"")</f>
        <v>-1</v>
      </c>
      <c r="H900" s="527"/>
      <c r="I900" s="527"/>
      <c r="J900" s="527"/>
      <c r="K900" s="527"/>
      <c r="L900" s="527"/>
      <c r="M900" s="527"/>
      <c r="N900" s="527"/>
      <c r="O900" s="527"/>
      <c r="P900" s="527"/>
      <c r="Q900" s="527"/>
      <c r="R900" s="527"/>
      <c r="S900" s="527"/>
      <c r="T900" s="527"/>
      <c r="U900" s="527"/>
      <c r="V900" s="527"/>
      <c r="W900" s="527"/>
      <c r="X900" s="527"/>
      <c r="Y900" s="527"/>
      <c r="Z900" s="527"/>
      <c r="AA900" s="527"/>
      <c r="AB900" s="527"/>
      <c r="AC900" s="527"/>
      <c r="HN900" s="527"/>
      <c r="HO900" s="527"/>
      <c r="HP900" s="527"/>
      <c r="HQ900" s="527"/>
      <c r="HR900" s="527"/>
      <c r="HS900" s="527"/>
      <c r="HT900" s="527"/>
      <c r="HU900" s="527"/>
      <c r="HV900" s="527"/>
      <c r="HW900" s="527"/>
      <c r="HX900" s="527"/>
      <c r="HY900" s="527"/>
      <c r="HZ900" s="527"/>
      <c r="IA900" s="527"/>
      <c r="IB900" s="527"/>
      <c r="IC900" s="527"/>
      <c r="ID900" s="527"/>
      <c r="IE900" s="527"/>
      <c r="IF900" s="527"/>
      <c r="IG900" s="527"/>
      <c r="IH900" s="527"/>
      <c r="II900" s="527"/>
      <c r="IJ900" s="527"/>
      <c r="IK900" s="527"/>
      <c r="IL900" s="527"/>
      <c r="IM900" s="527"/>
      <c r="IN900" s="527"/>
      <c r="IO900" s="527"/>
      <c r="IP900" s="527"/>
      <c r="IQ900" s="527"/>
      <c r="IR900" s="527"/>
      <c r="IS900" s="527"/>
    </row>
    <row r="901" s="5" customFormat="1" ht="24.95" customHeight="1" spans="1:253">
      <c r="A901" s="563" t="s">
        <v>719</v>
      </c>
      <c r="B901" s="564">
        <v>152</v>
      </c>
      <c r="C901" s="565">
        <v>260</v>
      </c>
      <c r="D901" s="565">
        <v>158</v>
      </c>
      <c r="E901" s="566">
        <f t="shared" si="84"/>
        <v>0.607692307692308</v>
      </c>
      <c r="F901" s="565">
        <v>113</v>
      </c>
      <c r="G901" s="567">
        <f t="shared" si="88"/>
        <v>0.398230088495575</v>
      </c>
      <c r="H901" s="527"/>
      <c r="I901" s="527"/>
      <c r="J901" s="527"/>
      <c r="K901" s="527"/>
      <c r="L901" s="527"/>
      <c r="M901" s="527"/>
      <c r="N901" s="527"/>
      <c r="O901" s="527"/>
      <c r="P901" s="527"/>
      <c r="Q901" s="527"/>
      <c r="R901" s="527"/>
      <c r="S901" s="527"/>
      <c r="T901" s="527"/>
      <c r="U901" s="527"/>
      <c r="V901" s="527"/>
      <c r="W901" s="527"/>
      <c r="X901" s="527"/>
      <c r="Y901" s="527"/>
      <c r="Z901" s="527"/>
      <c r="AA901" s="527"/>
      <c r="AB901" s="527"/>
      <c r="AC901" s="527"/>
      <c r="HN901" s="527"/>
      <c r="HO901" s="527"/>
      <c r="HP901" s="527"/>
      <c r="HQ901" s="527"/>
      <c r="HR901" s="527"/>
      <c r="HS901" s="527"/>
      <c r="HT901" s="527"/>
      <c r="HU901" s="527"/>
      <c r="HV901" s="527"/>
      <c r="HW901" s="527"/>
      <c r="HX901" s="527"/>
      <c r="HY901" s="527"/>
      <c r="HZ901" s="527"/>
      <c r="IA901" s="527"/>
      <c r="IB901" s="527"/>
      <c r="IC901" s="527"/>
      <c r="ID901" s="527"/>
      <c r="IE901" s="527"/>
      <c r="IF901" s="527"/>
      <c r="IG901" s="527"/>
      <c r="IH901" s="527"/>
      <c r="II901" s="527"/>
      <c r="IJ901" s="527"/>
      <c r="IK901" s="527"/>
      <c r="IL901" s="527"/>
      <c r="IM901" s="527"/>
      <c r="IN901" s="527"/>
      <c r="IO901" s="527"/>
      <c r="IP901" s="527"/>
      <c r="IQ901" s="527"/>
      <c r="IR901" s="527"/>
      <c r="IS901" s="527"/>
    </row>
    <row r="902" s="5" customFormat="1" ht="24.95" customHeight="1" spans="1:253">
      <c r="A902" s="568" t="s">
        <v>720</v>
      </c>
      <c r="B902" s="367">
        <f>SUM(B903:B924)</f>
        <v>1050</v>
      </c>
      <c r="C902" s="367">
        <f>SUM(C903:C924)</f>
        <v>3623</v>
      </c>
      <c r="D902" s="367">
        <f>SUM(D903:D924)</f>
        <v>3468</v>
      </c>
      <c r="E902" s="561">
        <f>IFERROR(D902/C902,"")</f>
        <v>0.957217775324317</v>
      </c>
      <c r="F902" s="367">
        <f>SUM(F903:F924)</f>
        <v>530</v>
      </c>
      <c r="G902" s="562">
        <f t="shared" si="88"/>
        <v>5.54339622641509</v>
      </c>
      <c r="H902" s="527"/>
      <c r="I902" s="527"/>
      <c r="J902" s="527"/>
      <c r="K902" s="527"/>
      <c r="L902" s="527"/>
      <c r="M902" s="527"/>
      <c r="N902" s="527"/>
      <c r="O902" s="527"/>
      <c r="P902" s="527"/>
      <c r="Q902" s="527"/>
      <c r="R902" s="527"/>
      <c r="S902" s="527"/>
      <c r="T902" s="527"/>
      <c r="U902" s="527"/>
      <c r="V902" s="527"/>
      <c r="W902" s="527"/>
      <c r="X902" s="527"/>
      <c r="Y902" s="527"/>
      <c r="Z902" s="527"/>
      <c r="AA902" s="527"/>
      <c r="AB902" s="527"/>
      <c r="AC902" s="527"/>
      <c r="HN902" s="527"/>
      <c r="HO902" s="527"/>
      <c r="HP902" s="527"/>
      <c r="HQ902" s="527"/>
      <c r="HR902" s="527"/>
      <c r="HS902" s="527"/>
      <c r="HT902" s="527"/>
      <c r="HU902" s="527"/>
      <c r="HV902" s="527"/>
      <c r="HW902" s="527"/>
      <c r="HX902" s="527"/>
      <c r="HY902" s="527"/>
      <c r="HZ902" s="527"/>
      <c r="IA902" s="527"/>
      <c r="IB902" s="527"/>
      <c r="IC902" s="527"/>
      <c r="ID902" s="527"/>
      <c r="IE902" s="527"/>
      <c r="IF902" s="527"/>
      <c r="IG902" s="527"/>
      <c r="IH902" s="527"/>
      <c r="II902" s="527"/>
      <c r="IJ902" s="527"/>
      <c r="IK902" s="527"/>
      <c r="IL902" s="527"/>
      <c r="IM902" s="527"/>
      <c r="IN902" s="527"/>
      <c r="IO902" s="527"/>
      <c r="IP902" s="527"/>
      <c r="IQ902" s="527"/>
      <c r="IR902" s="527"/>
      <c r="IS902" s="527"/>
    </row>
    <row r="903" s="528" customFormat="1" ht="24.95" customHeight="1" spans="1:253">
      <c r="A903" s="563" t="s">
        <v>50</v>
      </c>
      <c r="B903" s="564">
        <v>188</v>
      </c>
      <c r="C903" s="565">
        <v>205</v>
      </c>
      <c r="D903" s="565">
        <v>205</v>
      </c>
      <c r="E903" s="566">
        <f t="shared" ref="E902:E966" si="89">IFERROR(D903/C903,"")</f>
        <v>1</v>
      </c>
      <c r="F903" s="565">
        <v>187</v>
      </c>
      <c r="G903" s="567">
        <f t="shared" si="88"/>
        <v>0.0962566844919786</v>
      </c>
    </row>
    <row r="904" s="5" customFormat="1" ht="24.95" customHeight="1" spans="1:253">
      <c r="A904" s="563" t="s">
        <v>51</v>
      </c>
      <c r="B904" s="564">
        <v>0</v>
      </c>
      <c r="C904" s="565">
        <v>0</v>
      </c>
      <c r="D904" s="565">
        <v>0</v>
      </c>
      <c r="E904" s="566" t="str">
        <f t="shared" si="89"/>
        <v/>
      </c>
      <c r="F904" s="565">
        <v>0</v>
      </c>
      <c r="G904" s="567" t="str">
        <f t="shared" si="88"/>
        <v/>
      </c>
      <c r="H904" s="527"/>
      <c r="I904" s="527"/>
      <c r="J904" s="527"/>
      <c r="K904" s="527"/>
      <c r="L904" s="527"/>
      <c r="M904" s="527"/>
      <c r="N904" s="527"/>
      <c r="O904" s="527"/>
      <c r="P904" s="527"/>
      <c r="Q904" s="527"/>
      <c r="R904" s="527"/>
      <c r="S904" s="527"/>
      <c r="T904" s="527"/>
      <c r="U904" s="527"/>
      <c r="V904" s="527"/>
      <c r="W904" s="527"/>
      <c r="X904" s="527"/>
      <c r="Y904" s="527"/>
      <c r="Z904" s="527"/>
      <c r="AA904" s="527"/>
      <c r="AB904" s="527"/>
      <c r="AC904" s="527"/>
      <c r="HN904" s="527"/>
      <c r="HO904" s="527"/>
      <c r="HP904" s="527"/>
      <c r="HQ904" s="527"/>
      <c r="HR904" s="527"/>
      <c r="HS904" s="527"/>
      <c r="HT904" s="527"/>
      <c r="HU904" s="527"/>
      <c r="HV904" s="527"/>
      <c r="HW904" s="527"/>
      <c r="HX904" s="527"/>
      <c r="HY904" s="527"/>
      <c r="HZ904" s="527"/>
      <c r="IA904" s="527"/>
      <c r="IB904" s="527"/>
      <c r="IC904" s="527"/>
      <c r="ID904" s="527"/>
      <c r="IE904" s="527"/>
      <c r="IF904" s="527"/>
      <c r="IG904" s="527"/>
      <c r="IH904" s="527"/>
      <c r="II904" s="527"/>
      <c r="IJ904" s="527"/>
      <c r="IK904" s="527"/>
      <c r="IL904" s="527"/>
      <c r="IM904" s="527"/>
      <c r="IN904" s="527"/>
      <c r="IO904" s="527"/>
      <c r="IP904" s="527"/>
      <c r="IQ904" s="527"/>
      <c r="IR904" s="527"/>
      <c r="IS904" s="527"/>
    </row>
    <row r="905" s="529" customFormat="1" ht="24.95" customHeight="1" spans="1:253">
      <c r="A905" s="563" t="s">
        <v>52</v>
      </c>
      <c r="B905" s="579">
        <v>0</v>
      </c>
      <c r="C905" s="565">
        <v>0</v>
      </c>
      <c r="D905" s="565">
        <v>0</v>
      </c>
      <c r="E905" s="566" t="str">
        <f t="shared" si="89"/>
        <v/>
      </c>
      <c r="F905" s="565">
        <v>0</v>
      </c>
      <c r="G905" s="567" t="str">
        <f t="shared" si="88"/>
        <v/>
      </c>
      <c r="H905" s="527"/>
      <c r="I905" s="527"/>
      <c r="J905" s="527"/>
      <c r="K905" s="527"/>
      <c r="L905" s="527"/>
      <c r="M905" s="527"/>
      <c r="N905" s="527"/>
      <c r="O905" s="527"/>
      <c r="P905" s="527"/>
      <c r="Q905" s="527"/>
      <c r="R905" s="527"/>
      <c r="S905" s="527"/>
      <c r="T905" s="527"/>
      <c r="U905" s="527"/>
      <c r="V905" s="527"/>
      <c r="W905" s="527"/>
      <c r="X905" s="527"/>
      <c r="Y905" s="527"/>
      <c r="Z905" s="527"/>
      <c r="AA905" s="527"/>
      <c r="AB905" s="527"/>
      <c r="AC905" s="527"/>
      <c r="HN905" s="527"/>
      <c r="HO905" s="527"/>
      <c r="HP905" s="527"/>
      <c r="HQ905" s="527"/>
      <c r="HR905" s="527"/>
      <c r="HS905" s="527"/>
      <c r="HT905" s="527"/>
      <c r="HU905" s="527"/>
      <c r="HV905" s="527"/>
      <c r="HW905" s="527"/>
      <c r="HX905" s="527"/>
      <c r="HY905" s="527"/>
      <c r="HZ905" s="527"/>
      <c r="IA905" s="527"/>
      <c r="IB905" s="527"/>
      <c r="IC905" s="527"/>
      <c r="ID905" s="527"/>
      <c r="IE905" s="527"/>
      <c r="IF905" s="527"/>
      <c r="IG905" s="527"/>
      <c r="IH905" s="527"/>
      <c r="II905" s="527"/>
      <c r="IJ905" s="527"/>
      <c r="IK905" s="527"/>
      <c r="IL905" s="527"/>
      <c r="IM905" s="527"/>
      <c r="IN905" s="527"/>
      <c r="IO905" s="527"/>
      <c r="IP905" s="527"/>
      <c r="IQ905" s="527"/>
      <c r="IR905" s="527"/>
      <c r="IS905" s="527"/>
    </row>
    <row r="906" s="5" customFormat="1" ht="24.95" customHeight="1" spans="1:253">
      <c r="A906" s="563" t="s">
        <v>721</v>
      </c>
      <c r="B906" s="564">
        <v>152</v>
      </c>
      <c r="C906" s="565">
        <v>148</v>
      </c>
      <c r="D906" s="565">
        <v>148</v>
      </c>
      <c r="E906" s="566">
        <f t="shared" si="89"/>
        <v>1</v>
      </c>
      <c r="F906" s="565">
        <v>135</v>
      </c>
      <c r="G906" s="567">
        <f t="shared" si="88"/>
        <v>0.0962962962962963</v>
      </c>
      <c r="H906" s="527"/>
      <c r="I906" s="527"/>
      <c r="J906" s="527"/>
      <c r="K906" s="527"/>
      <c r="L906" s="527"/>
      <c r="M906" s="527"/>
      <c r="N906" s="527"/>
      <c r="O906" s="527"/>
      <c r="P906" s="527"/>
      <c r="Q906" s="527"/>
      <c r="R906" s="527"/>
      <c r="S906" s="527"/>
      <c r="T906" s="527"/>
      <c r="U906" s="527"/>
      <c r="V906" s="527"/>
      <c r="W906" s="527"/>
      <c r="X906" s="527"/>
      <c r="Y906" s="527"/>
      <c r="Z906" s="527"/>
      <c r="AA906" s="527"/>
      <c r="AB906" s="527"/>
      <c r="AC906" s="527"/>
      <c r="HN906" s="527"/>
      <c r="HO906" s="527"/>
      <c r="HP906" s="527"/>
      <c r="HQ906" s="527"/>
      <c r="HR906" s="527"/>
      <c r="HS906" s="527"/>
      <c r="HT906" s="527"/>
      <c r="HU906" s="527"/>
      <c r="HV906" s="527"/>
      <c r="HW906" s="527"/>
      <c r="HX906" s="527"/>
      <c r="HY906" s="527"/>
      <c r="HZ906" s="527"/>
      <c r="IA906" s="527"/>
      <c r="IB906" s="527"/>
      <c r="IC906" s="527"/>
      <c r="ID906" s="527"/>
      <c r="IE906" s="527"/>
      <c r="IF906" s="527"/>
      <c r="IG906" s="527"/>
      <c r="IH906" s="527"/>
      <c r="II906" s="527"/>
      <c r="IJ906" s="527"/>
      <c r="IK906" s="527"/>
      <c r="IL906" s="527"/>
      <c r="IM906" s="527"/>
      <c r="IN906" s="527"/>
      <c r="IO906" s="527"/>
      <c r="IP906" s="527"/>
      <c r="IQ906" s="527"/>
      <c r="IR906" s="527"/>
      <c r="IS906" s="527"/>
    </row>
    <row r="907" s="528" customFormat="1" ht="24.95" customHeight="1" spans="1:253">
      <c r="A907" s="563" t="s">
        <v>722</v>
      </c>
      <c r="B907" s="564">
        <v>70</v>
      </c>
      <c r="C907" s="565">
        <v>258</v>
      </c>
      <c r="D907" s="565">
        <v>213</v>
      </c>
      <c r="E907" s="566">
        <f t="shared" si="89"/>
        <v>0.825581395348837</v>
      </c>
      <c r="F907" s="565">
        <v>13</v>
      </c>
      <c r="G907" s="567">
        <f t="shared" si="88"/>
        <v>15.3846153846154</v>
      </c>
    </row>
    <row r="908" s="5" customFormat="1" ht="24.95" customHeight="1" spans="1:253">
      <c r="A908" s="563" t="s">
        <v>723</v>
      </c>
      <c r="B908" s="564">
        <v>0</v>
      </c>
      <c r="C908" s="565">
        <v>0</v>
      </c>
      <c r="D908" s="565">
        <v>0</v>
      </c>
      <c r="E908" s="566" t="str">
        <f t="shared" si="89"/>
        <v/>
      </c>
      <c r="F908" s="565">
        <v>0</v>
      </c>
      <c r="G908" s="567" t="str">
        <f t="shared" si="88"/>
        <v/>
      </c>
      <c r="H908" s="527"/>
      <c r="I908" s="527"/>
      <c r="J908" s="527"/>
      <c r="K908" s="527"/>
      <c r="L908" s="527"/>
      <c r="M908" s="527"/>
      <c r="N908" s="527"/>
      <c r="O908" s="527"/>
      <c r="P908" s="527"/>
      <c r="Q908" s="527"/>
      <c r="R908" s="527"/>
      <c r="S908" s="527"/>
      <c r="T908" s="527"/>
      <c r="U908" s="527"/>
      <c r="V908" s="527"/>
      <c r="W908" s="527"/>
      <c r="X908" s="527"/>
      <c r="Y908" s="527"/>
      <c r="Z908" s="527"/>
      <c r="AA908" s="527"/>
      <c r="AB908" s="527"/>
      <c r="AC908" s="527"/>
      <c r="HN908" s="527"/>
      <c r="HO908" s="527"/>
      <c r="HP908" s="527"/>
      <c r="HQ908" s="527"/>
      <c r="HR908" s="527"/>
      <c r="HS908" s="527"/>
      <c r="HT908" s="527"/>
      <c r="HU908" s="527"/>
      <c r="HV908" s="527"/>
      <c r="HW908" s="527"/>
      <c r="HX908" s="527"/>
      <c r="HY908" s="527"/>
      <c r="HZ908" s="527"/>
      <c r="IA908" s="527"/>
      <c r="IB908" s="527"/>
      <c r="IC908" s="527"/>
      <c r="ID908" s="527"/>
      <c r="IE908" s="527"/>
      <c r="IF908" s="527"/>
      <c r="IG908" s="527"/>
      <c r="IH908" s="527"/>
      <c r="II908" s="527"/>
      <c r="IJ908" s="527"/>
      <c r="IK908" s="527"/>
      <c r="IL908" s="527"/>
      <c r="IM908" s="527"/>
      <c r="IN908" s="527"/>
      <c r="IO908" s="527"/>
      <c r="IP908" s="527"/>
      <c r="IQ908" s="527"/>
      <c r="IR908" s="527"/>
      <c r="IS908" s="527"/>
    </row>
    <row r="909" s="5" customFormat="1" ht="24.95" customHeight="1" spans="1:253">
      <c r="A909" s="563" t="s">
        <v>724</v>
      </c>
      <c r="B909" s="564">
        <v>0</v>
      </c>
      <c r="C909" s="565">
        <v>0</v>
      </c>
      <c r="D909" s="565">
        <v>0</v>
      </c>
      <c r="E909" s="566" t="str">
        <f t="shared" si="89"/>
        <v/>
      </c>
      <c r="F909" s="565">
        <v>0</v>
      </c>
      <c r="G909" s="567" t="str">
        <f t="shared" si="88"/>
        <v/>
      </c>
      <c r="H909" s="527"/>
      <c r="I909" s="527"/>
      <c r="J909" s="527"/>
      <c r="K909" s="527"/>
      <c r="L909" s="527"/>
      <c r="M909" s="527"/>
      <c r="N909" s="527"/>
      <c r="O909" s="527"/>
      <c r="P909" s="527"/>
      <c r="Q909" s="527"/>
      <c r="R909" s="527"/>
      <c r="S909" s="527"/>
      <c r="T909" s="527"/>
      <c r="U909" s="527"/>
      <c r="V909" s="527"/>
      <c r="W909" s="527"/>
      <c r="X909" s="527"/>
      <c r="Y909" s="527"/>
      <c r="Z909" s="527"/>
      <c r="AA909" s="527"/>
      <c r="AB909" s="527"/>
      <c r="AC909" s="527"/>
      <c r="HN909" s="527"/>
      <c r="HO909" s="527"/>
      <c r="HP909" s="527"/>
      <c r="HQ909" s="527"/>
      <c r="HR909" s="527"/>
      <c r="HS909" s="527"/>
      <c r="HT909" s="527"/>
      <c r="HU909" s="527"/>
      <c r="HV909" s="527"/>
      <c r="HW909" s="527"/>
      <c r="HX909" s="527"/>
      <c r="HY909" s="527"/>
      <c r="HZ909" s="527"/>
      <c r="IA909" s="527"/>
      <c r="IB909" s="527"/>
      <c r="IC909" s="527"/>
      <c r="ID909" s="527"/>
      <c r="IE909" s="527"/>
      <c r="IF909" s="527"/>
      <c r="IG909" s="527"/>
      <c r="IH909" s="527"/>
      <c r="II909" s="527"/>
      <c r="IJ909" s="527"/>
      <c r="IK909" s="527"/>
      <c r="IL909" s="527"/>
      <c r="IM909" s="527"/>
      <c r="IN909" s="527"/>
      <c r="IO909" s="527"/>
      <c r="IP909" s="527"/>
      <c r="IQ909" s="527"/>
      <c r="IR909" s="527"/>
      <c r="IS909" s="527"/>
    </row>
    <row r="910" s="5" customFormat="1" ht="24.95" customHeight="1" spans="1:253">
      <c r="A910" s="563" t="s">
        <v>725</v>
      </c>
      <c r="B910" s="564">
        <v>0</v>
      </c>
      <c r="C910" s="565">
        <v>63</v>
      </c>
      <c r="D910" s="565">
        <v>63</v>
      </c>
      <c r="E910" s="566">
        <f t="shared" si="89"/>
        <v>1</v>
      </c>
      <c r="F910" s="565">
        <v>0</v>
      </c>
      <c r="G910" s="567" t="str">
        <f t="shared" si="88"/>
        <v/>
      </c>
      <c r="H910" s="527"/>
      <c r="I910" s="527"/>
      <c r="J910" s="527"/>
      <c r="K910" s="527"/>
      <c r="L910" s="527"/>
      <c r="M910" s="527"/>
      <c r="N910" s="527"/>
      <c r="O910" s="527"/>
      <c r="P910" s="527"/>
      <c r="Q910" s="527"/>
      <c r="R910" s="527"/>
      <c r="S910" s="527"/>
      <c r="T910" s="527"/>
      <c r="U910" s="527"/>
      <c r="V910" s="527"/>
      <c r="W910" s="527"/>
      <c r="X910" s="527"/>
      <c r="Y910" s="527"/>
      <c r="Z910" s="527"/>
      <c r="AA910" s="527"/>
      <c r="AB910" s="527"/>
      <c r="AC910" s="527"/>
      <c r="HN910" s="527"/>
      <c r="HO910" s="527"/>
      <c r="HP910" s="527"/>
      <c r="HQ910" s="527"/>
      <c r="HR910" s="527"/>
      <c r="HS910" s="527"/>
      <c r="HT910" s="527"/>
      <c r="HU910" s="527"/>
      <c r="HV910" s="527"/>
      <c r="HW910" s="527"/>
      <c r="HX910" s="527"/>
      <c r="HY910" s="527"/>
      <c r="HZ910" s="527"/>
      <c r="IA910" s="527"/>
      <c r="IB910" s="527"/>
      <c r="IC910" s="527"/>
      <c r="ID910" s="527"/>
      <c r="IE910" s="527"/>
      <c r="IF910" s="527"/>
      <c r="IG910" s="527"/>
      <c r="IH910" s="527"/>
      <c r="II910" s="527"/>
      <c r="IJ910" s="527"/>
      <c r="IK910" s="527"/>
      <c r="IL910" s="527"/>
      <c r="IM910" s="527"/>
      <c r="IN910" s="527"/>
      <c r="IO910" s="527"/>
      <c r="IP910" s="527"/>
      <c r="IQ910" s="527"/>
      <c r="IR910" s="527"/>
      <c r="IS910" s="527"/>
    </row>
    <row r="911" s="5" customFormat="1" ht="24.95" customHeight="1" spans="1:253">
      <c r="A911" s="563" t="s">
        <v>726</v>
      </c>
      <c r="B911" s="564">
        <v>0</v>
      </c>
      <c r="C911" s="565">
        <v>0</v>
      </c>
      <c r="D911" s="565">
        <v>0</v>
      </c>
      <c r="E911" s="566" t="str">
        <f t="shared" si="89"/>
        <v/>
      </c>
      <c r="F911" s="565">
        <v>0</v>
      </c>
      <c r="G911" s="567" t="str">
        <f t="shared" si="88"/>
        <v/>
      </c>
      <c r="H911" s="527"/>
      <c r="I911" s="527"/>
      <c r="J911" s="527"/>
      <c r="K911" s="527"/>
      <c r="L911" s="527"/>
      <c r="M911" s="527"/>
      <c r="N911" s="527"/>
      <c r="O911" s="527"/>
      <c r="P911" s="527"/>
      <c r="Q911" s="527"/>
      <c r="R911" s="527"/>
      <c r="S911" s="527"/>
      <c r="T911" s="527"/>
      <c r="U911" s="527"/>
      <c r="V911" s="527"/>
      <c r="W911" s="527"/>
      <c r="X911" s="527"/>
      <c r="Y911" s="527"/>
      <c r="Z911" s="527"/>
      <c r="AA911" s="527"/>
      <c r="AB911" s="527"/>
      <c r="AC911" s="527"/>
      <c r="HN911" s="527"/>
      <c r="HO911" s="527"/>
      <c r="HP911" s="527"/>
      <c r="HQ911" s="527"/>
      <c r="HR911" s="527"/>
      <c r="HS911" s="527"/>
      <c r="HT911" s="527"/>
      <c r="HU911" s="527"/>
      <c r="HV911" s="527"/>
      <c r="HW911" s="527"/>
      <c r="HX911" s="527"/>
      <c r="HY911" s="527"/>
      <c r="HZ911" s="527"/>
      <c r="IA911" s="527"/>
      <c r="IB911" s="527"/>
      <c r="IC911" s="527"/>
      <c r="ID911" s="527"/>
      <c r="IE911" s="527"/>
      <c r="IF911" s="527"/>
      <c r="IG911" s="527"/>
      <c r="IH911" s="527"/>
      <c r="II911" s="527"/>
      <c r="IJ911" s="527"/>
      <c r="IK911" s="527"/>
      <c r="IL911" s="527"/>
      <c r="IM911" s="527"/>
      <c r="IN911" s="527"/>
      <c r="IO911" s="527"/>
      <c r="IP911" s="527"/>
      <c r="IQ911" s="527"/>
      <c r="IR911" s="527"/>
      <c r="IS911" s="527"/>
    </row>
    <row r="912" s="5" customFormat="1" ht="24.95" customHeight="1" spans="1:253">
      <c r="A912" s="563" t="s">
        <v>727</v>
      </c>
      <c r="B912" s="564">
        <v>0</v>
      </c>
      <c r="C912" s="565">
        <v>0</v>
      </c>
      <c r="D912" s="565">
        <v>0</v>
      </c>
      <c r="E912" s="566" t="str">
        <f t="shared" si="89"/>
        <v/>
      </c>
      <c r="F912" s="565">
        <v>0</v>
      </c>
      <c r="G912" s="567" t="str">
        <f t="shared" si="88"/>
        <v/>
      </c>
      <c r="H912" s="527"/>
      <c r="I912" s="527"/>
      <c r="J912" s="527"/>
      <c r="K912" s="527"/>
      <c r="L912" s="527"/>
      <c r="M912" s="527"/>
      <c r="N912" s="527"/>
      <c r="O912" s="527"/>
      <c r="P912" s="527"/>
      <c r="Q912" s="527"/>
      <c r="R912" s="527"/>
      <c r="S912" s="527"/>
      <c r="T912" s="527"/>
      <c r="U912" s="527"/>
      <c r="V912" s="527"/>
      <c r="W912" s="527"/>
      <c r="X912" s="527"/>
      <c r="Y912" s="527"/>
      <c r="Z912" s="527"/>
      <c r="AA912" s="527"/>
      <c r="AB912" s="527"/>
      <c r="AC912" s="527"/>
      <c r="HN912" s="527"/>
      <c r="HO912" s="527"/>
      <c r="HP912" s="527"/>
      <c r="HQ912" s="527"/>
      <c r="HR912" s="527"/>
      <c r="HS912" s="527"/>
      <c r="HT912" s="527"/>
      <c r="HU912" s="527"/>
      <c r="HV912" s="527"/>
      <c r="HW912" s="527"/>
      <c r="HX912" s="527"/>
      <c r="HY912" s="527"/>
      <c r="HZ912" s="527"/>
      <c r="IA912" s="527"/>
      <c r="IB912" s="527"/>
      <c r="IC912" s="527"/>
      <c r="ID912" s="527"/>
      <c r="IE912" s="527"/>
      <c r="IF912" s="527"/>
      <c r="IG912" s="527"/>
      <c r="IH912" s="527"/>
      <c r="II912" s="527"/>
      <c r="IJ912" s="527"/>
      <c r="IK912" s="527"/>
      <c r="IL912" s="527"/>
      <c r="IM912" s="527"/>
      <c r="IN912" s="527"/>
      <c r="IO912" s="527"/>
      <c r="IP912" s="527"/>
      <c r="IQ912" s="527"/>
      <c r="IR912" s="527"/>
      <c r="IS912" s="527"/>
    </row>
    <row r="913" s="5" customFormat="1" ht="24.95" customHeight="1" spans="1:253">
      <c r="A913" s="563" t="s">
        <v>728</v>
      </c>
      <c r="B913" s="564">
        <v>0</v>
      </c>
      <c r="C913" s="565">
        <v>0</v>
      </c>
      <c r="D913" s="565">
        <v>0</v>
      </c>
      <c r="E913" s="566" t="str">
        <f t="shared" si="89"/>
        <v/>
      </c>
      <c r="F913" s="565">
        <v>0</v>
      </c>
      <c r="G913" s="567" t="str">
        <f t="shared" si="88"/>
        <v/>
      </c>
      <c r="H913" s="527"/>
      <c r="I913" s="527"/>
      <c r="J913" s="527"/>
      <c r="K913" s="527"/>
      <c r="L913" s="527"/>
      <c r="M913" s="527"/>
      <c r="N913" s="527"/>
      <c r="O913" s="527"/>
      <c r="P913" s="527"/>
      <c r="Q913" s="527"/>
      <c r="R913" s="527"/>
      <c r="S913" s="527"/>
      <c r="T913" s="527"/>
      <c r="U913" s="527"/>
      <c r="V913" s="527"/>
      <c r="W913" s="527"/>
      <c r="X913" s="527"/>
      <c r="Y913" s="527"/>
      <c r="Z913" s="527"/>
      <c r="AA913" s="527"/>
      <c r="AB913" s="527"/>
      <c r="AC913" s="527"/>
      <c r="HN913" s="527"/>
      <c r="HO913" s="527"/>
      <c r="HP913" s="527"/>
      <c r="HQ913" s="527"/>
      <c r="HR913" s="527"/>
      <c r="HS913" s="527"/>
      <c r="HT913" s="527"/>
      <c r="HU913" s="527"/>
      <c r="HV913" s="527"/>
      <c r="HW913" s="527"/>
      <c r="HX913" s="527"/>
      <c r="HY913" s="527"/>
      <c r="HZ913" s="527"/>
      <c r="IA913" s="527"/>
      <c r="IB913" s="527"/>
      <c r="IC913" s="527"/>
      <c r="ID913" s="527"/>
      <c r="IE913" s="527"/>
      <c r="IF913" s="527"/>
      <c r="IG913" s="527"/>
      <c r="IH913" s="527"/>
      <c r="II913" s="527"/>
      <c r="IJ913" s="527"/>
      <c r="IK913" s="527"/>
      <c r="IL913" s="527"/>
      <c r="IM913" s="527"/>
      <c r="IN913" s="527"/>
      <c r="IO913" s="527"/>
      <c r="IP913" s="527"/>
      <c r="IQ913" s="527"/>
      <c r="IR913" s="527"/>
      <c r="IS913" s="527"/>
    </row>
    <row r="914" s="5" customFormat="1" ht="24.95" customHeight="1" spans="1:253">
      <c r="A914" s="563" t="s">
        <v>729</v>
      </c>
      <c r="B914" s="564">
        <v>0</v>
      </c>
      <c r="C914" s="565">
        <v>0</v>
      </c>
      <c r="D914" s="565">
        <v>0</v>
      </c>
      <c r="E914" s="566" t="str">
        <f t="shared" si="89"/>
        <v/>
      </c>
      <c r="F914" s="565">
        <v>0</v>
      </c>
      <c r="G914" s="567" t="str">
        <f t="shared" si="88"/>
        <v/>
      </c>
      <c r="H914" s="527"/>
      <c r="I914" s="527"/>
      <c r="J914" s="527"/>
      <c r="K914" s="527"/>
      <c r="L914" s="527"/>
      <c r="M914" s="527"/>
      <c r="N914" s="527"/>
      <c r="O914" s="527"/>
      <c r="P914" s="527"/>
      <c r="Q914" s="527"/>
      <c r="R914" s="527"/>
      <c r="S914" s="527"/>
      <c r="T914" s="527"/>
      <c r="U914" s="527"/>
      <c r="V914" s="527"/>
      <c r="W914" s="527"/>
      <c r="X914" s="527"/>
      <c r="Y914" s="527"/>
      <c r="Z914" s="527"/>
      <c r="AA914" s="527"/>
      <c r="AB914" s="527"/>
      <c r="AC914" s="527"/>
      <c r="HN914" s="527"/>
      <c r="HO914" s="527"/>
      <c r="HP914" s="527"/>
      <c r="HQ914" s="527"/>
      <c r="HR914" s="527"/>
      <c r="HS914" s="527"/>
      <c r="HT914" s="527"/>
      <c r="HU914" s="527"/>
      <c r="HV914" s="527"/>
      <c r="HW914" s="527"/>
      <c r="HX914" s="527"/>
      <c r="HY914" s="527"/>
      <c r="HZ914" s="527"/>
      <c r="IA914" s="527"/>
      <c r="IB914" s="527"/>
      <c r="IC914" s="527"/>
      <c r="ID914" s="527"/>
      <c r="IE914" s="527"/>
      <c r="IF914" s="527"/>
      <c r="IG914" s="527"/>
      <c r="IH914" s="527"/>
      <c r="II914" s="527"/>
      <c r="IJ914" s="527"/>
      <c r="IK914" s="527"/>
      <c r="IL914" s="527"/>
      <c r="IM914" s="527"/>
      <c r="IN914" s="527"/>
      <c r="IO914" s="527"/>
      <c r="IP914" s="527"/>
      <c r="IQ914" s="527"/>
      <c r="IR914" s="527"/>
      <c r="IS914" s="527"/>
    </row>
    <row r="915" s="5" customFormat="1" ht="24.95" customHeight="1" spans="1:253">
      <c r="A915" s="563" t="s">
        <v>730</v>
      </c>
      <c r="B915" s="564">
        <v>0</v>
      </c>
      <c r="C915" s="565">
        <v>0</v>
      </c>
      <c r="D915" s="565">
        <v>0</v>
      </c>
      <c r="E915" s="566" t="str">
        <f t="shared" si="89"/>
        <v/>
      </c>
      <c r="F915" s="565">
        <v>0</v>
      </c>
      <c r="G915" s="567" t="str">
        <f t="shared" si="88"/>
        <v/>
      </c>
      <c r="H915" s="527"/>
      <c r="I915" s="527"/>
      <c r="J915" s="527"/>
      <c r="K915" s="527"/>
      <c r="L915" s="527"/>
      <c r="M915" s="527"/>
      <c r="N915" s="527"/>
      <c r="O915" s="527"/>
      <c r="P915" s="527"/>
      <c r="Q915" s="527"/>
      <c r="R915" s="527"/>
      <c r="S915" s="527"/>
      <c r="T915" s="527"/>
      <c r="U915" s="527"/>
      <c r="V915" s="527"/>
      <c r="W915" s="527"/>
      <c r="X915" s="527"/>
      <c r="Y915" s="527"/>
      <c r="Z915" s="527"/>
      <c r="AA915" s="527"/>
      <c r="AB915" s="527"/>
      <c r="AC915" s="527"/>
      <c r="HN915" s="527"/>
      <c r="HO915" s="527"/>
      <c r="HP915" s="527"/>
      <c r="HQ915" s="527"/>
      <c r="HR915" s="527"/>
      <c r="HS915" s="527"/>
      <c r="HT915" s="527"/>
      <c r="HU915" s="527"/>
      <c r="HV915" s="527"/>
      <c r="HW915" s="527"/>
      <c r="HX915" s="527"/>
      <c r="HY915" s="527"/>
      <c r="HZ915" s="527"/>
      <c r="IA915" s="527"/>
      <c r="IB915" s="527"/>
      <c r="IC915" s="527"/>
      <c r="ID915" s="527"/>
      <c r="IE915" s="527"/>
      <c r="IF915" s="527"/>
      <c r="IG915" s="527"/>
      <c r="IH915" s="527"/>
      <c r="II915" s="527"/>
      <c r="IJ915" s="527"/>
      <c r="IK915" s="527"/>
      <c r="IL915" s="527"/>
      <c r="IM915" s="527"/>
      <c r="IN915" s="527"/>
      <c r="IO915" s="527"/>
      <c r="IP915" s="527"/>
      <c r="IQ915" s="527"/>
      <c r="IR915" s="527"/>
      <c r="IS915" s="527"/>
    </row>
    <row r="916" s="5" customFormat="1" ht="24.95" customHeight="1" spans="1:253">
      <c r="A916" s="563" t="s">
        <v>731</v>
      </c>
      <c r="B916" s="564">
        <v>0</v>
      </c>
      <c r="C916" s="565">
        <v>0</v>
      </c>
      <c r="D916" s="565">
        <v>0</v>
      </c>
      <c r="E916" s="566" t="str">
        <f t="shared" si="89"/>
        <v/>
      </c>
      <c r="F916" s="565">
        <v>0</v>
      </c>
      <c r="G916" s="567" t="str">
        <f t="shared" si="88"/>
        <v/>
      </c>
      <c r="H916" s="527"/>
      <c r="I916" s="527"/>
      <c r="J916" s="527"/>
      <c r="K916" s="527"/>
      <c r="L916" s="527"/>
      <c r="M916" s="527"/>
      <c r="N916" s="527"/>
      <c r="O916" s="527"/>
      <c r="P916" s="527"/>
      <c r="Q916" s="527"/>
      <c r="R916" s="527"/>
      <c r="S916" s="527"/>
      <c r="T916" s="527"/>
      <c r="U916" s="527"/>
      <c r="V916" s="527"/>
      <c r="W916" s="527"/>
      <c r="X916" s="527"/>
      <c r="Y916" s="527"/>
      <c r="Z916" s="527"/>
      <c r="AA916" s="527"/>
      <c r="AB916" s="527"/>
      <c r="AC916" s="527"/>
      <c r="HN916" s="527"/>
      <c r="HO916" s="527"/>
      <c r="HP916" s="527"/>
      <c r="HQ916" s="527"/>
      <c r="HR916" s="527"/>
      <c r="HS916" s="527"/>
      <c r="HT916" s="527"/>
      <c r="HU916" s="527"/>
      <c r="HV916" s="527"/>
      <c r="HW916" s="527"/>
      <c r="HX916" s="527"/>
      <c r="HY916" s="527"/>
      <c r="HZ916" s="527"/>
      <c r="IA916" s="527"/>
      <c r="IB916" s="527"/>
      <c r="IC916" s="527"/>
      <c r="ID916" s="527"/>
      <c r="IE916" s="527"/>
      <c r="IF916" s="527"/>
      <c r="IG916" s="527"/>
      <c r="IH916" s="527"/>
      <c r="II916" s="527"/>
      <c r="IJ916" s="527"/>
      <c r="IK916" s="527"/>
      <c r="IL916" s="527"/>
      <c r="IM916" s="527"/>
      <c r="IN916" s="527"/>
      <c r="IO916" s="527"/>
      <c r="IP916" s="527"/>
      <c r="IQ916" s="527"/>
      <c r="IR916" s="527"/>
      <c r="IS916" s="527"/>
    </row>
    <row r="917" s="528" customFormat="1" ht="24.95" customHeight="1" spans="1:253">
      <c r="A917" s="563" t="s">
        <v>732</v>
      </c>
      <c r="B917" s="564">
        <v>0</v>
      </c>
      <c r="C917" s="565">
        <v>0</v>
      </c>
      <c r="D917" s="565">
        <v>0</v>
      </c>
      <c r="E917" s="566" t="str">
        <f t="shared" si="89"/>
        <v/>
      </c>
      <c r="F917" s="565">
        <v>0</v>
      </c>
      <c r="G917" s="567" t="str">
        <f t="shared" si="88"/>
        <v/>
      </c>
    </row>
    <row r="918" s="5" customFormat="1" ht="24.95" customHeight="1" spans="1:253">
      <c r="A918" s="563" t="s">
        <v>733</v>
      </c>
      <c r="B918" s="564">
        <v>0</v>
      </c>
      <c r="C918" s="565">
        <v>1925</v>
      </c>
      <c r="D918" s="565">
        <v>1925</v>
      </c>
      <c r="E918" s="566">
        <f t="shared" si="89"/>
        <v>1</v>
      </c>
      <c r="F918" s="565">
        <v>0</v>
      </c>
      <c r="G918" s="567" t="str">
        <f t="shared" si="88"/>
        <v/>
      </c>
      <c r="H918" s="527"/>
      <c r="I918" s="527"/>
      <c r="J918" s="527"/>
      <c r="K918" s="527"/>
      <c r="L918" s="527"/>
      <c r="M918" s="527"/>
      <c r="N918" s="527"/>
      <c r="O918" s="527"/>
      <c r="P918" s="527"/>
      <c r="Q918" s="527"/>
      <c r="R918" s="527"/>
      <c r="S918" s="527"/>
      <c r="T918" s="527"/>
      <c r="U918" s="527"/>
      <c r="V918" s="527"/>
      <c r="W918" s="527"/>
      <c r="X918" s="527"/>
      <c r="Y918" s="527"/>
      <c r="Z918" s="527"/>
      <c r="AA918" s="527"/>
      <c r="AB918" s="527"/>
      <c r="AC918" s="527"/>
      <c r="HN918" s="527"/>
      <c r="HO918" s="527"/>
      <c r="HP918" s="527"/>
      <c r="HQ918" s="527"/>
      <c r="HR918" s="527"/>
      <c r="HS918" s="527"/>
      <c r="HT918" s="527"/>
      <c r="HU918" s="527"/>
      <c r="HV918" s="527"/>
      <c r="HW918" s="527"/>
      <c r="HX918" s="527"/>
      <c r="HY918" s="527"/>
      <c r="HZ918" s="527"/>
      <c r="IA918" s="527"/>
      <c r="IB918" s="527"/>
      <c r="IC918" s="527"/>
      <c r="ID918" s="527"/>
      <c r="IE918" s="527"/>
      <c r="IF918" s="527"/>
      <c r="IG918" s="527"/>
      <c r="IH918" s="527"/>
      <c r="II918" s="527"/>
      <c r="IJ918" s="527"/>
      <c r="IK918" s="527"/>
      <c r="IL918" s="527"/>
      <c r="IM918" s="527"/>
      <c r="IN918" s="527"/>
      <c r="IO918" s="527"/>
      <c r="IP918" s="527"/>
      <c r="IQ918" s="527"/>
      <c r="IR918" s="527"/>
      <c r="IS918" s="527"/>
    </row>
    <row r="919" s="5" customFormat="1" ht="24.95" customHeight="1" spans="1:253">
      <c r="A919" s="563" t="s">
        <v>734</v>
      </c>
      <c r="B919" s="564">
        <v>0</v>
      </c>
      <c r="C919" s="565">
        <v>0</v>
      </c>
      <c r="D919" s="565">
        <v>0</v>
      </c>
      <c r="E919" s="566" t="str">
        <f t="shared" si="89"/>
        <v/>
      </c>
      <c r="F919" s="565">
        <v>0</v>
      </c>
      <c r="G919" s="567" t="str">
        <f t="shared" si="88"/>
        <v/>
      </c>
      <c r="H919" s="527"/>
      <c r="I919" s="527"/>
      <c r="J919" s="527"/>
      <c r="K919" s="527"/>
      <c r="L919" s="527"/>
      <c r="M919" s="527"/>
      <c r="N919" s="527"/>
      <c r="O919" s="527"/>
      <c r="P919" s="527"/>
      <c r="Q919" s="527"/>
      <c r="R919" s="527"/>
      <c r="S919" s="527"/>
      <c r="T919" s="527"/>
      <c r="U919" s="527"/>
      <c r="V919" s="527"/>
      <c r="W919" s="527"/>
      <c r="X919" s="527"/>
      <c r="Y919" s="527"/>
      <c r="Z919" s="527"/>
      <c r="AA919" s="527"/>
      <c r="AB919" s="527"/>
      <c r="AC919" s="527"/>
      <c r="HN919" s="527"/>
      <c r="HO919" s="527"/>
      <c r="HP919" s="527"/>
      <c r="HQ919" s="527"/>
      <c r="HR919" s="527"/>
      <c r="HS919" s="527"/>
      <c r="HT919" s="527"/>
      <c r="HU919" s="527"/>
      <c r="HV919" s="527"/>
      <c r="HW919" s="527"/>
      <c r="HX919" s="527"/>
      <c r="HY919" s="527"/>
      <c r="HZ919" s="527"/>
      <c r="IA919" s="527"/>
      <c r="IB919" s="527"/>
      <c r="IC919" s="527"/>
      <c r="ID919" s="527"/>
      <c r="IE919" s="527"/>
      <c r="IF919" s="527"/>
      <c r="IG919" s="527"/>
      <c r="IH919" s="527"/>
      <c r="II919" s="527"/>
      <c r="IJ919" s="527"/>
      <c r="IK919" s="527"/>
      <c r="IL919" s="527"/>
      <c r="IM919" s="527"/>
      <c r="IN919" s="527"/>
      <c r="IO919" s="527"/>
      <c r="IP919" s="527"/>
      <c r="IQ919" s="527"/>
      <c r="IR919" s="527"/>
      <c r="IS919" s="527"/>
    </row>
    <row r="920" s="5" customFormat="1" ht="24.95" customHeight="1" spans="1:253">
      <c r="A920" s="563" t="s">
        <v>735</v>
      </c>
      <c r="B920" s="564">
        <v>162</v>
      </c>
      <c r="C920" s="565">
        <v>101</v>
      </c>
      <c r="D920" s="565">
        <v>92</v>
      </c>
      <c r="E920" s="566">
        <f t="shared" si="89"/>
        <v>0.910891089108911</v>
      </c>
      <c r="F920" s="565">
        <v>109</v>
      </c>
      <c r="G920" s="567">
        <f t="shared" si="88"/>
        <v>-0.155963302752294</v>
      </c>
      <c r="H920" s="527"/>
      <c r="I920" s="527"/>
      <c r="J920" s="527"/>
      <c r="K920" s="527"/>
      <c r="L920" s="527"/>
      <c r="M920" s="527"/>
      <c r="N920" s="527"/>
      <c r="O920" s="527"/>
      <c r="P920" s="527"/>
      <c r="Q920" s="527"/>
      <c r="R920" s="527"/>
      <c r="S920" s="527"/>
      <c r="T920" s="527"/>
      <c r="U920" s="527"/>
      <c r="V920" s="527"/>
      <c r="W920" s="527"/>
      <c r="X920" s="527"/>
      <c r="Y920" s="527"/>
      <c r="Z920" s="527"/>
      <c r="AA920" s="527"/>
      <c r="AB920" s="527"/>
      <c r="AC920" s="527"/>
      <c r="HN920" s="527"/>
      <c r="HO920" s="527"/>
      <c r="HP920" s="527"/>
      <c r="HQ920" s="527"/>
      <c r="HR920" s="527"/>
      <c r="HS920" s="527"/>
      <c r="HT920" s="527"/>
      <c r="HU920" s="527"/>
      <c r="HV920" s="527"/>
      <c r="HW920" s="527"/>
      <c r="HX920" s="527"/>
      <c r="HY920" s="527"/>
      <c r="HZ920" s="527"/>
      <c r="IA920" s="527"/>
      <c r="IB920" s="527"/>
      <c r="IC920" s="527"/>
      <c r="ID920" s="527"/>
      <c r="IE920" s="527"/>
      <c r="IF920" s="527"/>
      <c r="IG920" s="527"/>
      <c r="IH920" s="527"/>
      <c r="II920" s="527"/>
      <c r="IJ920" s="527"/>
      <c r="IK920" s="527"/>
      <c r="IL920" s="527"/>
      <c r="IM920" s="527"/>
      <c r="IN920" s="527"/>
      <c r="IO920" s="527"/>
      <c r="IP920" s="527"/>
      <c r="IQ920" s="527"/>
      <c r="IR920" s="527"/>
      <c r="IS920" s="527"/>
    </row>
    <row r="921" s="5" customFormat="1" ht="24.95" customHeight="1" spans="1:253">
      <c r="A921" s="563" t="s">
        <v>736</v>
      </c>
      <c r="B921" s="564">
        <v>0</v>
      </c>
      <c r="C921" s="565">
        <v>0</v>
      </c>
      <c r="D921" s="565">
        <v>0</v>
      </c>
      <c r="E921" s="566" t="str">
        <f t="shared" si="89"/>
        <v/>
      </c>
      <c r="F921" s="565">
        <v>0</v>
      </c>
      <c r="G921" s="567" t="str">
        <f t="shared" si="88"/>
        <v/>
      </c>
      <c r="H921" s="527"/>
      <c r="I921" s="527"/>
      <c r="J921" s="527"/>
      <c r="K921" s="527"/>
      <c r="L921" s="527"/>
      <c r="M921" s="527"/>
      <c r="N921" s="527"/>
      <c r="O921" s="527"/>
      <c r="P921" s="527"/>
      <c r="Q921" s="527"/>
      <c r="R921" s="527"/>
      <c r="S921" s="527"/>
      <c r="T921" s="527"/>
      <c r="U921" s="527"/>
      <c r="V921" s="527"/>
      <c r="W921" s="527"/>
      <c r="X921" s="527"/>
      <c r="Y921" s="527"/>
      <c r="Z921" s="527"/>
      <c r="AA921" s="527"/>
      <c r="AB921" s="527"/>
      <c r="AC921" s="527"/>
      <c r="HN921" s="527"/>
      <c r="HO921" s="527"/>
      <c r="HP921" s="527"/>
      <c r="HQ921" s="527"/>
      <c r="HR921" s="527"/>
      <c r="HS921" s="527"/>
      <c r="HT921" s="527"/>
      <c r="HU921" s="527"/>
      <c r="HV921" s="527"/>
      <c r="HW921" s="527"/>
      <c r="HX921" s="527"/>
      <c r="HY921" s="527"/>
      <c r="HZ921" s="527"/>
      <c r="IA921" s="527"/>
      <c r="IB921" s="527"/>
      <c r="IC921" s="527"/>
      <c r="ID921" s="527"/>
      <c r="IE921" s="527"/>
      <c r="IF921" s="527"/>
      <c r="IG921" s="527"/>
      <c r="IH921" s="527"/>
      <c r="II921" s="527"/>
      <c r="IJ921" s="527"/>
      <c r="IK921" s="527"/>
      <c r="IL921" s="527"/>
      <c r="IM921" s="527"/>
      <c r="IN921" s="527"/>
      <c r="IO921" s="527"/>
      <c r="IP921" s="527"/>
      <c r="IQ921" s="527"/>
      <c r="IR921" s="527"/>
      <c r="IS921" s="527"/>
    </row>
    <row r="922" s="5" customFormat="1" ht="24.95" customHeight="1" spans="1:253">
      <c r="A922" s="563" t="s">
        <v>705</v>
      </c>
      <c r="B922" s="564">
        <v>0</v>
      </c>
      <c r="C922" s="565">
        <v>0</v>
      </c>
      <c r="D922" s="565">
        <v>0</v>
      </c>
      <c r="E922" s="566" t="str">
        <f t="shared" si="89"/>
        <v/>
      </c>
      <c r="F922" s="565">
        <v>0</v>
      </c>
      <c r="G922" s="567" t="str">
        <f t="shared" si="88"/>
        <v/>
      </c>
      <c r="H922" s="527"/>
      <c r="I922" s="527"/>
      <c r="J922" s="527"/>
      <c r="K922" s="527"/>
      <c r="L922" s="527"/>
      <c r="M922" s="527"/>
      <c r="N922" s="527"/>
      <c r="O922" s="527"/>
      <c r="P922" s="527"/>
      <c r="Q922" s="527"/>
      <c r="R922" s="527"/>
      <c r="S922" s="527"/>
      <c r="T922" s="527"/>
      <c r="U922" s="527"/>
      <c r="V922" s="527"/>
      <c r="W922" s="527"/>
      <c r="X922" s="527"/>
      <c r="Y922" s="527"/>
      <c r="Z922" s="527"/>
      <c r="AA922" s="527"/>
      <c r="AB922" s="527"/>
      <c r="AC922" s="527"/>
      <c r="HN922" s="527"/>
      <c r="HO922" s="527"/>
      <c r="HP922" s="527"/>
      <c r="HQ922" s="527"/>
      <c r="HR922" s="527"/>
      <c r="HS922" s="527"/>
      <c r="HT922" s="527"/>
      <c r="HU922" s="527"/>
      <c r="HV922" s="527"/>
      <c r="HW922" s="527"/>
      <c r="HX922" s="527"/>
      <c r="HY922" s="527"/>
      <c r="HZ922" s="527"/>
      <c r="IA922" s="527"/>
      <c r="IB922" s="527"/>
      <c r="IC922" s="527"/>
      <c r="ID922" s="527"/>
      <c r="IE922" s="527"/>
      <c r="IF922" s="527"/>
      <c r="IG922" s="527"/>
      <c r="IH922" s="527"/>
      <c r="II922" s="527"/>
      <c r="IJ922" s="527"/>
      <c r="IK922" s="527"/>
      <c r="IL922" s="527"/>
      <c r="IM922" s="527"/>
      <c r="IN922" s="527"/>
      <c r="IO922" s="527"/>
      <c r="IP922" s="527"/>
      <c r="IQ922" s="527"/>
      <c r="IR922" s="527"/>
      <c r="IS922" s="527"/>
    </row>
    <row r="923" s="5" customFormat="1" ht="24.95" customHeight="1" spans="1:253">
      <c r="A923" s="563" t="s">
        <v>737</v>
      </c>
      <c r="B923" s="564">
        <v>0</v>
      </c>
      <c r="C923" s="565">
        <v>0</v>
      </c>
      <c r="D923" s="565">
        <v>0</v>
      </c>
      <c r="E923" s="566" t="str">
        <f t="shared" si="89"/>
        <v/>
      </c>
      <c r="F923" s="565">
        <v>0</v>
      </c>
      <c r="G923" s="567" t="str">
        <f t="shared" si="88"/>
        <v/>
      </c>
      <c r="H923" s="527"/>
      <c r="I923" s="527"/>
      <c r="J923" s="527"/>
      <c r="K923" s="527"/>
      <c r="L923" s="527"/>
      <c r="M923" s="527"/>
      <c r="N923" s="527"/>
      <c r="O923" s="527"/>
      <c r="P923" s="527"/>
      <c r="Q923" s="527"/>
      <c r="R923" s="527"/>
      <c r="S923" s="527"/>
      <c r="T923" s="527"/>
      <c r="U923" s="527"/>
      <c r="V923" s="527"/>
      <c r="W923" s="527"/>
      <c r="X923" s="527"/>
      <c r="Y923" s="527"/>
      <c r="Z923" s="527"/>
      <c r="AA923" s="527"/>
      <c r="AB923" s="527"/>
      <c r="AC923" s="527"/>
      <c r="HN923" s="527"/>
      <c r="HO923" s="527"/>
      <c r="HP923" s="527"/>
      <c r="HQ923" s="527"/>
      <c r="HR923" s="527"/>
      <c r="HS923" s="527"/>
      <c r="HT923" s="527"/>
      <c r="HU923" s="527"/>
      <c r="HV923" s="527"/>
      <c r="HW923" s="527"/>
      <c r="HX923" s="527"/>
      <c r="HY923" s="527"/>
      <c r="HZ923" s="527"/>
      <c r="IA923" s="527"/>
      <c r="IB923" s="527"/>
      <c r="IC923" s="527"/>
      <c r="ID923" s="527"/>
      <c r="IE923" s="527"/>
      <c r="IF923" s="527"/>
      <c r="IG923" s="527"/>
      <c r="IH923" s="527"/>
      <c r="II923" s="527"/>
      <c r="IJ923" s="527"/>
      <c r="IK923" s="527"/>
      <c r="IL923" s="527"/>
      <c r="IM923" s="527"/>
      <c r="IN923" s="527"/>
      <c r="IO923" s="527"/>
      <c r="IP923" s="527"/>
      <c r="IQ923" s="527"/>
      <c r="IR923" s="527"/>
      <c r="IS923" s="527"/>
    </row>
    <row r="924" s="5" customFormat="1" ht="24.95" customHeight="1" spans="1:253">
      <c r="A924" s="563" t="s">
        <v>738</v>
      </c>
      <c r="B924" s="564">
        <v>478</v>
      </c>
      <c r="C924" s="565">
        <v>923</v>
      </c>
      <c r="D924" s="565">
        <v>822</v>
      </c>
      <c r="E924" s="566">
        <f t="shared" si="89"/>
        <v>0.890574214517876</v>
      </c>
      <c r="F924" s="565">
        <v>86</v>
      </c>
      <c r="G924" s="567">
        <f t="shared" si="88"/>
        <v>8.55813953488372</v>
      </c>
      <c r="H924" s="527"/>
      <c r="I924" s="527"/>
      <c r="J924" s="527"/>
      <c r="K924" s="527"/>
      <c r="L924" s="527"/>
      <c r="M924" s="527"/>
      <c r="N924" s="527"/>
      <c r="O924" s="527"/>
      <c r="P924" s="527"/>
      <c r="Q924" s="527"/>
      <c r="R924" s="527"/>
      <c r="S924" s="527"/>
      <c r="T924" s="527"/>
      <c r="U924" s="527"/>
      <c r="V924" s="527"/>
      <c r="W924" s="527"/>
      <c r="X924" s="527"/>
      <c r="Y924" s="527"/>
      <c r="Z924" s="527"/>
      <c r="AA924" s="527"/>
      <c r="AB924" s="527"/>
      <c r="AC924" s="527"/>
      <c r="HN924" s="527"/>
      <c r="HO924" s="527"/>
      <c r="HP924" s="527"/>
      <c r="HQ924" s="527"/>
      <c r="HR924" s="527"/>
      <c r="HS924" s="527"/>
      <c r="HT924" s="527"/>
      <c r="HU924" s="527"/>
      <c r="HV924" s="527"/>
      <c r="HW924" s="527"/>
      <c r="HX924" s="527"/>
      <c r="HY924" s="527"/>
      <c r="HZ924" s="527"/>
      <c r="IA924" s="527"/>
      <c r="IB924" s="527"/>
      <c r="IC924" s="527"/>
      <c r="ID924" s="527"/>
      <c r="IE924" s="527"/>
      <c r="IF924" s="527"/>
      <c r="IG924" s="527"/>
      <c r="IH924" s="527"/>
      <c r="II924" s="527"/>
      <c r="IJ924" s="527"/>
      <c r="IK924" s="527"/>
      <c r="IL924" s="527"/>
      <c r="IM924" s="527"/>
      <c r="IN924" s="527"/>
      <c r="IO924" s="527"/>
      <c r="IP924" s="527"/>
      <c r="IQ924" s="527"/>
      <c r="IR924" s="527"/>
      <c r="IS924" s="527"/>
    </row>
    <row r="925" s="5" customFormat="1" ht="24.95" customHeight="1" spans="1:253">
      <c r="A925" s="568" t="s">
        <v>739</v>
      </c>
      <c r="B925" s="367">
        <f>SUM(B926:B952)</f>
        <v>2782</v>
      </c>
      <c r="C925" s="367">
        <f>SUM(C926:C952)</f>
        <v>4885</v>
      </c>
      <c r="D925" s="367">
        <f>SUM(D926:D952)</f>
        <v>1837</v>
      </c>
      <c r="E925" s="561">
        <f t="shared" si="89"/>
        <v>0.376049129989765</v>
      </c>
      <c r="F925" s="367">
        <f>SUM(F926:F952)</f>
        <v>11716</v>
      </c>
      <c r="G925" s="562">
        <f t="shared" si="88"/>
        <v>-0.843205872311369</v>
      </c>
      <c r="H925" s="527"/>
      <c r="I925" s="527"/>
      <c r="J925" s="527"/>
      <c r="K925" s="527"/>
      <c r="L925" s="527"/>
      <c r="M925" s="527"/>
      <c r="N925" s="527"/>
      <c r="O925" s="527"/>
      <c r="P925" s="527"/>
      <c r="Q925" s="527"/>
      <c r="R925" s="527"/>
      <c r="S925" s="527"/>
      <c r="T925" s="527"/>
      <c r="U925" s="527"/>
      <c r="V925" s="527"/>
      <c r="W925" s="527"/>
      <c r="X925" s="527"/>
      <c r="Y925" s="527"/>
      <c r="Z925" s="527"/>
      <c r="AA925" s="527"/>
      <c r="AB925" s="527"/>
      <c r="AC925" s="527"/>
      <c r="HN925" s="527"/>
      <c r="HO925" s="527"/>
      <c r="HP925" s="527"/>
      <c r="HQ925" s="527"/>
      <c r="HR925" s="527"/>
      <c r="HS925" s="527"/>
      <c r="HT925" s="527"/>
      <c r="HU925" s="527"/>
      <c r="HV925" s="527"/>
      <c r="HW925" s="527"/>
      <c r="HX925" s="527"/>
      <c r="HY925" s="527"/>
      <c r="HZ925" s="527"/>
      <c r="IA925" s="527"/>
      <c r="IB925" s="527"/>
      <c r="IC925" s="527"/>
      <c r="ID925" s="527"/>
      <c r="IE925" s="527"/>
      <c r="IF925" s="527"/>
      <c r="IG925" s="527"/>
      <c r="IH925" s="527"/>
      <c r="II925" s="527"/>
      <c r="IJ925" s="527"/>
      <c r="IK925" s="527"/>
      <c r="IL925" s="527"/>
      <c r="IM925" s="527"/>
      <c r="IN925" s="527"/>
      <c r="IO925" s="527"/>
      <c r="IP925" s="527"/>
      <c r="IQ925" s="527"/>
      <c r="IR925" s="527"/>
      <c r="IS925" s="527"/>
    </row>
    <row r="926" s="5" customFormat="1" ht="24.95" customHeight="1" spans="1:253">
      <c r="A926" s="563" t="s">
        <v>50</v>
      </c>
      <c r="B926" s="564">
        <v>108</v>
      </c>
      <c r="C926" s="565">
        <v>121</v>
      </c>
      <c r="D926" s="565">
        <v>121</v>
      </c>
      <c r="E926" s="566">
        <f t="shared" si="89"/>
        <v>1</v>
      </c>
      <c r="F926" s="565">
        <v>94</v>
      </c>
      <c r="G926" s="567">
        <f t="shared" si="88"/>
        <v>0.287234042553192</v>
      </c>
      <c r="H926" s="527"/>
      <c r="I926" s="527"/>
      <c r="J926" s="527"/>
      <c r="K926" s="527"/>
      <c r="L926" s="527"/>
      <c r="M926" s="527"/>
      <c r="N926" s="527"/>
      <c r="O926" s="527"/>
      <c r="P926" s="527"/>
      <c r="Q926" s="527"/>
      <c r="R926" s="527"/>
      <c r="S926" s="527"/>
      <c r="T926" s="527"/>
      <c r="U926" s="527"/>
      <c r="V926" s="527"/>
      <c r="W926" s="527"/>
      <c r="X926" s="527"/>
      <c r="Y926" s="527"/>
      <c r="Z926" s="527"/>
      <c r="AA926" s="527"/>
      <c r="AB926" s="527"/>
      <c r="AC926" s="527"/>
      <c r="HN926" s="527"/>
      <c r="HO926" s="527"/>
      <c r="HP926" s="527"/>
      <c r="HQ926" s="527"/>
      <c r="HR926" s="527"/>
      <c r="HS926" s="527"/>
      <c r="HT926" s="527"/>
      <c r="HU926" s="527"/>
      <c r="HV926" s="527"/>
      <c r="HW926" s="527"/>
      <c r="HX926" s="527"/>
      <c r="HY926" s="527"/>
      <c r="HZ926" s="527"/>
      <c r="IA926" s="527"/>
      <c r="IB926" s="527"/>
      <c r="IC926" s="527"/>
      <c r="ID926" s="527"/>
      <c r="IE926" s="527"/>
      <c r="IF926" s="527"/>
      <c r="IG926" s="527"/>
      <c r="IH926" s="527"/>
      <c r="II926" s="527"/>
      <c r="IJ926" s="527"/>
      <c r="IK926" s="527"/>
      <c r="IL926" s="527"/>
      <c r="IM926" s="527"/>
      <c r="IN926" s="527"/>
      <c r="IO926" s="527"/>
      <c r="IP926" s="527"/>
      <c r="IQ926" s="527"/>
      <c r="IR926" s="527"/>
      <c r="IS926" s="527"/>
    </row>
    <row r="927" s="5" customFormat="1" ht="24.95" customHeight="1" spans="1:253">
      <c r="A927" s="563" t="s">
        <v>51</v>
      </c>
      <c r="B927" s="564">
        <v>0</v>
      </c>
      <c r="C927" s="565">
        <v>0</v>
      </c>
      <c r="D927" s="565">
        <v>0</v>
      </c>
      <c r="E927" s="566" t="str">
        <f t="shared" si="89"/>
        <v/>
      </c>
      <c r="F927" s="565">
        <v>0</v>
      </c>
      <c r="G927" s="567" t="str">
        <f t="shared" si="88"/>
        <v/>
      </c>
      <c r="H927" s="527"/>
      <c r="I927" s="527"/>
      <c r="J927" s="527"/>
      <c r="K927" s="527"/>
      <c r="L927" s="527"/>
      <c r="M927" s="527"/>
      <c r="N927" s="527"/>
      <c r="O927" s="527"/>
      <c r="P927" s="527"/>
      <c r="Q927" s="527"/>
      <c r="R927" s="527"/>
      <c r="S927" s="527"/>
      <c r="T927" s="527"/>
      <c r="U927" s="527"/>
      <c r="V927" s="527"/>
      <c r="W927" s="527"/>
      <c r="X927" s="527"/>
      <c r="Y927" s="527"/>
      <c r="Z927" s="527"/>
      <c r="AA927" s="527"/>
      <c r="AB927" s="527"/>
      <c r="AC927" s="527"/>
      <c r="HN927" s="527"/>
      <c r="HO927" s="527"/>
      <c r="HP927" s="527"/>
      <c r="HQ927" s="527"/>
      <c r="HR927" s="527"/>
      <c r="HS927" s="527"/>
      <c r="HT927" s="527"/>
      <c r="HU927" s="527"/>
      <c r="HV927" s="527"/>
      <c r="HW927" s="527"/>
      <c r="HX927" s="527"/>
      <c r="HY927" s="527"/>
      <c r="HZ927" s="527"/>
      <c r="IA927" s="527"/>
      <c r="IB927" s="527"/>
      <c r="IC927" s="527"/>
      <c r="ID927" s="527"/>
      <c r="IE927" s="527"/>
      <c r="IF927" s="527"/>
      <c r="IG927" s="527"/>
      <c r="IH927" s="527"/>
      <c r="II927" s="527"/>
      <c r="IJ927" s="527"/>
      <c r="IK927" s="527"/>
      <c r="IL927" s="527"/>
      <c r="IM927" s="527"/>
      <c r="IN927" s="527"/>
      <c r="IO927" s="527"/>
      <c r="IP927" s="527"/>
      <c r="IQ927" s="527"/>
      <c r="IR927" s="527"/>
      <c r="IS927" s="527"/>
    </row>
    <row r="928" s="5" customFormat="1" ht="24.95" customHeight="1" spans="1:253">
      <c r="A928" s="563" t="s">
        <v>52</v>
      </c>
      <c r="B928" s="564">
        <v>0</v>
      </c>
      <c r="C928" s="565">
        <v>0</v>
      </c>
      <c r="D928" s="565">
        <v>0</v>
      </c>
      <c r="E928" s="566" t="str">
        <f t="shared" si="89"/>
        <v/>
      </c>
      <c r="F928" s="565">
        <v>0</v>
      </c>
      <c r="G928" s="567" t="str">
        <f t="shared" si="88"/>
        <v/>
      </c>
      <c r="H928" s="527"/>
      <c r="I928" s="527"/>
      <c r="J928" s="527"/>
      <c r="K928" s="527"/>
      <c r="L928" s="527"/>
      <c r="M928" s="527"/>
      <c r="N928" s="527"/>
      <c r="O928" s="527"/>
      <c r="P928" s="527"/>
      <c r="Q928" s="527"/>
      <c r="R928" s="527"/>
      <c r="S928" s="527"/>
      <c r="T928" s="527"/>
      <c r="U928" s="527"/>
      <c r="V928" s="527"/>
      <c r="W928" s="527"/>
      <c r="X928" s="527"/>
      <c r="Y928" s="527"/>
      <c r="Z928" s="527"/>
      <c r="AA928" s="527"/>
      <c r="AB928" s="527"/>
      <c r="AC928" s="527"/>
      <c r="HN928" s="527"/>
      <c r="HO928" s="527"/>
      <c r="HP928" s="527"/>
      <c r="HQ928" s="527"/>
      <c r="HR928" s="527"/>
      <c r="HS928" s="527"/>
      <c r="HT928" s="527"/>
      <c r="HU928" s="527"/>
      <c r="HV928" s="527"/>
      <c r="HW928" s="527"/>
      <c r="HX928" s="527"/>
      <c r="HY928" s="527"/>
      <c r="HZ928" s="527"/>
      <c r="IA928" s="527"/>
      <c r="IB928" s="527"/>
      <c r="IC928" s="527"/>
      <c r="ID928" s="527"/>
      <c r="IE928" s="527"/>
      <c r="IF928" s="527"/>
      <c r="IG928" s="527"/>
      <c r="IH928" s="527"/>
      <c r="II928" s="527"/>
      <c r="IJ928" s="527"/>
      <c r="IK928" s="527"/>
      <c r="IL928" s="527"/>
      <c r="IM928" s="527"/>
      <c r="IN928" s="527"/>
      <c r="IO928" s="527"/>
      <c r="IP928" s="527"/>
      <c r="IQ928" s="527"/>
      <c r="IR928" s="527"/>
      <c r="IS928" s="527"/>
    </row>
    <row r="929" s="5" customFormat="1" ht="24.95" customHeight="1" spans="1:253">
      <c r="A929" s="563" t="s">
        <v>740</v>
      </c>
      <c r="B929" s="564">
        <v>0</v>
      </c>
      <c r="C929" s="565">
        <v>0</v>
      </c>
      <c r="D929" s="565">
        <v>0</v>
      </c>
      <c r="E929" s="566" t="str">
        <f t="shared" si="89"/>
        <v/>
      </c>
      <c r="F929" s="565">
        <v>0</v>
      </c>
      <c r="G929" s="567" t="str">
        <f t="shared" si="88"/>
        <v/>
      </c>
      <c r="H929" s="527"/>
      <c r="I929" s="527"/>
      <c r="J929" s="527"/>
      <c r="K929" s="527"/>
      <c r="L929" s="527"/>
      <c r="M929" s="527"/>
      <c r="N929" s="527"/>
      <c r="O929" s="527"/>
      <c r="P929" s="527"/>
      <c r="Q929" s="527"/>
      <c r="R929" s="527"/>
      <c r="S929" s="527"/>
      <c r="T929" s="527"/>
      <c r="U929" s="527"/>
      <c r="V929" s="527"/>
      <c r="W929" s="527"/>
      <c r="X929" s="527"/>
      <c r="Y929" s="527"/>
      <c r="Z929" s="527"/>
      <c r="AA929" s="527"/>
      <c r="AB929" s="527"/>
      <c r="AC929" s="527"/>
      <c r="HN929" s="527"/>
      <c r="HO929" s="527"/>
      <c r="HP929" s="527"/>
      <c r="HQ929" s="527"/>
      <c r="HR929" s="527"/>
      <c r="HS929" s="527"/>
      <c r="HT929" s="527"/>
      <c r="HU929" s="527"/>
      <c r="HV929" s="527"/>
      <c r="HW929" s="527"/>
      <c r="HX929" s="527"/>
      <c r="HY929" s="527"/>
      <c r="HZ929" s="527"/>
      <c r="IA929" s="527"/>
      <c r="IB929" s="527"/>
      <c r="IC929" s="527"/>
      <c r="ID929" s="527"/>
      <c r="IE929" s="527"/>
      <c r="IF929" s="527"/>
      <c r="IG929" s="527"/>
      <c r="IH929" s="527"/>
      <c r="II929" s="527"/>
      <c r="IJ929" s="527"/>
      <c r="IK929" s="527"/>
      <c r="IL929" s="527"/>
      <c r="IM929" s="527"/>
      <c r="IN929" s="527"/>
      <c r="IO929" s="527"/>
      <c r="IP929" s="527"/>
      <c r="IQ929" s="527"/>
      <c r="IR929" s="527"/>
      <c r="IS929" s="527"/>
    </row>
    <row r="930" s="5" customFormat="1" ht="24.95" customHeight="1" spans="1:253">
      <c r="A930" s="563" t="s">
        <v>741</v>
      </c>
      <c r="B930" s="564">
        <v>0</v>
      </c>
      <c r="C930" s="565">
        <v>3041</v>
      </c>
      <c r="D930" s="565">
        <v>91</v>
      </c>
      <c r="E930" s="566">
        <f t="shared" si="89"/>
        <v>0.0299243669845446</v>
      </c>
      <c r="F930" s="565">
        <v>0</v>
      </c>
      <c r="G930" s="567" t="str">
        <f t="shared" si="88"/>
        <v/>
      </c>
      <c r="H930" s="527"/>
      <c r="I930" s="527"/>
      <c r="J930" s="527"/>
      <c r="K930" s="527"/>
      <c r="L930" s="527"/>
      <c r="M930" s="527"/>
      <c r="N930" s="527"/>
      <c r="O930" s="527"/>
      <c r="P930" s="527"/>
      <c r="Q930" s="527"/>
      <c r="R930" s="527"/>
      <c r="S930" s="527"/>
      <c r="T930" s="527"/>
      <c r="U930" s="527"/>
      <c r="V930" s="527"/>
      <c r="W930" s="527"/>
      <c r="X930" s="527"/>
      <c r="Y930" s="527"/>
      <c r="Z930" s="527"/>
      <c r="AA930" s="527"/>
      <c r="AB930" s="527"/>
      <c r="AC930" s="527"/>
      <c r="HN930" s="527"/>
      <c r="HO930" s="527"/>
      <c r="HP930" s="527"/>
      <c r="HQ930" s="527"/>
      <c r="HR930" s="527"/>
      <c r="HS930" s="527"/>
      <c r="HT930" s="527"/>
      <c r="HU930" s="527"/>
      <c r="HV930" s="527"/>
      <c r="HW930" s="527"/>
      <c r="HX930" s="527"/>
      <c r="HY930" s="527"/>
      <c r="HZ930" s="527"/>
      <c r="IA930" s="527"/>
      <c r="IB930" s="527"/>
      <c r="IC930" s="527"/>
      <c r="ID930" s="527"/>
      <c r="IE930" s="527"/>
      <c r="IF930" s="527"/>
      <c r="IG930" s="527"/>
      <c r="IH930" s="527"/>
      <c r="II930" s="527"/>
      <c r="IJ930" s="527"/>
      <c r="IK930" s="527"/>
      <c r="IL930" s="527"/>
      <c r="IM930" s="527"/>
      <c r="IN930" s="527"/>
      <c r="IO930" s="527"/>
      <c r="IP930" s="527"/>
      <c r="IQ930" s="527"/>
      <c r="IR930" s="527"/>
      <c r="IS930" s="527"/>
    </row>
    <row r="931" s="529" customFormat="1" ht="24.95" customHeight="1" spans="1:253">
      <c r="A931" s="563" t="s">
        <v>742</v>
      </c>
      <c r="B931" s="564">
        <v>0</v>
      </c>
      <c r="C931" s="565">
        <v>0</v>
      </c>
      <c r="D931" s="565">
        <v>0</v>
      </c>
      <c r="E931" s="566" t="str">
        <f t="shared" si="89"/>
        <v/>
      </c>
      <c r="F931" s="565">
        <v>0</v>
      </c>
      <c r="G931" s="567" t="str">
        <f t="shared" si="88"/>
        <v/>
      </c>
      <c r="H931" s="527"/>
      <c r="I931" s="527"/>
      <c r="J931" s="527"/>
      <c r="K931" s="527"/>
      <c r="L931" s="527"/>
      <c r="M931" s="527"/>
      <c r="N931" s="527"/>
      <c r="O931" s="527"/>
      <c r="P931" s="527"/>
      <c r="Q931" s="527"/>
      <c r="R931" s="527"/>
      <c r="S931" s="527"/>
      <c r="T931" s="527"/>
      <c r="U931" s="527"/>
      <c r="V931" s="527"/>
      <c r="W931" s="527"/>
      <c r="X931" s="527"/>
      <c r="Y931" s="527"/>
      <c r="Z931" s="527"/>
      <c r="AA931" s="527"/>
      <c r="AB931" s="527"/>
      <c r="AC931" s="527"/>
      <c r="HN931" s="527"/>
      <c r="HO931" s="527"/>
      <c r="HP931" s="527"/>
      <c r="HQ931" s="527"/>
      <c r="HR931" s="527"/>
      <c r="HS931" s="527"/>
      <c r="HT931" s="527"/>
      <c r="HU931" s="527"/>
      <c r="HV931" s="527"/>
      <c r="HW931" s="527"/>
      <c r="HX931" s="527"/>
      <c r="HY931" s="527"/>
      <c r="HZ931" s="527"/>
      <c r="IA931" s="527"/>
      <c r="IB931" s="527"/>
      <c r="IC931" s="527"/>
      <c r="ID931" s="527"/>
      <c r="IE931" s="527"/>
      <c r="IF931" s="527"/>
      <c r="IG931" s="527"/>
      <c r="IH931" s="527"/>
      <c r="II931" s="527"/>
      <c r="IJ931" s="527"/>
      <c r="IK931" s="527"/>
      <c r="IL931" s="527"/>
      <c r="IM931" s="527"/>
      <c r="IN931" s="527"/>
      <c r="IO931" s="527"/>
      <c r="IP931" s="527"/>
      <c r="IQ931" s="527"/>
      <c r="IR931" s="527"/>
      <c r="IS931" s="527"/>
    </row>
    <row r="932" s="525" customFormat="1" ht="24.95" customHeight="1" spans="1:253">
      <c r="A932" s="563" t="s">
        <v>743</v>
      </c>
      <c r="B932" s="564">
        <v>0</v>
      </c>
      <c r="C932" s="565">
        <v>0</v>
      </c>
      <c r="D932" s="565">
        <v>0</v>
      </c>
      <c r="E932" s="566" t="str">
        <f t="shared" si="89"/>
        <v/>
      </c>
      <c r="F932" s="565">
        <v>0</v>
      </c>
      <c r="G932" s="567" t="str">
        <f t="shared" si="88"/>
        <v/>
      </c>
      <c r="H932" s="527"/>
      <c r="I932" s="527"/>
      <c r="J932" s="527"/>
      <c r="K932" s="527"/>
      <c r="L932" s="527"/>
      <c r="M932" s="527"/>
      <c r="N932" s="527"/>
      <c r="O932" s="527"/>
      <c r="P932" s="527"/>
      <c r="Q932" s="527"/>
      <c r="R932" s="527"/>
      <c r="S932" s="527"/>
      <c r="T932" s="527"/>
      <c r="U932" s="527"/>
      <c r="V932" s="527"/>
      <c r="W932" s="527"/>
      <c r="X932" s="527"/>
      <c r="Y932" s="527"/>
      <c r="Z932" s="527"/>
      <c r="AA932" s="527"/>
      <c r="AB932" s="527"/>
      <c r="AC932" s="527"/>
      <c r="HN932" s="527"/>
      <c r="HO932" s="527"/>
      <c r="HP932" s="527"/>
      <c r="HQ932" s="527"/>
      <c r="HR932" s="527"/>
      <c r="HS932" s="527"/>
      <c r="HT932" s="527"/>
      <c r="HU932" s="527"/>
      <c r="HV932" s="527"/>
      <c r="HW932" s="527"/>
      <c r="HX932" s="527"/>
      <c r="HY932" s="527"/>
      <c r="HZ932" s="527"/>
      <c r="IA932" s="527"/>
      <c r="IB932" s="527"/>
      <c r="IC932" s="527"/>
      <c r="ID932" s="527"/>
      <c r="IE932" s="527"/>
      <c r="IF932" s="527"/>
      <c r="IG932" s="527"/>
      <c r="IH932" s="527"/>
      <c r="II932" s="527"/>
      <c r="IJ932" s="527"/>
      <c r="IK932" s="527"/>
      <c r="IL932" s="527"/>
      <c r="IM932" s="527"/>
      <c r="IN932" s="527"/>
      <c r="IO932" s="527"/>
      <c r="IP932" s="527"/>
      <c r="IQ932" s="527"/>
      <c r="IR932" s="527"/>
      <c r="IS932" s="527"/>
    </row>
    <row r="933" s="525" customFormat="1" ht="24.95" customHeight="1" spans="1:253">
      <c r="A933" s="563" t="s">
        <v>744</v>
      </c>
      <c r="B933" s="564">
        <v>0</v>
      </c>
      <c r="C933" s="565">
        <v>15</v>
      </c>
      <c r="D933" s="565">
        <v>15</v>
      </c>
      <c r="E933" s="566">
        <f t="shared" si="89"/>
        <v>1</v>
      </c>
      <c r="F933" s="565">
        <v>0</v>
      </c>
      <c r="G933" s="567" t="str">
        <f t="shared" si="88"/>
        <v/>
      </c>
      <c r="H933" s="527"/>
      <c r="I933" s="527"/>
      <c r="J933" s="527"/>
      <c r="K933" s="527"/>
      <c r="L933" s="527"/>
      <c r="M933" s="527"/>
      <c r="N933" s="527"/>
      <c r="O933" s="527"/>
      <c r="P933" s="527"/>
      <c r="Q933" s="527"/>
      <c r="R933" s="527"/>
      <c r="S933" s="527"/>
      <c r="T933" s="527"/>
      <c r="U933" s="527"/>
      <c r="V933" s="527"/>
      <c r="W933" s="527"/>
      <c r="X933" s="527"/>
      <c r="Y933" s="527"/>
      <c r="Z933" s="527"/>
      <c r="AA933" s="527"/>
      <c r="AB933" s="527"/>
      <c r="AC933" s="527"/>
      <c r="HN933" s="527"/>
      <c r="HO933" s="527"/>
      <c r="HP933" s="527"/>
      <c r="HQ933" s="527"/>
      <c r="HR933" s="527"/>
      <c r="HS933" s="527"/>
      <c r="HT933" s="527"/>
      <c r="HU933" s="527"/>
      <c r="HV933" s="527"/>
      <c r="HW933" s="527"/>
      <c r="HX933" s="527"/>
      <c r="HY933" s="527"/>
      <c r="HZ933" s="527"/>
      <c r="IA933" s="527"/>
      <c r="IB933" s="527"/>
      <c r="IC933" s="527"/>
      <c r="ID933" s="527"/>
      <c r="IE933" s="527"/>
      <c r="IF933" s="527"/>
      <c r="IG933" s="527"/>
      <c r="IH933" s="527"/>
      <c r="II933" s="527"/>
      <c r="IJ933" s="527"/>
      <c r="IK933" s="527"/>
      <c r="IL933" s="527"/>
      <c r="IM933" s="527"/>
      <c r="IN933" s="527"/>
      <c r="IO933" s="527"/>
      <c r="IP933" s="527"/>
      <c r="IQ933" s="527"/>
      <c r="IR933" s="527"/>
      <c r="IS933" s="527"/>
    </row>
    <row r="934" s="525" customFormat="1" ht="24.95" customHeight="1" spans="1:253">
      <c r="A934" s="563" t="s">
        <v>745</v>
      </c>
      <c r="B934" s="564">
        <v>0</v>
      </c>
      <c r="C934" s="565">
        <v>0</v>
      </c>
      <c r="D934" s="565">
        <v>0</v>
      </c>
      <c r="E934" s="566" t="str">
        <f t="shared" si="89"/>
        <v/>
      </c>
      <c r="F934" s="565">
        <v>0</v>
      </c>
      <c r="G934" s="567" t="str">
        <f t="shared" si="88"/>
        <v/>
      </c>
      <c r="H934" s="527"/>
      <c r="I934" s="527"/>
      <c r="J934" s="527"/>
      <c r="K934" s="527"/>
      <c r="L934" s="527"/>
      <c r="M934" s="527"/>
      <c r="N934" s="527"/>
      <c r="O934" s="527"/>
      <c r="P934" s="527"/>
      <c r="Q934" s="527"/>
      <c r="R934" s="527"/>
      <c r="S934" s="527"/>
      <c r="T934" s="527"/>
      <c r="U934" s="527"/>
      <c r="V934" s="527"/>
      <c r="W934" s="527"/>
      <c r="X934" s="527"/>
      <c r="Y934" s="527"/>
      <c r="Z934" s="527"/>
      <c r="AA934" s="527"/>
      <c r="AB934" s="527"/>
      <c r="AC934" s="527"/>
      <c r="HN934" s="527"/>
      <c r="HO934" s="527"/>
      <c r="HP934" s="527"/>
      <c r="HQ934" s="527"/>
      <c r="HR934" s="527"/>
      <c r="HS934" s="527"/>
      <c r="HT934" s="527"/>
      <c r="HU934" s="527"/>
      <c r="HV934" s="527"/>
      <c r="HW934" s="527"/>
      <c r="HX934" s="527"/>
      <c r="HY934" s="527"/>
      <c r="HZ934" s="527"/>
      <c r="IA934" s="527"/>
      <c r="IB934" s="527"/>
      <c r="IC934" s="527"/>
      <c r="ID934" s="527"/>
      <c r="IE934" s="527"/>
      <c r="IF934" s="527"/>
      <c r="IG934" s="527"/>
      <c r="IH934" s="527"/>
      <c r="II934" s="527"/>
      <c r="IJ934" s="527"/>
      <c r="IK934" s="527"/>
      <c r="IL934" s="527"/>
      <c r="IM934" s="527"/>
      <c r="IN934" s="527"/>
      <c r="IO934" s="527"/>
      <c r="IP934" s="527"/>
      <c r="IQ934" s="527"/>
      <c r="IR934" s="527"/>
      <c r="IS934" s="527"/>
    </row>
    <row r="935" s="528" customFormat="1" ht="24.95" customHeight="1" spans="1:253">
      <c r="A935" s="563" t="s">
        <v>746</v>
      </c>
      <c r="B935" s="564">
        <v>0</v>
      </c>
      <c r="C935" s="565">
        <v>0</v>
      </c>
      <c r="D935" s="565">
        <v>0</v>
      </c>
      <c r="E935" s="566" t="str">
        <f t="shared" si="89"/>
        <v/>
      </c>
      <c r="F935" s="565">
        <v>776</v>
      </c>
      <c r="G935" s="567">
        <f t="shared" si="88"/>
        <v>-1</v>
      </c>
    </row>
    <row r="936" s="525" customFormat="1" ht="24.95" customHeight="1" spans="1:253">
      <c r="A936" s="563" t="s">
        <v>747</v>
      </c>
      <c r="B936" s="564">
        <v>3</v>
      </c>
      <c r="C936" s="565">
        <v>3</v>
      </c>
      <c r="D936" s="565">
        <v>3</v>
      </c>
      <c r="E936" s="566">
        <f t="shared" si="89"/>
        <v>1</v>
      </c>
      <c r="F936" s="565">
        <v>3</v>
      </c>
      <c r="G936" s="567"/>
      <c r="H936" s="527"/>
      <c r="I936" s="527"/>
      <c r="J936" s="527"/>
      <c r="K936" s="527"/>
      <c r="L936" s="527"/>
      <c r="M936" s="527"/>
      <c r="N936" s="527"/>
      <c r="O936" s="527"/>
      <c r="P936" s="527"/>
      <c r="Q936" s="527"/>
      <c r="R936" s="527"/>
      <c r="S936" s="527"/>
      <c r="T936" s="527"/>
      <c r="U936" s="527"/>
      <c r="V936" s="527"/>
      <c r="W936" s="527"/>
      <c r="X936" s="527"/>
      <c r="Y936" s="527"/>
      <c r="Z936" s="527"/>
      <c r="AA936" s="527"/>
      <c r="AB936" s="527"/>
      <c r="AC936" s="527"/>
      <c r="HN936" s="527"/>
      <c r="HO936" s="527"/>
      <c r="HP936" s="527"/>
      <c r="HQ936" s="527"/>
      <c r="HR936" s="527"/>
      <c r="HS936" s="527"/>
      <c r="HT936" s="527"/>
      <c r="HU936" s="527"/>
      <c r="HV936" s="527"/>
      <c r="HW936" s="527"/>
      <c r="HX936" s="527"/>
      <c r="HY936" s="527"/>
      <c r="HZ936" s="527"/>
      <c r="IA936" s="527"/>
      <c r="IB936" s="527"/>
      <c r="IC936" s="527"/>
      <c r="ID936" s="527"/>
      <c r="IE936" s="527"/>
      <c r="IF936" s="527"/>
      <c r="IG936" s="527"/>
      <c r="IH936" s="527"/>
      <c r="II936" s="527"/>
      <c r="IJ936" s="527"/>
      <c r="IK936" s="527"/>
      <c r="IL936" s="527"/>
      <c r="IM936" s="527"/>
      <c r="IN936" s="527"/>
      <c r="IO936" s="527"/>
      <c r="IP936" s="527"/>
      <c r="IQ936" s="527"/>
      <c r="IR936" s="527"/>
      <c r="IS936" s="527"/>
    </row>
    <row r="937" s="525" customFormat="1" ht="24.95" customHeight="1" spans="1:253">
      <c r="A937" s="563" t="s">
        <v>748</v>
      </c>
      <c r="B937" s="564">
        <v>0</v>
      </c>
      <c r="C937" s="565">
        <v>0</v>
      </c>
      <c r="D937" s="565">
        <v>0</v>
      </c>
      <c r="E937" s="566" t="str">
        <f t="shared" si="89"/>
        <v/>
      </c>
      <c r="F937" s="565">
        <v>0</v>
      </c>
      <c r="G937" s="567" t="str">
        <f t="shared" si="88"/>
        <v/>
      </c>
      <c r="H937" s="527"/>
      <c r="I937" s="527"/>
      <c r="J937" s="527"/>
      <c r="K937" s="527"/>
      <c r="L937" s="527"/>
      <c r="M937" s="527"/>
      <c r="N937" s="527"/>
      <c r="O937" s="527"/>
      <c r="P937" s="527"/>
      <c r="Q937" s="527"/>
      <c r="R937" s="527"/>
      <c r="S937" s="527"/>
      <c r="T937" s="527"/>
      <c r="U937" s="527"/>
      <c r="V937" s="527"/>
      <c r="W937" s="527"/>
      <c r="X937" s="527"/>
      <c r="Y937" s="527"/>
      <c r="Z937" s="527"/>
      <c r="AA937" s="527"/>
      <c r="AB937" s="527"/>
      <c r="AC937" s="527"/>
      <c r="HN937" s="527"/>
      <c r="HO937" s="527"/>
      <c r="HP937" s="527"/>
      <c r="HQ937" s="527"/>
      <c r="HR937" s="527"/>
      <c r="HS937" s="527"/>
      <c r="HT937" s="527"/>
      <c r="HU937" s="527"/>
      <c r="HV937" s="527"/>
      <c r="HW937" s="527"/>
      <c r="HX937" s="527"/>
      <c r="HY937" s="527"/>
      <c r="HZ937" s="527"/>
      <c r="IA937" s="527"/>
      <c r="IB937" s="527"/>
      <c r="IC937" s="527"/>
      <c r="ID937" s="527"/>
      <c r="IE937" s="527"/>
      <c r="IF937" s="527"/>
      <c r="IG937" s="527"/>
      <c r="IH937" s="527"/>
      <c r="II937" s="527"/>
      <c r="IJ937" s="527"/>
      <c r="IK937" s="527"/>
      <c r="IL937" s="527"/>
      <c r="IM937" s="527"/>
      <c r="IN937" s="527"/>
      <c r="IO937" s="527"/>
      <c r="IP937" s="527"/>
      <c r="IQ937" s="527"/>
      <c r="IR937" s="527"/>
      <c r="IS937" s="527"/>
    </row>
    <row r="938" s="525" customFormat="1" ht="24.95" customHeight="1" spans="1:253">
      <c r="A938" s="563" t="s">
        <v>749</v>
      </c>
      <c r="B938" s="564">
        <v>0</v>
      </c>
      <c r="C938" s="565">
        <v>0</v>
      </c>
      <c r="D938" s="565">
        <v>0</v>
      </c>
      <c r="E938" s="566" t="str">
        <f t="shared" si="89"/>
        <v/>
      </c>
      <c r="F938" s="565">
        <v>0</v>
      </c>
      <c r="G938" s="567" t="str">
        <f t="shared" si="88"/>
        <v/>
      </c>
      <c r="H938" s="527"/>
      <c r="I938" s="527"/>
      <c r="J938" s="527"/>
      <c r="K938" s="527"/>
      <c r="L938" s="527"/>
      <c r="M938" s="527"/>
      <c r="N938" s="527"/>
      <c r="O938" s="527"/>
      <c r="P938" s="527"/>
      <c r="Q938" s="527"/>
      <c r="R938" s="527"/>
      <c r="S938" s="527"/>
      <c r="T938" s="527"/>
      <c r="U938" s="527"/>
      <c r="V938" s="527"/>
      <c r="W938" s="527"/>
      <c r="X938" s="527"/>
      <c r="Y938" s="527"/>
      <c r="Z938" s="527"/>
      <c r="AA938" s="527"/>
      <c r="AB938" s="527"/>
      <c r="AC938" s="527"/>
      <c r="HN938" s="527"/>
      <c r="HO938" s="527"/>
      <c r="HP938" s="527"/>
      <c r="HQ938" s="527"/>
      <c r="HR938" s="527"/>
      <c r="HS938" s="527"/>
      <c r="HT938" s="527"/>
      <c r="HU938" s="527"/>
      <c r="HV938" s="527"/>
      <c r="HW938" s="527"/>
      <c r="HX938" s="527"/>
      <c r="HY938" s="527"/>
      <c r="HZ938" s="527"/>
      <c r="IA938" s="527"/>
      <c r="IB938" s="527"/>
      <c r="IC938" s="527"/>
      <c r="ID938" s="527"/>
      <c r="IE938" s="527"/>
      <c r="IF938" s="527"/>
      <c r="IG938" s="527"/>
      <c r="IH938" s="527"/>
      <c r="II938" s="527"/>
      <c r="IJ938" s="527"/>
      <c r="IK938" s="527"/>
      <c r="IL938" s="527"/>
      <c r="IM938" s="527"/>
      <c r="IN938" s="527"/>
      <c r="IO938" s="527"/>
      <c r="IP938" s="527"/>
      <c r="IQ938" s="527"/>
      <c r="IR938" s="527"/>
      <c r="IS938" s="527"/>
    </row>
    <row r="939" s="528" customFormat="1" ht="24.95" customHeight="1" spans="1:253">
      <c r="A939" s="563" t="s">
        <v>750</v>
      </c>
      <c r="B939" s="564">
        <v>22</v>
      </c>
      <c r="C939" s="565">
        <v>19</v>
      </c>
      <c r="D939" s="565">
        <v>19</v>
      </c>
      <c r="E939" s="566">
        <f t="shared" si="89"/>
        <v>1</v>
      </c>
      <c r="F939" s="565">
        <v>165</v>
      </c>
      <c r="G939" s="567">
        <f t="shared" si="88"/>
        <v>-0.884848484848485</v>
      </c>
    </row>
    <row r="940" s="525" customFormat="1" ht="24.95" customHeight="1" spans="1:253">
      <c r="A940" s="563" t="s">
        <v>751</v>
      </c>
      <c r="B940" s="564">
        <v>282</v>
      </c>
      <c r="C940" s="565">
        <v>115</v>
      </c>
      <c r="D940" s="565">
        <v>115</v>
      </c>
      <c r="E940" s="566">
        <f t="shared" si="89"/>
        <v>1</v>
      </c>
      <c r="F940" s="565">
        <v>0</v>
      </c>
      <c r="G940" s="567" t="str">
        <f t="shared" si="88"/>
        <v/>
      </c>
      <c r="H940" s="527"/>
      <c r="I940" s="527"/>
      <c r="J940" s="527"/>
      <c r="K940" s="527"/>
      <c r="L940" s="527"/>
      <c r="M940" s="527"/>
      <c r="N940" s="527"/>
      <c r="O940" s="527"/>
      <c r="P940" s="527"/>
      <c r="Q940" s="527"/>
      <c r="R940" s="527"/>
      <c r="S940" s="527"/>
      <c r="T940" s="527"/>
      <c r="U940" s="527"/>
      <c r="V940" s="527"/>
      <c r="W940" s="527"/>
      <c r="X940" s="527"/>
      <c r="Y940" s="527"/>
      <c r="Z940" s="527"/>
      <c r="AA940" s="527"/>
      <c r="AB940" s="527"/>
      <c r="AC940" s="527"/>
      <c r="HN940" s="527"/>
      <c r="HO940" s="527"/>
      <c r="HP940" s="527"/>
      <c r="HQ940" s="527"/>
      <c r="HR940" s="527"/>
      <c r="HS940" s="527"/>
      <c r="HT940" s="527"/>
      <c r="HU940" s="527"/>
      <c r="HV940" s="527"/>
      <c r="HW940" s="527"/>
      <c r="HX940" s="527"/>
      <c r="HY940" s="527"/>
      <c r="HZ940" s="527"/>
      <c r="IA940" s="527"/>
      <c r="IB940" s="527"/>
      <c r="IC940" s="527"/>
      <c r="ID940" s="527"/>
      <c r="IE940" s="527"/>
      <c r="IF940" s="527"/>
      <c r="IG940" s="527"/>
      <c r="IH940" s="527"/>
      <c r="II940" s="527"/>
      <c r="IJ940" s="527"/>
      <c r="IK940" s="527"/>
      <c r="IL940" s="527"/>
      <c r="IM940" s="527"/>
      <c r="IN940" s="527"/>
      <c r="IO940" s="527"/>
      <c r="IP940" s="527"/>
      <c r="IQ940" s="527"/>
      <c r="IR940" s="527"/>
      <c r="IS940" s="527"/>
    </row>
    <row r="941" s="532" customFormat="1" ht="24.95" customHeight="1" spans="1:253">
      <c r="A941" s="563" t="s">
        <v>752</v>
      </c>
      <c r="B941" s="564">
        <v>0</v>
      </c>
      <c r="C941" s="565">
        <v>0</v>
      </c>
      <c r="D941" s="565">
        <v>0</v>
      </c>
      <c r="E941" s="566" t="str">
        <f t="shared" si="89"/>
        <v/>
      </c>
      <c r="F941" s="565">
        <v>0</v>
      </c>
      <c r="G941" s="567" t="str">
        <f t="shared" si="88"/>
        <v/>
      </c>
      <c r="H941" s="527"/>
      <c r="I941" s="527"/>
      <c r="J941" s="527"/>
      <c r="K941" s="527"/>
      <c r="L941" s="527"/>
      <c r="M941" s="527"/>
      <c r="N941" s="527"/>
      <c r="O941" s="527"/>
      <c r="P941" s="527"/>
      <c r="Q941" s="527"/>
      <c r="R941" s="527"/>
      <c r="S941" s="527"/>
      <c r="T941" s="527"/>
      <c r="U941" s="527"/>
      <c r="V941" s="527"/>
      <c r="W941" s="527"/>
      <c r="X941" s="527"/>
      <c r="Y941" s="527"/>
      <c r="Z941" s="527"/>
      <c r="AA941" s="527"/>
      <c r="AB941" s="527"/>
      <c r="AC941" s="527"/>
      <c r="HN941" s="527"/>
      <c r="HO941" s="527"/>
      <c r="HP941" s="527"/>
      <c r="HQ941" s="527"/>
      <c r="HR941" s="527"/>
      <c r="HS941" s="527"/>
      <c r="HT941" s="527"/>
      <c r="HU941" s="527"/>
      <c r="HV941" s="527"/>
      <c r="HW941" s="527"/>
      <c r="HX941" s="527"/>
      <c r="HY941" s="527"/>
      <c r="HZ941" s="527"/>
      <c r="IA941" s="527"/>
      <c r="IB941" s="527"/>
      <c r="IC941" s="527"/>
      <c r="ID941" s="527"/>
      <c r="IE941" s="527"/>
      <c r="IF941" s="527"/>
      <c r="IG941" s="527"/>
      <c r="IH941" s="527"/>
      <c r="II941" s="527"/>
      <c r="IJ941" s="527"/>
      <c r="IK941" s="527"/>
      <c r="IL941" s="527"/>
      <c r="IM941" s="527"/>
      <c r="IN941" s="527"/>
      <c r="IO941" s="527"/>
      <c r="IP941" s="527"/>
      <c r="IQ941" s="527"/>
      <c r="IR941" s="527"/>
      <c r="IS941" s="527"/>
    </row>
    <row r="942" s="529" customFormat="1" ht="24.95" customHeight="1" spans="1:253">
      <c r="A942" s="563" t="s">
        <v>753</v>
      </c>
      <c r="B942" s="564">
        <v>0</v>
      </c>
      <c r="C942" s="565">
        <v>0</v>
      </c>
      <c r="D942" s="565">
        <v>0</v>
      </c>
      <c r="E942" s="566" t="str">
        <f t="shared" si="89"/>
        <v/>
      </c>
      <c r="F942" s="565">
        <v>0</v>
      </c>
      <c r="G942" s="567" t="str">
        <f t="shared" si="88"/>
        <v/>
      </c>
      <c r="H942" s="527"/>
      <c r="I942" s="527"/>
      <c r="J942" s="527"/>
      <c r="K942" s="527"/>
      <c r="L942" s="527"/>
      <c r="M942" s="527"/>
      <c r="N942" s="527"/>
      <c r="O942" s="527"/>
      <c r="P942" s="527"/>
      <c r="Q942" s="527"/>
      <c r="R942" s="527"/>
      <c r="S942" s="527"/>
      <c r="T942" s="527"/>
      <c r="U942" s="527"/>
      <c r="V942" s="527"/>
      <c r="W942" s="527"/>
      <c r="X942" s="527"/>
      <c r="Y942" s="527"/>
      <c r="Z942" s="527"/>
      <c r="AA942" s="527"/>
      <c r="AB942" s="527"/>
      <c r="AC942" s="527"/>
      <c r="HN942" s="527"/>
      <c r="HO942" s="527"/>
      <c r="HP942" s="527"/>
      <c r="HQ942" s="527"/>
      <c r="HR942" s="527"/>
      <c r="HS942" s="527"/>
      <c r="HT942" s="527"/>
      <c r="HU942" s="527"/>
      <c r="HV942" s="527"/>
      <c r="HW942" s="527"/>
      <c r="HX942" s="527"/>
      <c r="HY942" s="527"/>
      <c r="HZ942" s="527"/>
      <c r="IA942" s="527"/>
      <c r="IB942" s="527"/>
      <c r="IC942" s="527"/>
      <c r="ID942" s="527"/>
      <c r="IE942" s="527"/>
      <c r="IF942" s="527"/>
      <c r="IG942" s="527"/>
      <c r="IH942" s="527"/>
      <c r="II942" s="527"/>
      <c r="IJ942" s="527"/>
      <c r="IK942" s="527"/>
      <c r="IL942" s="527"/>
      <c r="IM942" s="527"/>
      <c r="IN942" s="527"/>
      <c r="IO942" s="527"/>
      <c r="IP942" s="527"/>
      <c r="IQ942" s="527"/>
      <c r="IR942" s="527"/>
      <c r="IS942" s="527"/>
    </row>
    <row r="943" s="5" customFormat="1" ht="24.95" customHeight="1" spans="1:253">
      <c r="A943" s="563" t="s">
        <v>754</v>
      </c>
      <c r="B943" s="564">
        <v>0</v>
      </c>
      <c r="C943" s="565">
        <v>0</v>
      </c>
      <c r="D943" s="565">
        <v>0</v>
      </c>
      <c r="E943" s="566" t="str">
        <f t="shared" si="89"/>
        <v/>
      </c>
      <c r="F943" s="565">
        <v>0</v>
      </c>
      <c r="G943" s="567" t="str">
        <f t="shared" si="88"/>
        <v/>
      </c>
      <c r="H943" s="527"/>
      <c r="I943" s="527"/>
      <c r="J943" s="527"/>
      <c r="K943" s="527"/>
      <c r="L943" s="527"/>
      <c r="M943" s="527"/>
      <c r="N943" s="527"/>
      <c r="O943" s="527"/>
      <c r="P943" s="527"/>
      <c r="Q943" s="527"/>
      <c r="R943" s="527"/>
      <c r="S943" s="527"/>
      <c r="T943" s="527"/>
      <c r="U943" s="527"/>
      <c r="V943" s="527"/>
      <c r="W943" s="527"/>
      <c r="X943" s="527"/>
      <c r="Y943" s="527"/>
      <c r="Z943" s="527"/>
      <c r="AA943" s="527"/>
      <c r="AB943" s="527"/>
      <c r="AC943" s="527"/>
      <c r="HN943" s="527"/>
      <c r="HO943" s="527"/>
      <c r="HP943" s="527"/>
      <c r="HQ943" s="527"/>
      <c r="HR943" s="527"/>
      <c r="HS943" s="527"/>
      <c r="HT943" s="527"/>
      <c r="HU943" s="527"/>
      <c r="HV943" s="527"/>
      <c r="HW943" s="527"/>
      <c r="HX943" s="527"/>
      <c r="HY943" s="527"/>
      <c r="HZ943" s="527"/>
      <c r="IA943" s="527"/>
      <c r="IB943" s="527"/>
      <c r="IC943" s="527"/>
      <c r="ID943" s="527"/>
      <c r="IE943" s="527"/>
      <c r="IF943" s="527"/>
      <c r="IG943" s="527"/>
      <c r="IH943" s="527"/>
      <c r="II943" s="527"/>
      <c r="IJ943" s="527"/>
      <c r="IK943" s="527"/>
      <c r="IL943" s="527"/>
      <c r="IM943" s="527"/>
      <c r="IN943" s="527"/>
      <c r="IO943" s="527"/>
      <c r="IP943" s="527"/>
      <c r="IQ943" s="527"/>
      <c r="IR943" s="527"/>
      <c r="IS943" s="527"/>
    </row>
    <row r="944" s="5" customFormat="1" ht="24.95" customHeight="1" spans="1:253">
      <c r="A944" s="563" t="s">
        <v>755</v>
      </c>
      <c r="B944" s="564">
        <v>0</v>
      </c>
      <c r="C944" s="565">
        <v>0</v>
      </c>
      <c r="D944" s="565">
        <v>0</v>
      </c>
      <c r="E944" s="566" t="str">
        <f t="shared" si="89"/>
        <v/>
      </c>
      <c r="F944" s="565">
        <v>0</v>
      </c>
      <c r="G944" s="567" t="str">
        <f t="shared" si="88"/>
        <v/>
      </c>
      <c r="H944" s="527"/>
      <c r="I944" s="527"/>
      <c r="J944" s="527"/>
      <c r="K944" s="527"/>
      <c r="L944" s="527"/>
      <c r="M944" s="527"/>
      <c r="N944" s="527"/>
      <c r="O944" s="527"/>
      <c r="P944" s="527"/>
      <c r="Q944" s="527"/>
      <c r="R944" s="527"/>
      <c r="S944" s="527"/>
      <c r="T944" s="527"/>
      <c r="U944" s="527"/>
      <c r="V944" s="527"/>
      <c r="W944" s="527"/>
      <c r="X944" s="527"/>
      <c r="Y944" s="527"/>
      <c r="Z944" s="527"/>
      <c r="AA944" s="527"/>
      <c r="AB944" s="527"/>
      <c r="AC944" s="527"/>
      <c r="HN944" s="527"/>
      <c r="HO944" s="527"/>
      <c r="HP944" s="527"/>
      <c r="HQ944" s="527"/>
      <c r="HR944" s="527"/>
      <c r="HS944" s="527"/>
      <c r="HT944" s="527"/>
      <c r="HU944" s="527"/>
      <c r="HV944" s="527"/>
      <c r="HW944" s="527"/>
      <c r="HX944" s="527"/>
      <c r="HY944" s="527"/>
      <c r="HZ944" s="527"/>
      <c r="IA944" s="527"/>
      <c r="IB944" s="527"/>
      <c r="IC944" s="527"/>
      <c r="ID944" s="527"/>
      <c r="IE944" s="527"/>
      <c r="IF944" s="527"/>
      <c r="IG944" s="527"/>
      <c r="IH944" s="527"/>
      <c r="II944" s="527"/>
      <c r="IJ944" s="527"/>
      <c r="IK944" s="527"/>
      <c r="IL944" s="527"/>
      <c r="IM944" s="527"/>
      <c r="IN944" s="527"/>
      <c r="IO944" s="527"/>
      <c r="IP944" s="527"/>
      <c r="IQ944" s="527"/>
      <c r="IR944" s="527"/>
      <c r="IS944" s="527"/>
    </row>
    <row r="945" s="528" customFormat="1" ht="37.5" spans="1:253">
      <c r="A945" s="563" t="s">
        <v>756</v>
      </c>
      <c r="B945" s="564">
        <v>0</v>
      </c>
      <c r="C945" s="565">
        <v>0</v>
      </c>
      <c r="D945" s="565">
        <v>0</v>
      </c>
      <c r="E945" s="566" t="str">
        <f t="shared" si="89"/>
        <v/>
      </c>
      <c r="F945" s="565">
        <v>0</v>
      </c>
      <c r="G945" s="567" t="str">
        <f t="shared" si="88"/>
        <v/>
      </c>
    </row>
    <row r="946" s="528" customFormat="1" ht="24.95" customHeight="1" spans="1:253">
      <c r="A946" s="563" t="s">
        <v>757</v>
      </c>
      <c r="B946" s="564">
        <v>0</v>
      </c>
      <c r="C946" s="565">
        <v>0</v>
      </c>
      <c r="D946" s="565">
        <v>0</v>
      </c>
      <c r="E946" s="566" t="str">
        <f t="shared" si="89"/>
        <v/>
      </c>
      <c r="F946" s="565">
        <v>0</v>
      </c>
      <c r="G946" s="567" t="str">
        <f t="shared" si="88"/>
        <v/>
      </c>
    </row>
    <row r="947" s="5" customFormat="1" ht="24.95" customHeight="1" spans="1:253">
      <c r="A947" s="563" t="s">
        <v>732</v>
      </c>
      <c r="B947" s="564">
        <v>0</v>
      </c>
      <c r="C947" s="565">
        <v>0</v>
      </c>
      <c r="D947" s="565">
        <v>0</v>
      </c>
      <c r="E947" s="566" t="str">
        <f t="shared" si="89"/>
        <v/>
      </c>
      <c r="F947" s="565">
        <v>0</v>
      </c>
      <c r="G947" s="567" t="str">
        <f t="shared" si="88"/>
        <v/>
      </c>
      <c r="H947" s="527"/>
      <c r="I947" s="527"/>
      <c r="J947" s="527"/>
      <c r="K947" s="527"/>
      <c r="L947" s="527"/>
      <c r="M947" s="527"/>
      <c r="N947" s="527"/>
      <c r="O947" s="527"/>
      <c r="P947" s="527"/>
      <c r="Q947" s="527"/>
      <c r="R947" s="527"/>
      <c r="S947" s="527"/>
      <c r="T947" s="527"/>
      <c r="U947" s="527"/>
      <c r="V947" s="527"/>
      <c r="W947" s="527"/>
      <c r="X947" s="527"/>
      <c r="Y947" s="527"/>
      <c r="Z947" s="527"/>
      <c r="AA947" s="527"/>
      <c r="AB947" s="527"/>
      <c r="AC947" s="527"/>
      <c r="HN947" s="527"/>
      <c r="HO947" s="527"/>
      <c r="HP947" s="527"/>
      <c r="HQ947" s="527"/>
      <c r="HR947" s="527"/>
      <c r="HS947" s="527"/>
      <c r="HT947" s="527"/>
      <c r="HU947" s="527"/>
      <c r="HV947" s="527"/>
      <c r="HW947" s="527"/>
      <c r="HX947" s="527"/>
      <c r="HY947" s="527"/>
      <c r="HZ947" s="527"/>
      <c r="IA947" s="527"/>
      <c r="IB947" s="527"/>
      <c r="IC947" s="527"/>
      <c r="ID947" s="527"/>
      <c r="IE947" s="527"/>
      <c r="IF947" s="527"/>
      <c r="IG947" s="527"/>
      <c r="IH947" s="527"/>
      <c r="II947" s="527"/>
      <c r="IJ947" s="527"/>
      <c r="IK947" s="527"/>
      <c r="IL947" s="527"/>
      <c r="IM947" s="527"/>
      <c r="IN947" s="527"/>
      <c r="IO947" s="527"/>
      <c r="IP947" s="527"/>
      <c r="IQ947" s="527"/>
      <c r="IR947" s="527"/>
      <c r="IS947" s="527"/>
    </row>
    <row r="948" s="5" customFormat="1" ht="24.95" customHeight="1" spans="1:253">
      <c r="A948" s="563" t="s">
        <v>758</v>
      </c>
      <c r="B948" s="564">
        <v>0</v>
      </c>
      <c r="C948" s="565">
        <v>0</v>
      </c>
      <c r="D948" s="565">
        <v>0</v>
      </c>
      <c r="E948" s="566" t="str">
        <f t="shared" si="89"/>
        <v/>
      </c>
      <c r="F948" s="565">
        <v>0</v>
      </c>
      <c r="G948" s="567" t="str">
        <f t="shared" si="88"/>
        <v/>
      </c>
      <c r="H948" s="527"/>
      <c r="I948" s="527"/>
      <c r="J948" s="527"/>
      <c r="K948" s="527"/>
      <c r="L948" s="527"/>
      <c r="M948" s="527"/>
      <c r="N948" s="527"/>
      <c r="O948" s="527"/>
      <c r="P948" s="527"/>
      <c r="Q948" s="527"/>
      <c r="R948" s="527"/>
      <c r="S948" s="527"/>
      <c r="T948" s="527"/>
      <c r="U948" s="527"/>
      <c r="V948" s="527"/>
      <c r="W948" s="527"/>
      <c r="X948" s="527"/>
      <c r="Y948" s="527"/>
      <c r="Z948" s="527"/>
      <c r="AA948" s="527"/>
      <c r="AB948" s="527"/>
      <c r="AC948" s="527"/>
      <c r="HN948" s="527"/>
      <c r="HO948" s="527"/>
      <c r="HP948" s="527"/>
      <c r="HQ948" s="527"/>
      <c r="HR948" s="527"/>
      <c r="HS948" s="527"/>
      <c r="HT948" s="527"/>
      <c r="HU948" s="527"/>
      <c r="HV948" s="527"/>
      <c r="HW948" s="527"/>
      <c r="HX948" s="527"/>
      <c r="HY948" s="527"/>
      <c r="HZ948" s="527"/>
      <c r="IA948" s="527"/>
      <c r="IB948" s="527"/>
      <c r="IC948" s="527"/>
      <c r="ID948" s="527"/>
      <c r="IE948" s="527"/>
      <c r="IF948" s="527"/>
      <c r="IG948" s="527"/>
      <c r="IH948" s="527"/>
      <c r="II948" s="527"/>
      <c r="IJ948" s="527"/>
      <c r="IK948" s="527"/>
      <c r="IL948" s="527"/>
      <c r="IM948" s="527"/>
      <c r="IN948" s="527"/>
      <c r="IO948" s="527"/>
      <c r="IP948" s="527"/>
      <c r="IQ948" s="527"/>
      <c r="IR948" s="527"/>
      <c r="IS948" s="527"/>
    </row>
    <row r="949" s="5" customFormat="1" ht="24.95" customHeight="1" spans="1:253">
      <c r="A949" s="563" t="s">
        <v>759</v>
      </c>
      <c r="B949" s="564">
        <v>0</v>
      </c>
      <c r="C949" s="565">
        <v>0</v>
      </c>
      <c r="D949" s="565">
        <v>0</v>
      </c>
      <c r="E949" s="566" t="str">
        <f t="shared" si="89"/>
        <v/>
      </c>
      <c r="F949" s="565">
        <v>0</v>
      </c>
      <c r="G949" s="567" t="str">
        <f t="shared" si="88"/>
        <v/>
      </c>
      <c r="H949" s="527"/>
      <c r="I949" s="527"/>
      <c r="J949" s="527"/>
      <c r="K949" s="527"/>
      <c r="L949" s="527"/>
      <c r="M949" s="527"/>
      <c r="N949" s="527"/>
      <c r="O949" s="527"/>
      <c r="P949" s="527"/>
      <c r="Q949" s="527"/>
      <c r="R949" s="527"/>
      <c r="S949" s="527"/>
      <c r="T949" s="527"/>
      <c r="U949" s="527"/>
      <c r="V949" s="527"/>
      <c r="W949" s="527"/>
      <c r="X949" s="527"/>
      <c r="Y949" s="527"/>
      <c r="Z949" s="527"/>
      <c r="AA949" s="527"/>
      <c r="AB949" s="527"/>
      <c r="AC949" s="527"/>
      <c r="HN949" s="527"/>
      <c r="HO949" s="527"/>
      <c r="HP949" s="527"/>
      <c r="HQ949" s="527"/>
      <c r="HR949" s="527"/>
      <c r="HS949" s="527"/>
      <c r="HT949" s="527"/>
      <c r="HU949" s="527"/>
      <c r="HV949" s="527"/>
      <c r="HW949" s="527"/>
      <c r="HX949" s="527"/>
      <c r="HY949" s="527"/>
      <c r="HZ949" s="527"/>
      <c r="IA949" s="527"/>
      <c r="IB949" s="527"/>
      <c r="IC949" s="527"/>
      <c r="ID949" s="527"/>
      <c r="IE949" s="527"/>
      <c r="IF949" s="527"/>
      <c r="IG949" s="527"/>
      <c r="IH949" s="527"/>
      <c r="II949" s="527"/>
      <c r="IJ949" s="527"/>
      <c r="IK949" s="527"/>
      <c r="IL949" s="527"/>
      <c r="IM949" s="527"/>
      <c r="IN949" s="527"/>
      <c r="IO949" s="527"/>
      <c r="IP949" s="527"/>
      <c r="IQ949" s="527"/>
      <c r="IR949" s="527"/>
      <c r="IS949" s="527"/>
    </row>
    <row r="950" s="528" customFormat="1" ht="24.95" customHeight="1" spans="1:253">
      <c r="A950" s="563" t="s">
        <v>760</v>
      </c>
      <c r="B950" s="564">
        <v>0</v>
      </c>
      <c r="C950" s="565">
        <v>0</v>
      </c>
      <c r="D950" s="565">
        <v>0</v>
      </c>
      <c r="E950" s="566" t="str">
        <f t="shared" si="89"/>
        <v/>
      </c>
      <c r="F950" s="565">
        <v>0</v>
      </c>
      <c r="G950" s="567" t="str">
        <f t="shared" si="88"/>
        <v/>
      </c>
    </row>
    <row r="951" s="5" customFormat="1" ht="24.95" customHeight="1" spans="1:253">
      <c r="A951" s="563" t="s">
        <v>761</v>
      </c>
      <c r="B951" s="564">
        <v>0</v>
      </c>
      <c r="C951" s="565">
        <v>0</v>
      </c>
      <c r="D951" s="565">
        <v>0</v>
      </c>
      <c r="E951" s="566" t="str">
        <f t="shared" si="89"/>
        <v/>
      </c>
      <c r="F951" s="565">
        <v>0</v>
      </c>
      <c r="G951" s="567" t="str">
        <f t="shared" si="88"/>
        <v/>
      </c>
      <c r="H951" s="527"/>
      <c r="I951" s="527"/>
      <c r="J951" s="527"/>
      <c r="K951" s="527"/>
      <c r="L951" s="527"/>
      <c r="M951" s="527"/>
      <c r="N951" s="527"/>
      <c r="O951" s="527"/>
      <c r="P951" s="527"/>
      <c r="Q951" s="527"/>
      <c r="R951" s="527"/>
      <c r="S951" s="527"/>
      <c r="T951" s="527"/>
      <c r="U951" s="527"/>
      <c r="V951" s="527"/>
      <c r="W951" s="527"/>
      <c r="X951" s="527"/>
      <c r="Y951" s="527"/>
      <c r="Z951" s="527"/>
      <c r="AA951" s="527"/>
      <c r="AB951" s="527"/>
      <c r="AC951" s="527"/>
      <c r="HN951" s="527"/>
      <c r="HO951" s="527"/>
      <c r="HP951" s="527"/>
      <c r="HQ951" s="527"/>
      <c r="HR951" s="527"/>
      <c r="HS951" s="527"/>
      <c r="HT951" s="527"/>
      <c r="HU951" s="527"/>
      <c r="HV951" s="527"/>
      <c r="HW951" s="527"/>
      <c r="HX951" s="527"/>
      <c r="HY951" s="527"/>
      <c r="HZ951" s="527"/>
      <c r="IA951" s="527"/>
      <c r="IB951" s="527"/>
      <c r="IC951" s="527"/>
      <c r="ID951" s="527"/>
      <c r="IE951" s="527"/>
      <c r="IF951" s="527"/>
      <c r="IG951" s="527"/>
      <c r="IH951" s="527"/>
      <c r="II951" s="527"/>
      <c r="IJ951" s="527"/>
      <c r="IK951" s="527"/>
      <c r="IL951" s="527"/>
      <c r="IM951" s="527"/>
      <c r="IN951" s="527"/>
      <c r="IO951" s="527"/>
      <c r="IP951" s="527"/>
      <c r="IQ951" s="527"/>
      <c r="IR951" s="527"/>
      <c r="IS951" s="527"/>
    </row>
    <row r="952" s="5" customFormat="1" ht="24.95" customHeight="1" spans="1:253">
      <c r="A952" s="563" t="s">
        <v>762</v>
      </c>
      <c r="B952" s="564">
        <v>2367</v>
      </c>
      <c r="C952" s="565">
        <v>1571</v>
      </c>
      <c r="D952" s="565">
        <v>1473</v>
      </c>
      <c r="E952" s="566">
        <f t="shared" si="89"/>
        <v>0.937619350732018</v>
      </c>
      <c r="F952" s="565">
        <v>10678</v>
      </c>
      <c r="G952" s="567">
        <f t="shared" si="88"/>
        <v>-0.86205281887994</v>
      </c>
      <c r="H952" s="527"/>
      <c r="I952" s="527"/>
      <c r="J952" s="527"/>
      <c r="K952" s="527"/>
      <c r="L952" s="527"/>
      <c r="M952" s="527"/>
      <c r="N952" s="527"/>
      <c r="O952" s="527"/>
      <c r="P952" s="527"/>
      <c r="Q952" s="527"/>
      <c r="R952" s="527"/>
      <c r="S952" s="527"/>
      <c r="T952" s="527"/>
      <c r="U952" s="527"/>
      <c r="V952" s="527"/>
      <c r="W952" s="527"/>
      <c r="X952" s="527"/>
      <c r="Y952" s="527"/>
      <c r="Z952" s="527"/>
      <c r="AA952" s="527"/>
      <c r="AB952" s="527"/>
      <c r="AC952" s="527"/>
      <c r="HN952" s="527"/>
      <c r="HO952" s="527"/>
      <c r="HP952" s="527"/>
      <c r="HQ952" s="527"/>
      <c r="HR952" s="527"/>
      <c r="HS952" s="527"/>
      <c r="HT952" s="527"/>
      <c r="HU952" s="527"/>
      <c r="HV952" s="527"/>
      <c r="HW952" s="527"/>
      <c r="HX952" s="527"/>
      <c r="HY952" s="527"/>
      <c r="HZ952" s="527"/>
      <c r="IA952" s="527"/>
      <c r="IB952" s="527"/>
      <c r="IC952" s="527"/>
      <c r="ID952" s="527"/>
      <c r="IE952" s="527"/>
      <c r="IF952" s="527"/>
      <c r="IG952" s="527"/>
      <c r="IH952" s="527"/>
      <c r="II952" s="527"/>
      <c r="IJ952" s="527"/>
      <c r="IK952" s="527"/>
      <c r="IL952" s="527"/>
      <c r="IM952" s="527"/>
      <c r="IN952" s="527"/>
      <c r="IO952" s="527"/>
      <c r="IP952" s="527"/>
      <c r="IQ952" s="527"/>
      <c r="IR952" s="527"/>
      <c r="IS952" s="527"/>
    </row>
    <row r="953" s="528" customFormat="1" ht="37.5" spans="1:253">
      <c r="A953" s="568" t="s">
        <v>763</v>
      </c>
      <c r="B953" s="367">
        <f>SUM(B954:B959)</f>
        <v>0</v>
      </c>
      <c r="C953" s="367">
        <f>SUM(C954:C959)</f>
        <v>0</v>
      </c>
      <c r="D953" s="367">
        <f>SUM(D954:D959)</f>
        <v>0</v>
      </c>
      <c r="E953" s="561" t="str">
        <f t="shared" si="89"/>
        <v/>
      </c>
      <c r="F953" s="367">
        <f>SUM(F954:F959)</f>
        <v>380</v>
      </c>
      <c r="G953" s="562">
        <f t="shared" si="88"/>
        <v>-1</v>
      </c>
    </row>
    <row r="954" s="5" customFormat="1" ht="24.95" customHeight="1" spans="1:253">
      <c r="A954" s="563" t="s">
        <v>764</v>
      </c>
      <c r="B954" s="564">
        <v>0</v>
      </c>
      <c r="C954" s="565">
        <v>0</v>
      </c>
      <c r="D954" s="565">
        <v>0</v>
      </c>
      <c r="E954" s="566" t="str">
        <f t="shared" si="89"/>
        <v/>
      </c>
      <c r="F954" s="565">
        <v>0</v>
      </c>
      <c r="G954" s="567" t="str">
        <f t="shared" si="88"/>
        <v/>
      </c>
      <c r="H954" s="527"/>
      <c r="I954" s="527"/>
      <c r="J954" s="527"/>
      <c r="K954" s="527"/>
      <c r="L954" s="527"/>
      <c r="M954" s="527"/>
      <c r="N954" s="527"/>
      <c r="O954" s="527"/>
      <c r="P954" s="527"/>
      <c r="Q954" s="527"/>
      <c r="R954" s="527"/>
      <c r="S954" s="527"/>
      <c r="T954" s="527"/>
      <c r="U954" s="527"/>
      <c r="V954" s="527"/>
      <c r="W954" s="527"/>
      <c r="X954" s="527"/>
      <c r="Y954" s="527"/>
      <c r="Z954" s="527"/>
      <c r="AA954" s="527"/>
      <c r="AB954" s="527"/>
      <c r="AC954" s="527"/>
      <c r="HN954" s="527"/>
      <c r="HO954" s="527"/>
      <c r="HP954" s="527"/>
      <c r="HQ954" s="527"/>
      <c r="HR954" s="527"/>
      <c r="HS954" s="527"/>
      <c r="HT954" s="527"/>
      <c r="HU954" s="527"/>
      <c r="HV954" s="527"/>
      <c r="HW954" s="527"/>
      <c r="HX954" s="527"/>
      <c r="HY954" s="527"/>
      <c r="HZ954" s="527"/>
      <c r="IA954" s="527"/>
      <c r="IB954" s="527"/>
      <c r="IC954" s="527"/>
      <c r="ID954" s="527"/>
      <c r="IE954" s="527"/>
      <c r="IF954" s="527"/>
      <c r="IG954" s="527"/>
      <c r="IH954" s="527"/>
      <c r="II954" s="527"/>
      <c r="IJ954" s="527"/>
      <c r="IK954" s="527"/>
      <c r="IL954" s="527"/>
      <c r="IM954" s="527"/>
      <c r="IN954" s="527"/>
      <c r="IO954" s="527"/>
      <c r="IP954" s="527"/>
      <c r="IQ954" s="527"/>
      <c r="IR954" s="527"/>
      <c r="IS954" s="527"/>
    </row>
    <row r="955" s="5" customFormat="1" ht="24.95" customHeight="1" spans="1:253">
      <c r="A955" s="563" t="s">
        <v>765</v>
      </c>
      <c r="B955" s="564">
        <v>0</v>
      </c>
      <c r="C955" s="565">
        <v>0</v>
      </c>
      <c r="D955" s="565">
        <v>0</v>
      </c>
      <c r="E955" s="566" t="str">
        <f t="shared" si="89"/>
        <v/>
      </c>
      <c r="F955" s="565">
        <v>0</v>
      </c>
      <c r="G955" s="567" t="str">
        <f t="shared" si="88"/>
        <v/>
      </c>
      <c r="H955" s="527"/>
      <c r="I955" s="527"/>
      <c r="J955" s="527"/>
      <c r="K955" s="527"/>
      <c r="L955" s="527"/>
      <c r="M955" s="527"/>
      <c r="N955" s="527"/>
      <c r="O955" s="527"/>
      <c r="P955" s="527"/>
      <c r="Q955" s="527"/>
      <c r="R955" s="527"/>
      <c r="S955" s="527"/>
      <c r="T955" s="527"/>
      <c r="U955" s="527"/>
      <c r="V955" s="527"/>
      <c r="W955" s="527"/>
      <c r="X955" s="527"/>
      <c r="Y955" s="527"/>
      <c r="Z955" s="527"/>
      <c r="AA955" s="527"/>
      <c r="AB955" s="527"/>
      <c r="AC955" s="527"/>
      <c r="HN955" s="527"/>
      <c r="HO955" s="527"/>
      <c r="HP955" s="527"/>
      <c r="HQ955" s="527"/>
      <c r="HR955" s="527"/>
      <c r="HS955" s="527"/>
      <c r="HT955" s="527"/>
      <c r="HU955" s="527"/>
      <c r="HV955" s="527"/>
      <c r="HW955" s="527"/>
      <c r="HX955" s="527"/>
      <c r="HY955" s="527"/>
      <c r="HZ955" s="527"/>
      <c r="IA955" s="527"/>
      <c r="IB955" s="527"/>
      <c r="IC955" s="527"/>
      <c r="ID955" s="527"/>
      <c r="IE955" s="527"/>
      <c r="IF955" s="527"/>
      <c r="IG955" s="527"/>
      <c r="IH955" s="527"/>
      <c r="II955" s="527"/>
      <c r="IJ955" s="527"/>
      <c r="IK955" s="527"/>
      <c r="IL955" s="527"/>
      <c r="IM955" s="527"/>
      <c r="IN955" s="527"/>
      <c r="IO955" s="527"/>
      <c r="IP955" s="527"/>
      <c r="IQ955" s="527"/>
      <c r="IR955" s="527"/>
      <c r="IS955" s="527"/>
    </row>
    <row r="956" s="5" customFormat="1" ht="24.95" customHeight="1" spans="1:253">
      <c r="A956" s="563" t="s">
        <v>766</v>
      </c>
      <c r="B956" s="564">
        <v>0</v>
      </c>
      <c r="C956" s="565">
        <v>0</v>
      </c>
      <c r="D956" s="565">
        <v>0</v>
      </c>
      <c r="E956" s="566" t="str">
        <f t="shared" si="89"/>
        <v/>
      </c>
      <c r="F956" s="565">
        <v>0</v>
      </c>
      <c r="G956" s="567" t="str">
        <f t="shared" si="88"/>
        <v/>
      </c>
      <c r="H956" s="527"/>
      <c r="I956" s="527"/>
      <c r="J956" s="527"/>
      <c r="K956" s="527"/>
      <c r="L956" s="527"/>
      <c r="M956" s="527"/>
      <c r="N956" s="527"/>
      <c r="O956" s="527"/>
      <c r="P956" s="527"/>
      <c r="Q956" s="527"/>
      <c r="R956" s="527"/>
      <c r="S956" s="527"/>
      <c r="T956" s="527"/>
      <c r="U956" s="527"/>
      <c r="V956" s="527"/>
      <c r="W956" s="527"/>
      <c r="X956" s="527"/>
      <c r="Y956" s="527"/>
      <c r="Z956" s="527"/>
      <c r="AA956" s="527"/>
      <c r="AB956" s="527"/>
      <c r="AC956" s="527"/>
      <c r="HN956" s="527"/>
      <c r="HO956" s="527"/>
      <c r="HP956" s="527"/>
      <c r="HQ956" s="527"/>
      <c r="HR956" s="527"/>
      <c r="HS956" s="527"/>
      <c r="HT956" s="527"/>
      <c r="HU956" s="527"/>
      <c r="HV956" s="527"/>
      <c r="HW956" s="527"/>
      <c r="HX956" s="527"/>
      <c r="HY956" s="527"/>
      <c r="HZ956" s="527"/>
      <c r="IA956" s="527"/>
      <c r="IB956" s="527"/>
      <c r="IC956" s="527"/>
      <c r="ID956" s="527"/>
      <c r="IE956" s="527"/>
      <c r="IF956" s="527"/>
      <c r="IG956" s="527"/>
      <c r="IH956" s="527"/>
      <c r="II956" s="527"/>
      <c r="IJ956" s="527"/>
      <c r="IK956" s="527"/>
      <c r="IL956" s="527"/>
      <c r="IM956" s="527"/>
      <c r="IN956" s="527"/>
      <c r="IO956" s="527"/>
      <c r="IP956" s="527"/>
      <c r="IQ956" s="527"/>
      <c r="IR956" s="527"/>
      <c r="IS956" s="527"/>
    </row>
    <row r="957" s="528" customFormat="1" ht="24.95" customHeight="1" spans="1:253">
      <c r="A957" s="563" t="s">
        <v>767</v>
      </c>
      <c r="B957" s="564">
        <v>0</v>
      </c>
      <c r="C957" s="565">
        <v>0</v>
      </c>
      <c r="D957" s="565">
        <v>0</v>
      </c>
      <c r="E957" s="566" t="str">
        <f t="shared" si="89"/>
        <v/>
      </c>
      <c r="F957" s="565">
        <v>0</v>
      </c>
      <c r="G957" s="567" t="str">
        <f t="shared" si="88"/>
        <v/>
      </c>
    </row>
    <row r="958" s="5" customFormat="1" ht="24.95" customHeight="1" spans="1:253">
      <c r="A958" s="563" t="s">
        <v>768</v>
      </c>
      <c r="B958" s="564">
        <v>0</v>
      </c>
      <c r="C958" s="565">
        <v>0</v>
      </c>
      <c r="D958" s="565">
        <v>0</v>
      </c>
      <c r="E958" s="566" t="str">
        <f t="shared" si="89"/>
        <v/>
      </c>
      <c r="F958" s="565">
        <v>0</v>
      </c>
      <c r="G958" s="567" t="str">
        <f t="shared" si="88"/>
        <v/>
      </c>
      <c r="H958" s="527"/>
      <c r="I958" s="527"/>
      <c r="J958" s="527"/>
      <c r="K958" s="527"/>
      <c r="L958" s="527"/>
      <c r="M958" s="527"/>
      <c r="N958" s="527"/>
      <c r="O958" s="527"/>
      <c r="P958" s="527"/>
      <c r="Q958" s="527"/>
      <c r="R958" s="527"/>
      <c r="S958" s="527"/>
      <c r="T958" s="527"/>
      <c r="U958" s="527"/>
      <c r="V958" s="527"/>
      <c r="W958" s="527"/>
      <c r="X958" s="527"/>
      <c r="Y958" s="527"/>
      <c r="Z958" s="527"/>
      <c r="AA958" s="527"/>
      <c r="AB958" s="527"/>
      <c r="AC958" s="527"/>
      <c r="HN958" s="527"/>
      <c r="HO958" s="527"/>
      <c r="HP958" s="527"/>
      <c r="HQ958" s="527"/>
      <c r="HR958" s="527"/>
      <c r="HS958" s="527"/>
      <c r="HT958" s="527"/>
      <c r="HU958" s="527"/>
      <c r="HV958" s="527"/>
      <c r="HW958" s="527"/>
      <c r="HX958" s="527"/>
      <c r="HY958" s="527"/>
      <c r="HZ958" s="527"/>
      <c r="IA958" s="527"/>
      <c r="IB958" s="527"/>
      <c r="IC958" s="527"/>
      <c r="ID958" s="527"/>
      <c r="IE958" s="527"/>
      <c r="IF958" s="527"/>
      <c r="IG958" s="527"/>
      <c r="IH958" s="527"/>
      <c r="II958" s="527"/>
      <c r="IJ958" s="527"/>
      <c r="IK958" s="527"/>
      <c r="IL958" s="527"/>
      <c r="IM958" s="527"/>
      <c r="IN958" s="527"/>
      <c r="IO958" s="527"/>
      <c r="IP958" s="527"/>
      <c r="IQ958" s="527"/>
      <c r="IR958" s="527"/>
      <c r="IS958" s="527"/>
    </row>
    <row r="959" s="529" customFormat="1" ht="37.5" spans="1:253">
      <c r="A959" s="563" t="s">
        <v>769</v>
      </c>
      <c r="B959" s="564">
        <v>0</v>
      </c>
      <c r="C959" s="565">
        <v>0</v>
      </c>
      <c r="D959" s="565">
        <v>0</v>
      </c>
      <c r="E959" s="566" t="str">
        <f t="shared" si="89"/>
        <v/>
      </c>
      <c r="F959" s="565">
        <v>380</v>
      </c>
      <c r="G959" s="567">
        <f t="shared" si="88"/>
        <v>-1</v>
      </c>
      <c r="H959" s="527"/>
      <c r="I959" s="527"/>
      <c r="J959" s="527"/>
      <c r="K959" s="527"/>
      <c r="L959" s="527"/>
      <c r="M959" s="527"/>
      <c r="N959" s="527"/>
      <c r="O959" s="527"/>
      <c r="P959" s="527"/>
      <c r="Q959" s="527"/>
      <c r="R959" s="527"/>
      <c r="S959" s="527"/>
      <c r="T959" s="527"/>
      <c r="U959" s="527"/>
      <c r="V959" s="527"/>
      <c r="W959" s="527"/>
      <c r="X959" s="527"/>
      <c r="Y959" s="527"/>
      <c r="Z959" s="527"/>
      <c r="AA959" s="527"/>
      <c r="AB959" s="527"/>
      <c r="AC959" s="527"/>
      <c r="HN959" s="527"/>
      <c r="HO959" s="527"/>
      <c r="HP959" s="527"/>
      <c r="HQ959" s="527"/>
      <c r="HR959" s="527"/>
      <c r="HS959" s="527"/>
      <c r="HT959" s="527"/>
      <c r="HU959" s="527"/>
      <c r="HV959" s="527"/>
      <c r="HW959" s="527"/>
      <c r="HX959" s="527"/>
      <c r="HY959" s="527"/>
      <c r="HZ959" s="527"/>
      <c r="IA959" s="527"/>
      <c r="IB959" s="527"/>
      <c r="IC959" s="527"/>
      <c r="ID959" s="527"/>
      <c r="IE959" s="527"/>
      <c r="IF959" s="527"/>
      <c r="IG959" s="527"/>
      <c r="IH959" s="527"/>
      <c r="II959" s="527"/>
      <c r="IJ959" s="527"/>
      <c r="IK959" s="527"/>
      <c r="IL959" s="527"/>
      <c r="IM959" s="527"/>
      <c r="IN959" s="527"/>
      <c r="IO959" s="527"/>
      <c r="IP959" s="527"/>
      <c r="IQ959" s="527"/>
      <c r="IR959" s="527"/>
      <c r="IS959" s="527"/>
    </row>
    <row r="960" s="528" customFormat="1" ht="24.95" customHeight="1" spans="1:253">
      <c r="A960" s="568" t="s">
        <v>770</v>
      </c>
      <c r="B960" s="367">
        <f>SUM(B961:B965)</f>
        <v>264</v>
      </c>
      <c r="C960" s="367">
        <f>SUM(C961:C965)</f>
        <v>689</v>
      </c>
      <c r="D960" s="367">
        <f>SUM(D961:D965)</f>
        <v>268</v>
      </c>
      <c r="E960" s="561">
        <f t="shared" si="89"/>
        <v>0.388969521044993</v>
      </c>
      <c r="F960" s="367">
        <f>SUM(F961:F965)</f>
        <v>64</v>
      </c>
      <c r="G960" s="562">
        <f t="shared" si="88"/>
        <v>3.1875</v>
      </c>
    </row>
    <row r="961" s="5" customFormat="1" ht="24.95" customHeight="1" spans="1:253">
      <c r="A961" s="563" t="s">
        <v>771</v>
      </c>
      <c r="B961" s="564">
        <v>143</v>
      </c>
      <c r="C961" s="565">
        <v>600</v>
      </c>
      <c r="D961" s="565">
        <v>179</v>
      </c>
      <c r="E961" s="566">
        <f t="shared" si="89"/>
        <v>0.298333333333333</v>
      </c>
      <c r="F961" s="565">
        <v>0</v>
      </c>
      <c r="G961" s="567" t="str">
        <f t="shared" si="88"/>
        <v/>
      </c>
      <c r="H961" s="527"/>
      <c r="I961" s="527"/>
      <c r="J961" s="527"/>
      <c r="K961" s="527"/>
      <c r="L961" s="527"/>
      <c r="M961" s="527"/>
      <c r="N961" s="527"/>
      <c r="O961" s="527"/>
      <c r="P961" s="527"/>
      <c r="Q961" s="527"/>
      <c r="R961" s="527"/>
      <c r="S961" s="527"/>
      <c r="T961" s="527"/>
      <c r="U961" s="527"/>
      <c r="V961" s="527"/>
      <c r="W961" s="527"/>
      <c r="X961" s="527"/>
      <c r="Y961" s="527"/>
      <c r="Z961" s="527"/>
      <c r="AA961" s="527"/>
      <c r="AB961" s="527"/>
      <c r="AC961" s="527"/>
      <c r="HN961" s="527"/>
      <c r="HO961" s="527"/>
      <c r="HP961" s="527"/>
      <c r="HQ961" s="527"/>
      <c r="HR961" s="527"/>
      <c r="HS961" s="527"/>
      <c r="HT961" s="527"/>
      <c r="HU961" s="527"/>
      <c r="HV961" s="527"/>
      <c r="HW961" s="527"/>
      <c r="HX961" s="527"/>
      <c r="HY961" s="527"/>
      <c r="HZ961" s="527"/>
      <c r="IA961" s="527"/>
      <c r="IB961" s="527"/>
      <c r="IC961" s="527"/>
      <c r="ID961" s="527"/>
      <c r="IE961" s="527"/>
      <c r="IF961" s="527"/>
      <c r="IG961" s="527"/>
      <c r="IH961" s="527"/>
      <c r="II961" s="527"/>
      <c r="IJ961" s="527"/>
      <c r="IK961" s="527"/>
      <c r="IL961" s="527"/>
      <c r="IM961" s="527"/>
      <c r="IN961" s="527"/>
      <c r="IO961" s="527"/>
      <c r="IP961" s="527"/>
      <c r="IQ961" s="527"/>
      <c r="IR961" s="527"/>
      <c r="IS961" s="527"/>
    </row>
    <row r="962" s="5" customFormat="1" ht="37.5" spans="1:253">
      <c r="A962" s="563" t="s">
        <v>772</v>
      </c>
      <c r="B962" s="564">
        <v>118</v>
      </c>
      <c r="C962" s="565">
        <v>89</v>
      </c>
      <c r="D962" s="565">
        <v>89</v>
      </c>
      <c r="E962" s="566">
        <f t="shared" si="89"/>
        <v>1</v>
      </c>
      <c r="F962" s="565">
        <v>64</v>
      </c>
      <c r="G962" s="567">
        <f t="shared" si="88"/>
        <v>0.390625</v>
      </c>
      <c r="H962" s="527"/>
      <c r="I962" s="527"/>
      <c r="J962" s="527"/>
      <c r="K962" s="527"/>
      <c r="L962" s="527"/>
      <c r="M962" s="527"/>
      <c r="N962" s="527"/>
      <c r="O962" s="527"/>
      <c r="P962" s="527"/>
      <c r="Q962" s="527"/>
      <c r="R962" s="527"/>
      <c r="S962" s="527"/>
      <c r="T962" s="527"/>
      <c r="U962" s="527"/>
      <c r="V962" s="527"/>
      <c r="W962" s="527"/>
      <c r="X962" s="527"/>
      <c r="Y962" s="527"/>
      <c r="Z962" s="527"/>
      <c r="AA962" s="527"/>
      <c r="AB962" s="527"/>
      <c r="AC962" s="527"/>
      <c r="HN962" s="527"/>
      <c r="HO962" s="527"/>
      <c r="HP962" s="527"/>
      <c r="HQ962" s="527"/>
      <c r="HR962" s="527"/>
      <c r="HS962" s="527"/>
      <c r="HT962" s="527"/>
      <c r="HU962" s="527"/>
      <c r="HV962" s="527"/>
      <c r="HW962" s="527"/>
      <c r="HX962" s="527"/>
      <c r="HY962" s="527"/>
      <c r="HZ962" s="527"/>
      <c r="IA962" s="527"/>
      <c r="IB962" s="527"/>
      <c r="IC962" s="527"/>
      <c r="ID962" s="527"/>
      <c r="IE962" s="527"/>
      <c r="IF962" s="527"/>
      <c r="IG962" s="527"/>
      <c r="IH962" s="527"/>
      <c r="II962" s="527"/>
      <c r="IJ962" s="527"/>
      <c r="IK962" s="527"/>
      <c r="IL962" s="527"/>
      <c r="IM962" s="527"/>
      <c r="IN962" s="527"/>
      <c r="IO962" s="527"/>
      <c r="IP962" s="527"/>
      <c r="IQ962" s="527"/>
      <c r="IR962" s="527"/>
      <c r="IS962" s="527"/>
    </row>
    <row r="963" s="528" customFormat="1" ht="24.95" customHeight="1" spans="1:253">
      <c r="A963" s="563" t="s">
        <v>773</v>
      </c>
      <c r="B963" s="564">
        <v>3</v>
      </c>
      <c r="C963" s="565">
        <v>0</v>
      </c>
      <c r="D963" s="565">
        <v>0</v>
      </c>
      <c r="E963" s="566" t="str">
        <f t="shared" si="89"/>
        <v/>
      </c>
      <c r="F963" s="565">
        <v>0</v>
      </c>
      <c r="G963" s="567" t="str">
        <f t="shared" si="88"/>
        <v/>
      </c>
    </row>
    <row r="964" s="528" customFormat="1" ht="24.95" customHeight="1" spans="1:253">
      <c r="A964" s="563" t="s">
        <v>774</v>
      </c>
      <c r="B964" s="564">
        <v>0</v>
      </c>
      <c r="C964" s="565">
        <v>0</v>
      </c>
      <c r="D964" s="565">
        <v>0</v>
      </c>
      <c r="E964" s="566" t="str">
        <f t="shared" si="89"/>
        <v/>
      </c>
      <c r="F964" s="565">
        <v>0</v>
      </c>
      <c r="G964" s="567" t="str">
        <f t="shared" ref="G964:G1027" si="90">IFERROR((D964-F964)/F964,"")</f>
        <v/>
      </c>
    </row>
    <row r="965" s="5" customFormat="1" ht="24.95" customHeight="1" spans="1:253">
      <c r="A965" s="563" t="s">
        <v>775</v>
      </c>
      <c r="B965" s="564">
        <v>0</v>
      </c>
      <c r="C965" s="565">
        <v>0</v>
      </c>
      <c r="D965" s="565">
        <v>0</v>
      </c>
      <c r="E965" s="566" t="str">
        <f t="shared" si="89"/>
        <v/>
      </c>
      <c r="F965" s="565">
        <v>0</v>
      </c>
      <c r="G965" s="567" t="str">
        <f t="shared" si="90"/>
        <v/>
      </c>
      <c r="H965" s="527"/>
      <c r="I965" s="527"/>
      <c r="J965" s="527"/>
      <c r="K965" s="527"/>
      <c r="L965" s="527"/>
      <c r="M965" s="527"/>
      <c r="N965" s="527"/>
      <c r="O965" s="527"/>
      <c r="P965" s="527"/>
      <c r="Q965" s="527"/>
      <c r="R965" s="527"/>
      <c r="S965" s="527"/>
      <c r="T965" s="527"/>
      <c r="U965" s="527"/>
      <c r="V965" s="527"/>
      <c r="W965" s="527"/>
      <c r="X965" s="527"/>
      <c r="Y965" s="527"/>
      <c r="Z965" s="527"/>
      <c r="AA965" s="527"/>
      <c r="AB965" s="527"/>
      <c r="AC965" s="527"/>
      <c r="HN965" s="527"/>
      <c r="HO965" s="527"/>
      <c r="HP965" s="527"/>
      <c r="HQ965" s="527"/>
      <c r="HR965" s="527"/>
      <c r="HS965" s="527"/>
      <c r="HT965" s="527"/>
      <c r="HU965" s="527"/>
      <c r="HV965" s="527"/>
      <c r="HW965" s="527"/>
      <c r="HX965" s="527"/>
      <c r="HY965" s="527"/>
      <c r="HZ965" s="527"/>
      <c r="IA965" s="527"/>
      <c r="IB965" s="527"/>
      <c r="IC965" s="527"/>
      <c r="ID965" s="527"/>
      <c r="IE965" s="527"/>
      <c r="IF965" s="527"/>
      <c r="IG965" s="527"/>
      <c r="IH965" s="527"/>
      <c r="II965" s="527"/>
      <c r="IJ965" s="527"/>
      <c r="IK965" s="527"/>
      <c r="IL965" s="527"/>
      <c r="IM965" s="527"/>
      <c r="IN965" s="527"/>
      <c r="IO965" s="527"/>
      <c r="IP965" s="527"/>
      <c r="IQ965" s="527"/>
      <c r="IR965" s="527"/>
      <c r="IS965" s="527"/>
    </row>
    <row r="966" s="528" customFormat="1" ht="24.95" customHeight="1" spans="1:253">
      <c r="A966" s="568" t="s">
        <v>776</v>
      </c>
      <c r="B966" s="367">
        <f>SUM(B967:B971)</f>
        <v>20</v>
      </c>
      <c r="C966" s="367">
        <f>SUM(C967:C971)</f>
        <v>117</v>
      </c>
      <c r="D966" s="367">
        <f>SUM(D967:D971)</f>
        <v>117</v>
      </c>
      <c r="E966" s="561">
        <f t="shared" si="89"/>
        <v>1</v>
      </c>
      <c r="F966" s="367">
        <f>SUM(F967:F971)</f>
        <v>120</v>
      </c>
      <c r="G966" s="562">
        <f t="shared" si="90"/>
        <v>-0.025</v>
      </c>
    </row>
    <row r="967" s="528" customFormat="1" ht="24.95" customHeight="1" spans="1:253">
      <c r="A967" s="563" t="s">
        <v>777</v>
      </c>
      <c r="B967" s="564">
        <v>0</v>
      </c>
      <c r="C967" s="565">
        <v>0</v>
      </c>
      <c r="D967" s="565">
        <v>0</v>
      </c>
      <c r="E967" s="566" t="str">
        <f t="shared" ref="E966:E1030" si="91">IFERROR(D967/C967,"")</f>
        <v/>
      </c>
      <c r="F967" s="565">
        <v>0</v>
      </c>
      <c r="G967" s="567" t="str">
        <f t="shared" si="90"/>
        <v/>
      </c>
    </row>
    <row r="968" s="5" customFormat="1" ht="24.95" customHeight="1" spans="1:253">
      <c r="A968" s="563" t="s">
        <v>778</v>
      </c>
      <c r="B968" s="564">
        <v>20</v>
      </c>
      <c r="C968" s="565">
        <v>117</v>
      </c>
      <c r="D968" s="565">
        <v>117</v>
      </c>
      <c r="E968" s="566">
        <f t="shared" si="91"/>
        <v>1</v>
      </c>
      <c r="F968" s="565">
        <v>120</v>
      </c>
      <c r="G968" s="567">
        <f t="shared" si="90"/>
        <v>-0.025</v>
      </c>
      <c r="H968" s="527"/>
      <c r="I968" s="527"/>
      <c r="J968" s="527"/>
      <c r="K968" s="527"/>
      <c r="L968" s="527"/>
      <c r="M968" s="527"/>
      <c r="N968" s="527"/>
      <c r="O968" s="527"/>
      <c r="P968" s="527"/>
      <c r="Q968" s="527"/>
      <c r="R968" s="527"/>
      <c r="S968" s="527"/>
      <c r="T968" s="527"/>
      <c r="U968" s="527"/>
      <c r="V968" s="527"/>
      <c r="W968" s="527"/>
      <c r="X968" s="527"/>
      <c r="Y968" s="527"/>
      <c r="Z968" s="527"/>
      <c r="AA968" s="527"/>
      <c r="AB968" s="527"/>
      <c r="AC968" s="527"/>
      <c r="HN968" s="527"/>
      <c r="HO968" s="527"/>
      <c r="HP968" s="527"/>
      <c r="HQ968" s="527"/>
      <c r="HR968" s="527"/>
      <c r="HS968" s="527"/>
      <c r="HT968" s="527"/>
      <c r="HU968" s="527"/>
      <c r="HV968" s="527"/>
      <c r="HW968" s="527"/>
      <c r="HX968" s="527"/>
      <c r="HY968" s="527"/>
      <c r="HZ968" s="527"/>
      <c r="IA968" s="527"/>
      <c r="IB968" s="527"/>
      <c r="IC968" s="527"/>
      <c r="ID968" s="527"/>
      <c r="IE968" s="527"/>
      <c r="IF968" s="527"/>
      <c r="IG968" s="527"/>
      <c r="IH968" s="527"/>
      <c r="II968" s="527"/>
      <c r="IJ968" s="527"/>
      <c r="IK968" s="527"/>
      <c r="IL968" s="527"/>
      <c r="IM968" s="527"/>
      <c r="IN968" s="527"/>
      <c r="IO968" s="527"/>
      <c r="IP968" s="527"/>
      <c r="IQ968" s="527"/>
      <c r="IR968" s="527"/>
      <c r="IS968" s="527"/>
    </row>
    <row r="969" s="5" customFormat="1" ht="24.95" customHeight="1" spans="1:253">
      <c r="A969" s="563" t="s">
        <v>779</v>
      </c>
      <c r="B969" s="564">
        <v>0</v>
      </c>
      <c r="C969" s="565">
        <v>0</v>
      </c>
      <c r="D969" s="565">
        <v>0</v>
      </c>
      <c r="E969" s="566" t="str">
        <f t="shared" si="91"/>
        <v/>
      </c>
      <c r="F969" s="565">
        <v>0</v>
      </c>
      <c r="G969" s="567" t="str">
        <f t="shared" si="90"/>
        <v/>
      </c>
      <c r="H969" s="527"/>
      <c r="I969" s="527"/>
      <c r="J969" s="527"/>
      <c r="K969" s="527"/>
      <c r="L969" s="527"/>
      <c r="M969" s="527"/>
      <c r="N969" s="527"/>
      <c r="O969" s="527"/>
      <c r="P969" s="527"/>
      <c r="Q969" s="527"/>
      <c r="R969" s="527"/>
      <c r="S969" s="527"/>
      <c r="T969" s="527"/>
      <c r="U969" s="527"/>
      <c r="V969" s="527"/>
      <c r="W969" s="527"/>
      <c r="X969" s="527"/>
      <c r="Y969" s="527"/>
      <c r="Z969" s="527"/>
      <c r="AA969" s="527"/>
      <c r="AB969" s="527"/>
      <c r="AC969" s="527"/>
      <c r="HN969" s="527"/>
      <c r="HO969" s="527"/>
      <c r="HP969" s="527"/>
      <c r="HQ969" s="527"/>
      <c r="HR969" s="527"/>
      <c r="HS969" s="527"/>
      <c r="HT969" s="527"/>
      <c r="HU969" s="527"/>
      <c r="HV969" s="527"/>
      <c r="HW969" s="527"/>
      <c r="HX969" s="527"/>
      <c r="HY969" s="527"/>
      <c r="HZ969" s="527"/>
      <c r="IA969" s="527"/>
      <c r="IB969" s="527"/>
      <c r="IC969" s="527"/>
      <c r="ID969" s="527"/>
      <c r="IE969" s="527"/>
      <c r="IF969" s="527"/>
      <c r="IG969" s="527"/>
      <c r="IH969" s="527"/>
      <c r="II969" s="527"/>
      <c r="IJ969" s="527"/>
      <c r="IK969" s="527"/>
      <c r="IL969" s="527"/>
      <c r="IM969" s="527"/>
      <c r="IN969" s="527"/>
      <c r="IO969" s="527"/>
      <c r="IP969" s="527"/>
      <c r="IQ969" s="527"/>
      <c r="IR969" s="527"/>
      <c r="IS969" s="527"/>
    </row>
    <row r="970" s="528" customFormat="1" ht="24.95" customHeight="1" spans="1:253">
      <c r="A970" s="563" t="s">
        <v>780</v>
      </c>
      <c r="B970" s="564">
        <v>0</v>
      </c>
      <c r="C970" s="565">
        <v>0</v>
      </c>
      <c r="D970" s="565">
        <v>0</v>
      </c>
      <c r="E970" s="566" t="str">
        <f t="shared" si="91"/>
        <v/>
      </c>
      <c r="F970" s="565">
        <v>0</v>
      </c>
      <c r="G970" s="567" t="str">
        <f t="shared" si="90"/>
        <v/>
      </c>
    </row>
    <row r="971" s="5" customFormat="1" ht="24.95" customHeight="1" spans="1:253">
      <c r="A971" s="563" t="s">
        <v>781</v>
      </c>
      <c r="B971" s="564">
        <v>0</v>
      </c>
      <c r="C971" s="565">
        <v>0</v>
      </c>
      <c r="D971" s="565">
        <v>0</v>
      </c>
      <c r="E971" s="566" t="str">
        <f t="shared" si="91"/>
        <v/>
      </c>
      <c r="F971" s="565">
        <v>0</v>
      </c>
      <c r="G971" s="567" t="str">
        <f t="shared" si="90"/>
        <v/>
      </c>
      <c r="H971" s="527"/>
      <c r="I971" s="527"/>
      <c r="J971" s="527"/>
      <c r="K971" s="527"/>
      <c r="L971" s="527"/>
      <c r="M971" s="527"/>
      <c r="N971" s="527"/>
      <c r="O971" s="527"/>
      <c r="P971" s="527"/>
      <c r="Q971" s="527"/>
      <c r="R971" s="527"/>
      <c r="S971" s="527"/>
      <c r="T971" s="527"/>
      <c r="U971" s="527"/>
      <c r="V971" s="527"/>
      <c r="W971" s="527"/>
      <c r="X971" s="527"/>
      <c r="Y971" s="527"/>
      <c r="Z971" s="527"/>
      <c r="AA971" s="527"/>
      <c r="AB971" s="527"/>
      <c r="AC971" s="527"/>
      <c r="HN971" s="527"/>
      <c r="HO971" s="527"/>
      <c r="HP971" s="527"/>
      <c r="HQ971" s="527"/>
      <c r="HR971" s="527"/>
      <c r="HS971" s="527"/>
      <c r="HT971" s="527"/>
      <c r="HU971" s="527"/>
      <c r="HV971" s="527"/>
      <c r="HW971" s="527"/>
      <c r="HX971" s="527"/>
      <c r="HY971" s="527"/>
      <c r="HZ971" s="527"/>
      <c r="IA971" s="527"/>
      <c r="IB971" s="527"/>
      <c r="IC971" s="527"/>
      <c r="ID971" s="527"/>
      <c r="IE971" s="527"/>
      <c r="IF971" s="527"/>
      <c r="IG971" s="527"/>
      <c r="IH971" s="527"/>
      <c r="II971" s="527"/>
      <c r="IJ971" s="527"/>
      <c r="IK971" s="527"/>
      <c r="IL971" s="527"/>
      <c r="IM971" s="527"/>
      <c r="IN971" s="527"/>
      <c r="IO971" s="527"/>
      <c r="IP971" s="527"/>
      <c r="IQ971" s="527"/>
      <c r="IR971" s="527"/>
      <c r="IS971" s="527"/>
    </row>
    <row r="972" s="5" customFormat="1" ht="24.95" customHeight="1" spans="1:253">
      <c r="A972" s="568" t="s">
        <v>782</v>
      </c>
      <c r="B972" s="367">
        <f>SUM(B973:B974)</f>
        <v>0</v>
      </c>
      <c r="C972" s="367">
        <f>SUM(C973:C974)</f>
        <v>1</v>
      </c>
      <c r="D972" s="367">
        <f>SUM(D973:D974)</f>
        <v>1</v>
      </c>
      <c r="E972" s="561">
        <f t="shared" si="91"/>
        <v>1</v>
      </c>
      <c r="F972" s="367">
        <f>SUM(F973:F974)</f>
        <v>1</v>
      </c>
      <c r="G972" s="562"/>
      <c r="H972" s="527"/>
      <c r="I972" s="527"/>
      <c r="J972" s="527"/>
      <c r="K972" s="527"/>
      <c r="L972" s="527"/>
      <c r="M972" s="527"/>
      <c r="N972" s="527"/>
      <c r="O972" s="527"/>
      <c r="P972" s="527"/>
      <c r="Q972" s="527"/>
      <c r="R972" s="527"/>
      <c r="S972" s="527"/>
      <c r="T972" s="527"/>
      <c r="U972" s="527"/>
      <c r="V972" s="527"/>
      <c r="W972" s="527"/>
      <c r="X972" s="527"/>
      <c r="Y972" s="527"/>
      <c r="Z972" s="527"/>
      <c r="AA972" s="527"/>
      <c r="AB972" s="527"/>
      <c r="AC972" s="527"/>
      <c r="HN972" s="527"/>
      <c r="HO972" s="527"/>
      <c r="HP972" s="527"/>
      <c r="HQ972" s="527"/>
      <c r="HR972" s="527"/>
      <c r="HS972" s="527"/>
      <c r="HT972" s="527"/>
      <c r="HU972" s="527"/>
      <c r="HV972" s="527"/>
      <c r="HW972" s="527"/>
      <c r="HX972" s="527"/>
      <c r="HY972" s="527"/>
      <c r="HZ972" s="527"/>
      <c r="IA972" s="527"/>
      <c r="IB972" s="527"/>
      <c r="IC972" s="527"/>
      <c r="ID972" s="527"/>
      <c r="IE972" s="527"/>
      <c r="IF972" s="527"/>
      <c r="IG972" s="527"/>
      <c r="IH972" s="527"/>
      <c r="II972" s="527"/>
      <c r="IJ972" s="527"/>
      <c r="IK972" s="527"/>
      <c r="IL972" s="527"/>
      <c r="IM972" s="527"/>
      <c r="IN972" s="527"/>
      <c r="IO972" s="527"/>
      <c r="IP972" s="527"/>
      <c r="IQ972" s="527"/>
      <c r="IR972" s="527"/>
      <c r="IS972" s="527"/>
    </row>
    <row r="973" s="529" customFormat="1" ht="24.95" customHeight="1" spans="1:253">
      <c r="A973" s="563" t="s">
        <v>783</v>
      </c>
      <c r="B973" s="564">
        <v>0</v>
      </c>
      <c r="C973" s="565">
        <v>0</v>
      </c>
      <c r="D973" s="565">
        <v>0</v>
      </c>
      <c r="E973" s="566" t="str">
        <f t="shared" si="91"/>
        <v/>
      </c>
      <c r="F973" s="565">
        <v>0</v>
      </c>
      <c r="G973" s="567" t="str">
        <f t="shared" si="90"/>
        <v/>
      </c>
      <c r="H973" s="527"/>
      <c r="I973" s="527"/>
      <c r="J973" s="527"/>
      <c r="K973" s="527"/>
      <c r="L973" s="527"/>
      <c r="M973" s="527"/>
      <c r="N973" s="527"/>
      <c r="O973" s="527"/>
      <c r="P973" s="527"/>
      <c r="Q973" s="527"/>
      <c r="R973" s="527"/>
      <c r="S973" s="527"/>
      <c r="T973" s="527"/>
      <c r="U973" s="527"/>
      <c r="V973" s="527"/>
      <c r="W973" s="527"/>
      <c r="X973" s="527"/>
      <c r="Y973" s="527"/>
      <c r="Z973" s="527"/>
      <c r="AA973" s="527"/>
      <c r="AB973" s="527"/>
      <c r="AC973" s="527"/>
      <c r="HN973" s="527"/>
      <c r="HO973" s="527"/>
      <c r="HP973" s="527"/>
      <c r="HQ973" s="527"/>
      <c r="HR973" s="527"/>
      <c r="HS973" s="527"/>
      <c r="HT973" s="527"/>
      <c r="HU973" s="527"/>
      <c r="HV973" s="527"/>
      <c r="HW973" s="527"/>
      <c r="HX973" s="527"/>
      <c r="HY973" s="527"/>
      <c r="HZ973" s="527"/>
      <c r="IA973" s="527"/>
      <c r="IB973" s="527"/>
      <c r="IC973" s="527"/>
      <c r="ID973" s="527"/>
      <c r="IE973" s="527"/>
      <c r="IF973" s="527"/>
      <c r="IG973" s="527"/>
      <c r="IH973" s="527"/>
      <c r="II973" s="527"/>
      <c r="IJ973" s="527"/>
      <c r="IK973" s="527"/>
      <c r="IL973" s="527"/>
      <c r="IM973" s="527"/>
      <c r="IN973" s="527"/>
      <c r="IO973" s="527"/>
      <c r="IP973" s="527"/>
      <c r="IQ973" s="527"/>
      <c r="IR973" s="527"/>
      <c r="IS973" s="527"/>
    </row>
    <row r="974" s="525" customFormat="1" ht="24.95" customHeight="1" spans="1:253">
      <c r="A974" s="563" t="s">
        <v>784</v>
      </c>
      <c r="B974" s="564">
        <v>0</v>
      </c>
      <c r="C974" s="565">
        <v>1</v>
      </c>
      <c r="D974" s="565">
        <v>1</v>
      </c>
      <c r="E974" s="566">
        <f t="shared" si="91"/>
        <v>1</v>
      </c>
      <c r="F974" s="565">
        <v>1</v>
      </c>
      <c r="G974" s="567"/>
      <c r="H974" s="527"/>
      <c r="I974" s="527"/>
      <c r="J974" s="527"/>
      <c r="K974" s="527"/>
      <c r="L974" s="527"/>
      <c r="M974" s="527"/>
      <c r="N974" s="527"/>
      <c r="O974" s="527"/>
      <c r="P974" s="527"/>
      <c r="Q974" s="527"/>
      <c r="R974" s="527"/>
      <c r="S974" s="527"/>
      <c r="T974" s="527"/>
      <c r="U974" s="527"/>
      <c r="V974" s="527"/>
      <c r="W974" s="527"/>
      <c r="X974" s="527"/>
      <c r="Y974" s="527"/>
      <c r="Z974" s="527"/>
      <c r="AA974" s="527"/>
      <c r="AB974" s="527"/>
      <c r="AC974" s="527"/>
      <c r="HN974" s="527"/>
      <c r="HO974" s="527"/>
      <c r="HP974" s="527"/>
      <c r="HQ974" s="527"/>
      <c r="HR974" s="527"/>
      <c r="HS974" s="527"/>
      <c r="HT974" s="527"/>
      <c r="HU974" s="527"/>
      <c r="HV974" s="527"/>
      <c r="HW974" s="527"/>
      <c r="HX974" s="527"/>
      <c r="HY974" s="527"/>
      <c r="HZ974" s="527"/>
      <c r="IA974" s="527"/>
      <c r="IB974" s="527"/>
      <c r="IC974" s="527"/>
      <c r="ID974" s="527"/>
      <c r="IE974" s="527"/>
      <c r="IF974" s="527"/>
      <c r="IG974" s="527"/>
      <c r="IH974" s="527"/>
      <c r="II974" s="527"/>
      <c r="IJ974" s="527"/>
      <c r="IK974" s="527"/>
      <c r="IL974" s="527"/>
      <c r="IM974" s="527"/>
      <c r="IN974" s="527"/>
      <c r="IO974" s="527"/>
      <c r="IP974" s="527"/>
      <c r="IQ974" s="527"/>
      <c r="IR974" s="527"/>
      <c r="IS974" s="527"/>
    </row>
    <row r="975" s="525" customFormat="1" ht="24.95" customHeight="1" spans="1:253">
      <c r="A975" s="568" t="s">
        <v>785</v>
      </c>
      <c r="B975" s="367">
        <f>SUM(B976:B977)</f>
        <v>68</v>
      </c>
      <c r="C975" s="367">
        <f>SUM(C976:C977)</f>
        <v>0</v>
      </c>
      <c r="D975" s="367">
        <f>SUM(D976:D977)</f>
        <v>0</v>
      </c>
      <c r="E975" s="561" t="str">
        <f t="shared" si="91"/>
        <v/>
      </c>
      <c r="F975" s="367">
        <f>SUM(F976:F977)</f>
        <v>100</v>
      </c>
      <c r="G975" s="562">
        <f t="shared" si="90"/>
        <v>-1</v>
      </c>
      <c r="H975" s="527"/>
      <c r="I975" s="527"/>
      <c r="J975" s="527"/>
      <c r="K975" s="527"/>
      <c r="L975" s="527"/>
      <c r="M975" s="527"/>
      <c r="N975" s="527"/>
      <c r="O975" s="527"/>
      <c r="P975" s="527"/>
      <c r="Q975" s="527"/>
      <c r="R975" s="527"/>
      <c r="S975" s="527"/>
      <c r="T975" s="527"/>
      <c r="U975" s="527"/>
      <c r="V975" s="527"/>
      <c r="W975" s="527"/>
      <c r="X975" s="527"/>
      <c r="Y975" s="527"/>
      <c r="Z975" s="527"/>
      <c r="AA975" s="527"/>
      <c r="AB975" s="527"/>
      <c r="AC975" s="527"/>
      <c r="HN975" s="527"/>
      <c r="HO975" s="527"/>
      <c r="HP975" s="527"/>
      <c r="HQ975" s="527"/>
      <c r="HR975" s="527"/>
      <c r="HS975" s="527"/>
      <c r="HT975" s="527"/>
      <c r="HU975" s="527"/>
      <c r="HV975" s="527"/>
      <c r="HW975" s="527"/>
      <c r="HX975" s="527"/>
      <c r="HY975" s="527"/>
      <c r="HZ975" s="527"/>
      <c r="IA975" s="527"/>
      <c r="IB975" s="527"/>
      <c r="IC975" s="527"/>
      <c r="ID975" s="527"/>
      <c r="IE975" s="527"/>
      <c r="IF975" s="527"/>
      <c r="IG975" s="527"/>
      <c r="IH975" s="527"/>
      <c r="II975" s="527"/>
      <c r="IJ975" s="527"/>
      <c r="IK975" s="527"/>
      <c r="IL975" s="527"/>
      <c r="IM975" s="527"/>
      <c r="IN975" s="527"/>
      <c r="IO975" s="527"/>
      <c r="IP975" s="527"/>
      <c r="IQ975" s="527"/>
      <c r="IR975" s="527"/>
      <c r="IS975" s="527"/>
    </row>
    <row r="976" s="529" customFormat="1" ht="37.5" customHeight="1" spans="1:253">
      <c r="A976" s="563" t="s">
        <v>786</v>
      </c>
      <c r="B976" s="564">
        <v>0</v>
      </c>
      <c r="C976" s="565">
        <v>0</v>
      </c>
      <c r="D976" s="565">
        <v>0</v>
      </c>
      <c r="E976" s="566" t="str">
        <f t="shared" si="91"/>
        <v/>
      </c>
      <c r="F976" s="565">
        <v>0</v>
      </c>
      <c r="G976" s="567" t="str">
        <f t="shared" si="90"/>
        <v/>
      </c>
      <c r="H976" s="527"/>
      <c r="I976" s="527"/>
      <c r="J976" s="527"/>
      <c r="K976" s="527"/>
      <c r="L976" s="527"/>
      <c r="M976" s="527"/>
      <c r="N976" s="527"/>
      <c r="O976" s="527"/>
      <c r="P976" s="527"/>
      <c r="Q976" s="527"/>
      <c r="R976" s="527"/>
      <c r="S976" s="527"/>
      <c r="T976" s="527"/>
      <c r="U976" s="527"/>
      <c r="V976" s="527"/>
      <c r="W976" s="527"/>
      <c r="X976" s="527"/>
      <c r="Y976" s="527"/>
      <c r="Z976" s="527"/>
      <c r="AA976" s="527"/>
      <c r="AB976" s="527"/>
      <c r="AC976" s="527"/>
      <c r="HN976" s="527"/>
      <c r="HO976" s="527"/>
      <c r="HP976" s="527"/>
      <c r="HQ976" s="527"/>
      <c r="HR976" s="527"/>
      <c r="HS976" s="527"/>
      <c r="HT976" s="527"/>
      <c r="HU976" s="527"/>
      <c r="HV976" s="527"/>
      <c r="HW976" s="527"/>
      <c r="HX976" s="527"/>
      <c r="HY976" s="527"/>
      <c r="HZ976" s="527"/>
      <c r="IA976" s="527"/>
      <c r="IB976" s="527"/>
      <c r="IC976" s="527"/>
      <c r="ID976" s="527"/>
      <c r="IE976" s="527"/>
      <c r="IF976" s="527"/>
      <c r="IG976" s="527"/>
      <c r="IH976" s="527"/>
      <c r="II976" s="527"/>
      <c r="IJ976" s="527"/>
      <c r="IK976" s="527"/>
      <c r="IL976" s="527"/>
      <c r="IM976" s="527"/>
      <c r="IN976" s="527"/>
      <c r="IO976" s="527"/>
      <c r="IP976" s="527"/>
      <c r="IQ976" s="527"/>
      <c r="IR976" s="527"/>
      <c r="IS976" s="527"/>
    </row>
    <row r="977" s="525" customFormat="1" ht="24.95" customHeight="1" spans="1:253">
      <c r="A977" s="563" t="s">
        <v>787</v>
      </c>
      <c r="B977" s="564">
        <v>68</v>
      </c>
      <c r="C977" s="565">
        <v>0</v>
      </c>
      <c r="D977" s="565">
        <v>0</v>
      </c>
      <c r="E977" s="566" t="str">
        <f t="shared" si="91"/>
        <v/>
      </c>
      <c r="F977" s="565">
        <v>100</v>
      </c>
      <c r="G977" s="567">
        <f t="shared" si="90"/>
        <v>-1</v>
      </c>
      <c r="H977" s="527"/>
      <c r="I977" s="527"/>
      <c r="J977" s="527"/>
      <c r="K977" s="527"/>
      <c r="L977" s="527"/>
      <c r="M977" s="527"/>
      <c r="N977" s="527"/>
      <c r="O977" s="527"/>
      <c r="P977" s="527"/>
      <c r="Q977" s="527"/>
      <c r="R977" s="527"/>
      <c r="S977" s="527"/>
      <c r="T977" s="527"/>
      <c r="U977" s="527"/>
      <c r="V977" s="527"/>
      <c r="W977" s="527"/>
      <c r="X977" s="527"/>
      <c r="Y977" s="527"/>
      <c r="Z977" s="527"/>
      <c r="AA977" s="527"/>
      <c r="AB977" s="527"/>
      <c r="AC977" s="527"/>
      <c r="HN977" s="527"/>
      <c r="HO977" s="527"/>
      <c r="HP977" s="527"/>
      <c r="HQ977" s="527"/>
      <c r="HR977" s="527"/>
      <c r="HS977" s="527"/>
      <c r="HT977" s="527"/>
      <c r="HU977" s="527"/>
      <c r="HV977" s="527"/>
      <c r="HW977" s="527"/>
      <c r="HX977" s="527"/>
      <c r="HY977" s="527"/>
      <c r="HZ977" s="527"/>
      <c r="IA977" s="527"/>
      <c r="IB977" s="527"/>
      <c r="IC977" s="527"/>
      <c r="ID977" s="527"/>
      <c r="IE977" s="527"/>
      <c r="IF977" s="527"/>
      <c r="IG977" s="527"/>
      <c r="IH977" s="527"/>
      <c r="II977" s="527"/>
      <c r="IJ977" s="527"/>
      <c r="IK977" s="527"/>
      <c r="IL977" s="527"/>
      <c r="IM977" s="527"/>
      <c r="IN977" s="527"/>
      <c r="IO977" s="527"/>
      <c r="IP977" s="527"/>
      <c r="IQ977" s="527"/>
      <c r="IR977" s="527"/>
      <c r="IS977" s="527"/>
    </row>
    <row r="978" s="528" customFormat="1" ht="24.95" customHeight="1" spans="1:253">
      <c r="A978" s="568" t="s">
        <v>788</v>
      </c>
      <c r="B978" s="367">
        <f>SUM(B979,B1000,B1010,B1020,B1027)</f>
        <v>1215</v>
      </c>
      <c r="C978" s="367">
        <f>SUM(C979,C1000,C1010,C1020,C1027)</f>
        <v>4397</v>
      </c>
      <c r="D978" s="367">
        <f>SUM(D979,D1000,D1010,D1020,D1027)</f>
        <v>3693</v>
      </c>
      <c r="E978" s="561">
        <f t="shared" si="91"/>
        <v>0.839890834659995</v>
      </c>
      <c r="F978" s="367">
        <f>SUM(F979,F1000,F1010,F1020,F1027)</f>
        <v>824</v>
      </c>
      <c r="G978" s="562">
        <f t="shared" si="90"/>
        <v>3.48179611650485</v>
      </c>
    </row>
    <row r="979" s="529" customFormat="1" ht="24.95" customHeight="1" spans="1:253">
      <c r="A979" s="568" t="s">
        <v>789</v>
      </c>
      <c r="B979" s="367">
        <f>SUM(B980:B999)</f>
        <v>401</v>
      </c>
      <c r="C979" s="367">
        <f>SUM(C980:C999)</f>
        <v>2319</v>
      </c>
      <c r="D979" s="367">
        <f>SUM(D980:D999)</f>
        <v>1615</v>
      </c>
      <c r="E979" s="561">
        <f t="shared" si="91"/>
        <v>0.696420871065114</v>
      </c>
      <c r="F979" s="367">
        <f>SUM(F980:F999)</f>
        <v>815</v>
      </c>
      <c r="G979" s="562">
        <f t="shared" si="90"/>
        <v>0.98159509202454</v>
      </c>
      <c r="H979" s="527"/>
      <c r="I979" s="527"/>
      <c r="J979" s="527"/>
      <c r="K979" s="527"/>
      <c r="L979" s="527"/>
      <c r="M979" s="527"/>
      <c r="N979" s="527"/>
      <c r="O979" s="527"/>
      <c r="P979" s="527"/>
      <c r="Q979" s="527"/>
      <c r="R979" s="527"/>
      <c r="S979" s="527"/>
      <c r="T979" s="527"/>
      <c r="U979" s="527"/>
      <c r="V979" s="527"/>
      <c r="W979" s="527"/>
      <c r="X979" s="527"/>
      <c r="Y979" s="527"/>
      <c r="Z979" s="527"/>
      <c r="AA979" s="527"/>
      <c r="AB979" s="527"/>
      <c r="AC979" s="527"/>
      <c r="HN979" s="527"/>
      <c r="HO979" s="527"/>
      <c r="HP979" s="527"/>
      <c r="HQ979" s="527"/>
      <c r="HR979" s="527"/>
      <c r="HS979" s="527"/>
      <c r="HT979" s="527"/>
      <c r="HU979" s="527"/>
      <c r="HV979" s="527"/>
      <c r="HW979" s="527"/>
      <c r="HX979" s="527"/>
      <c r="HY979" s="527"/>
      <c r="HZ979" s="527"/>
      <c r="IA979" s="527"/>
      <c r="IB979" s="527"/>
      <c r="IC979" s="527"/>
      <c r="ID979" s="527"/>
      <c r="IE979" s="527"/>
      <c r="IF979" s="527"/>
      <c r="IG979" s="527"/>
      <c r="IH979" s="527"/>
      <c r="II979" s="527"/>
      <c r="IJ979" s="527"/>
      <c r="IK979" s="527"/>
      <c r="IL979" s="527"/>
      <c r="IM979" s="527"/>
      <c r="IN979" s="527"/>
      <c r="IO979" s="527"/>
      <c r="IP979" s="527"/>
      <c r="IQ979" s="527"/>
      <c r="IR979" s="527"/>
      <c r="IS979" s="527"/>
    </row>
    <row r="980" s="529" customFormat="1" ht="24.95" customHeight="1" spans="1:253">
      <c r="A980" s="563" t="s">
        <v>50</v>
      </c>
      <c r="B980" s="564">
        <v>0</v>
      </c>
      <c r="C980" s="565">
        <v>0</v>
      </c>
      <c r="D980" s="565">
        <v>0</v>
      </c>
      <c r="E980" s="566" t="str">
        <f t="shared" si="91"/>
        <v/>
      </c>
      <c r="F980" s="565">
        <v>0</v>
      </c>
      <c r="G980" s="567" t="str">
        <f t="shared" si="90"/>
        <v/>
      </c>
      <c r="H980" s="527"/>
      <c r="I980" s="527"/>
      <c r="J980" s="527"/>
      <c r="K980" s="527"/>
      <c r="L980" s="527"/>
      <c r="M980" s="527"/>
      <c r="N980" s="527"/>
      <c r="O980" s="527"/>
      <c r="P980" s="527"/>
      <c r="Q980" s="527"/>
      <c r="R980" s="527"/>
      <c r="S980" s="527"/>
      <c r="T980" s="527"/>
      <c r="U980" s="527"/>
      <c r="V980" s="527"/>
      <c r="W980" s="527"/>
      <c r="X980" s="527"/>
      <c r="Y980" s="527"/>
      <c r="Z980" s="527"/>
      <c r="AA980" s="527"/>
      <c r="AB980" s="527"/>
      <c r="AC980" s="527"/>
      <c r="HN980" s="527"/>
      <c r="HO980" s="527"/>
      <c r="HP980" s="527"/>
      <c r="HQ980" s="527"/>
      <c r="HR980" s="527"/>
      <c r="HS980" s="527"/>
      <c r="HT980" s="527"/>
      <c r="HU980" s="527"/>
      <c r="HV980" s="527"/>
      <c r="HW980" s="527"/>
      <c r="HX980" s="527"/>
      <c r="HY980" s="527"/>
      <c r="HZ980" s="527"/>
      <c r="IA980" s="527"/>
      <c r="IB980" s="527"/>
      <c r="IC980" s="527"/>
      <c r="ID980" s="527"/>
      <c r="IE980" s="527"/>
      <c r="IF980" s="527"/>
      <c r="IG980" s="527"/>
      <c r="IH980" s="527"/>
      <c r="II980" s="527"/>
      <c r="IJ980" s="527"/>
      <c r="IK980" s="527"/>
      <c r="IL980" s="527"/>
      <c r="IM980" s="527"/>
      <c r="IN980" s="527"/>
      <c r="IO980" s="527"/>
      <c r="IP980" s="527"/>
      <c r="IQ980" s="527"/>
      <c r="IR980" s="527"/>
      <c r="IS980" s="527"/>
    </row>
    <row r="981" s="5" customFormat="1" ht="24.95" customHeight="1" spans="1:253">
      <c r="A981" s="563" t="s">
        <v>51</v>
      </c>
      <c r="B981" s="564">
        <v>0</v>
      </c>
      <c r="C981" s="565">
        <v>0</v>
      </c>
      <c r="D981" s="565">
        <v>0</v>
      </c>
      <c r="E981" s="566" t="str">
        <f t="shared" si="91"/>
        <v/>
      </c>
      <c r="F981" s="565">
        <v>0</v>
      </c>
      <c r="G981" s="567" t="str">
        <f t="shared" si="90"/>
        <v/>
      </c>
      <c r="H981" s="527"/>
      <c r="I981" s="527"/>
      <c r="J981" s="527"/>
      <c r="K981" s="527"/>
      <c r="L981" s="527"/>
      <c r="M981" s="527"/>
      <c r="N981" s="527"/>
      <c r="O981" s="527"/>
      <c r="P981" s="527"/>
      <c r="Q981" s="527"/>
      <c r="R981" s="527"/>
      <c r="S981" s="527"/>
      <c r="T981" s="527"/>
      <c r="U981" s="527"/>
      <c r="V981" s="527"/>
      <c r="W981" s="527"/>
      <c r="X981" s="527"/>
      <c r="Y981" s="527"/>
      <c r="Z981" s="527"/>
      <c r="AA981" s="527"/>
      <c r="AB981" s="527"/>
      <c r="AC981" s="527"/>
      <c r="HN981" s="527"/>
      <c r="HO981" s="527"/>
      <c r="HP981" s="527"/>
      <c r="HQ981" s="527"/>
      <c r="HR981" s="527"/>
      <c r="HS981" s="527"/>
      <c r="HT981" s="527"/>
      <c r="HU981" s="527"/>
      <c r="HV981" s="527"/>
      <c r="HW981" s="527"/>
      <c r="HX981" s="527"/>
      <c r="HY981" s="527"/>
      <c r="HZ981" s="527"/>
      <c r="IA981" s="527"/>
      <c r="IB981" s="527"/>
      <c r="IC981" s="527"/>
      <c r="ID981" s="527"/>
      <c r="IE981" s="527"/>
      <c r="IF981" s="527"/>
      <c r="IG981" s="527"/>
      <c r="IH981" s="527"/>
      <c r="II981" s="527"/>
      <c r="IJ981" s="527"/>
      <c r="IK981" s="527"/>
      <c r="IL981" s="527"/>
      <c r="IM981" s="527"/>
      <c r="IN981" s="527"/>
      <c r="IO981" s="527"/>
      <c r="IP981" s="527"/>
      <c r="IQ981" s="527"/>
      <c r="IR981" s="527"/>
      <c r="IS981" s="527"/>
    </row>
    <row r="982" s="5" customFormat="1" ht="24.95" customHeight="1" spans="1:253">
      <c r="A982" s="563" t="s">
        <v>52</v>
      </c>
      <c r="B982" s="564">
        <v>0</v>
      </c>
      <c r="C982" s="565">
        <v>0</v>
      </c>
      <c r="D982" s="565">
        <v>0</v>
      </c>
      <c r="E982" s="566" t="str">
        <f t="shared" si="91"/>
        <v/>
      </c>
      <c r="F982" s="565">
        <v>0</v>
      </c>
      <c r="G982" s="567" t="str">
        <f t="shared" si="90"/>
        <v/>
      </c>
      <c r="H982" s="527"/>
      <c r="I982" s="527"/>
      <c r="J982" s="527"/>
      <c r="K982" s="527"/>
      <c r="L982" s="527"/>
      <c r="M982" s="527"/>
      <c r="N982" s="527"/>
      <c r="O982" s="527"/>
      <c r="P982" s="527"/>
      <c r="Q982" s="527"/>
      <c r="R982" s="527"/>
      <c r="S982" s="527"/>
      <c r="T982" s="527"/>
      <c r="U982" s="527"/>
      <c r="V982" s="527"/>
      <c r="W982" s="527"/>
      <c r="X982" s="527"/>
      <c r="Y982" s="527"/>
      <c r="Z982" s="527"/>
      <c r="AA982" s="527"/>
      <c r="AB982" s="527"/>
      <c r="AC982" s="527"/>
      <c r="HN982" s="527"/>
      <c r="HO982" s="527"/>
      <c r="HP982" s="527"/>
      <c r="HQ982" s="527"/>
      <c r="HR982" s="527"/>
      <c r="HS982" s="527"/>
      <c r="HT982" s="527"/>
      <c r="HU982" s="527"/>
      <c r="HV982" s="527"/>
      <c r="HW982" s="527"/>
      <c r="HX982" s="527"/>
      <c r="HY982" s="527"/>
      <c r="HZ982" s="527"/>
      <c r="IA982" s="527"/>
      <c r="IB982" s="527"/>
      <c r="IC982" s="527"/>
      <c r="ID982" s="527"/>
      <c r="IE982" s="527"/>
      <c r="IF982" s="527"/>
      <c r="IG982" s="527"/>
      <c r="IH982" s="527"/>
      <c r="II982" s="527"/>
      <c r="IJ982" s="527"/>
      <c r="IK982" s="527"/>
      <c r="IL982" s="527"/>
      <c r="IM982" s="527"/>
      <c r="IN982" s="527"/>
      <c r="IO982" s="527"/>
      <c r="IP982" s="527"/>
      <c r="IQ982" s="527"/>
      <c r="IR982" s="527"/>
      <c r="IS982" s="527"/>
    </row>
    <row r="983" s="5" customFormat="1" ht="24.95" customHeight="1" spans="1:253">
      <c r="A983" s="563" t="s">
        <v>790</v>
      </c>
      <c r="B983" s="564">
        <v>0</v>
      </c>
      <c r="C983" s="565">
        <v>0</v>
      </c>
      <c r="D983" s="565">
        <v>0</v>
      </c>
      <c r="E983" s="566" t="str">
        <f t="shared" si="91"/>
        <v/>
      </c>
      <c r="F983" s="565">
        <v>16</v>
      </c>
      <c r="G983" s="567">
        <f t="shared" si="90"/>
        <v>-1</v>
      </c>
      <c r="H983" s="527"/>
      <c r="I983" s="527"/>
      <c r="J983" s="527"/>
      <c r="K983" s="527"/>
      <c r="L983" s="527"/>
      <c r="M983" s="527"/>
      <c r="N983" s="527"/>
      <c r="O983" s="527"/>
      <c r="P983" s="527"/>
      <c r="Q983" s="527"/>
      <c r="R983" s="527"/>
      <c r="S983" s="527"/>
      <c r="T983" s="527"/>
      <c r="U983" s="527"/>
      <c r="V983" s="527"/>
      <c r="W983" s="527"/>
      <c r="X983" s="527"/>
      <c r="Y983" s="527"/>
      <c r="Z983" s="527"/>
      <c r="AA983" s="527"/>
      <c r="AB983" s="527"/>
      <c r="AC983" s="527"/>
      <c r="HN983" s="527"/>
      <c r="HO983" s="527"/>
      <c r="HP983" s="527"/>
      <c r="HQ983" s="527"/>
      <c r="HR983" s="527"/>
      <c r="HS983" s="527"/>
      <c r="HT983" s="527"/>
      <c r="HU983" s="527"/>
      <c r="HV983" s="527"/>
      <c r="HW983" s="527"/>
      <c r="HX983" s="527"/>
      <c r="HY983" s="527"/>
      <c r="HZ983" s="527"/>
      <c r="IA983" s="527"/>
      <c r="IB983" s="527"/>
      <c r="IC983" s="527"/>
      <c r="ID983" s="527"/>
      <c r="IE983" s="527"/>
      <c r="IF983" s="527"/>
      <c r="IG983" s="527"/>
      <c r="IH983" s="527"/>
      <c r="II983" s="527"/>
      <c r="IJ983" s="527"/>
      <c r="IK983" s="527"/>
      <c r="IL983" s="527"/>
      <c r="IM983" s="527"/>
      <c r="IN983" s="527"/>
      <c r="IO983" s="527"/>
      <c r="IP983" s="527"/>
      <c r="IQ983" s="527"/>
      <c r="IR983" s="527"/>
      <c r="IS983" s="527"/>
    </row>
    <row r="984" s="5" customFormat="1" ht="24.95" customHeight="1" spans="1:253">
      <c r="A984" s="563" t="s">
        <v>791</v>
      </c>
      <c r="B984" s="564">
        <v>20</v>
      </c>
      <c r="C984" s="565">
        <v>12</v>
      </c>
      <c r="D984" s="565">
        <v>12</v>
      </c>
      <c r="E984" s="566">
        <f t="shared" si="91"/>
        <v>1</v>
      </c>
      <c r="F984" s="565">
        <v>13</v>
      </c>
      <c r="G984" s="567">
        <f t="shared" si="90"/>
        <v>-0.0769230769230769</v>
      </c>
      <c r="H984" s="527"/>
      <c r="I984" s="527"/>
      <c r="J984" s="527"/>
      <c r="K984" s="527"/>
      <c r="L984" s="527"/>
      <c r="M984" s="527"/>
      <c r="N984" s="527"/>
      <c r="O984" s="527"/>
      <c r="P984" s="527"/>
      <c r="Q984" s="527"/>
      <c r="R984" s="527"/>
      <c r="S984" s="527"/>
      <c r="T984" s="527"/>
      <c r="U984" s="527"/>
      <c r="V984" s="527"/>
      <c r="W984" s="527"/>
      <c r="X984" s="527"/>
      <c r="Y984" s="527"/>
      <c r="Z984" s="527"/>
      <c r="AA984" s="527"/>
      <c r="AB984" s="527"/>
      <c r="AC984" s="527"/>
      <c r="HN984" s="527"/>
      <c r="HO984" s="527"/>
      <c r="HP984" s="527"/>
      <c r="HQ984" s="527"/>
      <c r="HR984" s="527"/>
      <c r="HS984" s="527"/>
      <c r="HT984" s="527"/>
      <c r="HU984" s="527"/>
      <c r="HV984" s="527"/>
      <c r="HW984" s="527"/>
      <c r="HX984" s="527"/>
      <c r="HY984" s="527"/>
      <c r="HZ984" s="527"/>
      <c r="IA984" s="527"/>
      <c r="IB984" s="527"/>
      <c r="IC984" s="527"/>
      <c r="ID984" s="527"/>
      <c r="IE984" s="527"/>
      <c r="IF984" s="527"/>
      <c r="IG984" s="527"/>
      <c r="IH984" s="527"/>
      <c r="II984" s="527"/>
      <c r="IJ984" s="527"/>
      <c r="IK984" s="527"/>
      <c r="IL984" s="527"/>
      <c r="IM984" s="527"/>
      <c r="IN984" s="527"/>
      <c r="IO984" s="527"/>
      <c r="IP984" s="527"/>
      <c r="IQ984" s="527"/>
      <c r="IR984" s="527"/>
      <c r="IS984" s="527"/>
    </row>
    <row r="985" s="5" customFormat="1" ht="24.95" customHeight="1" spans="1:253">
      <c r="A985" s="563" t="s">
        <v>792</v>
      </c>
      <c r="B985" s="564">
        <v>0</v>
      </c>
      <c r="C985" s="565">
        <v>0</v>
      </c>
      <c r="D985" s="565">
        <v>0</v>
      </c>
      <c r="E985" s="566" t="str">
        <f t="shared" si="91"/>
        <v/>
      </c>
      <c r="F985" s="565">
        <v>0</v>
      </c>
      <c r="G985" s="567" t="str">
        <f t="shared" si="90"/>
        <v/>
      </c>
      <c r="H985" s="527"/>
      <c r="I985" s="527"/>
      <c r="J985" s="527"/>
      <c r="K985" s="527"/>
      <c r="L985" s="527"/>
      <c r="M985" s="527"/>
      <c r="N985" s="527"/>
      <c r="O985" s="527"/>
      <c r="P985" s="527"/>
      <c r="Q985" s="527"/>
      <c r="R985" s="527"/>
      <c r="S985" s="527"/>
      <c r="T985" s="527"/>
      <c r="U985" s="527"/>
      <c r="V985" s="527"/>
      <c r="W985" s="527"/>
      <c r="X985" s="527"/>
      <c r="Y985" s="527"/>
      <c r="Z985" s="527"/>
      <c r="AA985" s="527"/>
      <c r="AB985" s="527"/>
      <c r="AC985" s="527"/>
      <c r="HN985" s="527"/>
      <c r="HO985" s="527"/>
      <c r="HP985" s="527"/>
      <c r="HQ985" s="527"/>
      <c r="HR985" s="527"/>
      <c r="HS985" s="527"/>
      <c r="HT985" s="527"/>
      <c r="HU985" s="527"/>
      <c r="HV985" s="527"/>
      <c r="HW985" s="527"/>
      <c r="HX985" s="527"/>
      <c r="HY985" s="527"/>
      <c r="HZ985" s="527"/>
      <c r="IA985" s="527"/>
      <c r="IB985" s="527"/>
      <c r="IC985" s="527"/>
      <c r="ID985" s="527"/>
      <c r="IE985" s="527"/>
      <c r="IF985" s="527"/>
      <c r="IG985" s="527"/>
      <c r="IH985" s="527"/>
      <c r="II985" s="527"/>
      <c r="IJ985" s="527"/>
      <c r="IK985" s="527"/>
      <c r="IL985" s="527"/>
      <c r="IM985" s="527"/>
      <c r="IN985" s="527"/>
      <c r="IO985" s="527"/>
      <c r="IP985" s="527"/>
      <c r="IQ985" s="527"/>
      <c r="IR985" s="527"/>
      <c r="IS985" s="527"/>
    </row>
    <row r="986" s="5" customFormat="1" ht="24.95" customHeight="1" spans="1:253">
      <c r="A986" s="563" t="s">
        <v>793</v>
      </c>
      <c r="B986" s="564">
        <v>0</v>
      </c>
      <c r="C986" s="565">
        <v>0</v>
      </c>
      <c r="D986" s="565">
        <v>0</v>
      </c>
      <c r="E986" s="566" t="str">
        <f t="shared" si="91"/>
        <v/>
      </c>
      <c r="F986" s="565">
        <v>500</v>
      </c>
      <c r="G986" s="567">
        <f t="shared" si="90"/>
        <v>-1</v>
      </c>
      <c r="H986" s="527"/>
      <c r="I986" s="527"/>
      <c r="J986" s="527"/>
      <c r="K986" s="527"/>
      <c r="L986" s="527"/>
      <c r="M986" s="527"/>
      <c r="N986" s="527"/>
      <c r="O986" s="527"/>
      <c r="P986" s="527"/>
      <c r="Q986" s="527"/>
      <c r="R986" s="527"/>
      <c r="S986" s="527"/>
      <c r="T986" s="527"/>
      <c r="U986" s="527"/>
      <c r="V986" s="527"/>
      <c r="W986" s="527"/>
      <c r="X986" s="527"/>
      <c r="Y986" s="527"/>
      <c r="Z986" s="527"/>
      <c r="AA986" s="527"/>
      <c r="AB986" s="527"/>
      <c r="AC986" s="527"/>
      <c r="HN986" s="527"/>
      <c r="HO986" s="527"/>
      <c r="HP986" s="527"/>
      <c r="HQ986" s="527"/>
      <c r="HR986" s="527"/>
      <c r="HS986" s="527"/>
      <c r="HT986" s="527"/>
      <c r="HU986" s="527"/>
      <c r="HV986" s="527"/>
      <c r="HW986" s="527"/>
      <c r="HX986" s="527"/>
      <c r="HY986" s="527"/>
      <c r="HZ986" s="527"/>
      <c r="IA986" s="527"/>
      <c r="IB986" s="527"/>
      <c r="IC986" s="527"/>
      <c r="ID986" s="527"/>
      <c r="IE986" s="527"/>
      <c r="IF986" s="527"/>
      <c r="IG986" s="527"/>
      <c r="IH986" s="527"/>
      <c r="II986" s="527"/>
      <c r="IJ986" s="527"/>
      <c r="IK986" s="527"/>
      <c r="IL986" s="527"/>
      <c r="IM986" s="527"/>
      <c r="IN986" s="527"/>
      <c r="IO986" s="527"/>
      <c r="IP986" s="527"/>
      <c r="IQ986" s="527"/>
      <c r="IR986" s="527"/>
      <c r="IS986" s="527"/>
    </row>
    <row r="987" s="5" customFormat="1" ht="24.95" customHeight="1" spans="1:253">
      <c r="A987" s="563" t="s">
        <v>794</v>
      </c>
      <c r="B987" s="564">
        <v>0</v>
      </c>
      <c r="C987" s="565">
        <v>465</v>
      </c>
      <c r="D987" s="565">
        <v>465</v>
      </c>
      <c r="E987" s="566">
        <f t="shared" si="91"/>
        <v>1</v>
      </c>
      <c r="F987" s="565">
        <v>0</v>
      </c>
      <c r="G987" s="567" t="str">
        <f t="shared" si="90"/>
        <v/>
      </c>
      <c r="H987" s="527"/>
      <c r="I987" s="527"/>
      <c r="J987" s="527"/>
      <c r="K987" s="527"/>
      <c r="L987" s="527"/>
      <c r="M987" s="527"/>
      <c r="N987" s="527"/>
      <c r="O987" s="527"/>
      <c r="P987" s="527"/>
      <c r="Q987" s="527"/>
      <c r="R987" s="527"/>
      <c r="S987" s="527"/>
      <c r="T987" s="527"/>
      <c r="U987" s="527"/>
      <c r="V987" s="527"/>
      <c r="W987" s="527"/>
      <c r="X987" s="527"/>
      <c r="Y987" s="527"/>
      <c r="Z987" s="527"/>
      <c r="AA987" s="527"/>
      <c r="AB987" s="527"/>
      <c r="AC987" s="527"/>
      <c r="HN987" s="527"/>
      <c r="HO987" s="527"/>
      <c r="HP987" s="527"/>
      <c r="HQ987" s="527"/>
      <c r="HR987" s="527"/>
      <c r="HS987" s="527"/>
      <c r="HT987" s="527"/>
      <c r="HU987" s="527"/>
      <c r="HV987" s="527"/>
      <c r="HW987" s="527"/>
      <c r="HX987" s="527"/>
      <c r="HY987" s="527"/>
      <c r="HZ987" s="527"/>
      <c r="IA987" s="527"/>
      <c r="IB987" s="527"/>
      <c r="IC987" s="527"/>
      <c r="ID987" s="527"/>
      <c r="IE987" s="527"/>
      <c r="IF987" s="527"/>
      <c r="IG987" s="527"/>
      <c r="IH987" s="527"/>
      <c r="II987" s="527"/>
      <c r="IJ987" s="527"/>
      <c r="IK987" s="527"/>
      <c r="IL987" s="527"/>
      <c r="IM987" s="527"/>
      <c r="IN987" s="527"/>
      <c r="IO987" s="527"/>
      <c r="IP987" s="527"/>
      <c r="IQ987" s="527"/>
      <c r="IR987" s="527"/>
      <c r="IS987" s="527"/>
    </row>
    <row r="988" s="528" customFormat="1" ht="24.95" customHeight="1" spans="1:253">
      <c r="A988" s="563" t="s">
        <v>795</v>
      </c>
      <c r="B988" s="564">
        <v>0</v>
      </c>
      <c r="C988" s="565">
        <v>0</v>
      </c>
      <c r="D988" s="565">
        <v>0</v>
      </c>
      <c r="E988" s="566" t="str">
        <f t="shared" si="91"/>
        <v/>
      </c>
      <c r="F988" s="565">
        <v>0</v>
      </c>
      <c r="G988" s="567" t="str">
        <f t="shared" si="90"/>
        <v/>
      </c>
    </row>
    <row r="989" s="528" customFormat="1" ht="24.95" customHeight="1" spans="1:253">
      <c r="A989" s="563" t="s">
        <v>796</v>
      </c>
      <c r="B989" s="564">
        <v>0</v>
      </c>
      <c r="C989" s="565">
        <v>0</v>
      </c>
      <c r="D989" s="565">
        <v>0</v>
      </c>
      <c r="E989" s="566" t="str">
        <f t="shared" si="91"/>
        <v/>
      </c>
      <c r="F989" s="565">
        <v>0</v>
      </c>
      <c r="G989" s="567" t="str">
        <f t="shared" si="90"/>
        <v/>
      </c>
    </row>
    <row r="990" s="5" customFormat="1" ht="24.95" customHeight="1" spans="1:253">
      <c r="A990" s="563" t="s">
        <v>797</v>
      </c>
      <c r="B990" s="564">
        <v>0</v>
      </c>
      <c r="C990" s="565">
        <v>0</v>
      </c>
      <c r="D990" s="565">
        <v>0</v>
      </c>
      <c r="E990" s="566" t="str">
        <f t="shared" si="91"/>
        <v/>
      </c>
      <c r="F990" s="565">
        <v>0</v>
      </c>
      <c r="G990" s="567" t="str">
        <f t="shared" si="90"/>
        <v/>
      </c>
      <c r="H990" s="527"/>
      <c r="I990" s="527"/>
      <c r="J990" s="527"/>
      <c r="K990" s="527"/>
      <c r="L990" s="527"/>
      <c r="M990" s="527"/>
      <c r="N990" s="527"/>
      <c r="O990" s="527"/>
      <c r="P990" s="527"/>
      <c r="Q990" s="527"/>
      <c r="R990" s="527"/>
      <c r="S990" s="527"/>
      <c r="T990" s="527"/>
      <c r="U990" s="527"/>
      <c r="V990" s="527"/>
      <c r="W990" s="527"/>
      <c r="X990" s="527"/>
      <c r="Y990" s="527"/>
      <c r="Z990" s="527"/>
      <c r="AA990" s="527"/>
      <c r="AB990" s="527"/>
      <c r="AC990" s="527"/>
      <c r="HN990" s="527"/>
      <c r="HO990" s="527"/>
      <c r="HP990" s="527"/>
      <c r="HQ990" s="527"/>
      <c r="HR990" s="527"/>
      <c r="HS990" s="527"/>
      <c r="HT990" s="527"/>
      <c r="HU990" s="527"/>
      <c r="HV990" s="527"/>
      <c r="HW990" s="527"/>
      <c r="HX990" s="527"/>
      <c r="HY990" s="527"/>
      <c r="HZ990" s="527"/>
      <c r="IA990" s="527"/>
      <c r="IB990" s="527"/>
      <c r="IC990" s="527"/>
      <c r="ID990" s="527"/>
      <c r="IE990" s="527"/>
      <c r="IF990" s="527"/>
      <c r="IG990" s="527"/>
      <c r="IH990" s="527"/>
      <c r="II990" s="527"/>
      <c r="IJ990" s="527"/>
      <c r="IK990" s="527"/>
      <c r="IL990" s="527"/>
      <c r="IM990" s="527"/>
      <c r="IN990" s="527"/>
      <c r="IO990" s="527"/>
      <c r="IP990" s="527"/>
      <c r="IQ990" s="527"/>
      <c r="IR990" s="527"/>
      <c r="IS990" s="527"/>
    </row>
    <row r="991" s="5" customFormat="1" ht="24.95" customHeight="1" spans="1:253">
      <c r="A991" s="563" t="s">
        <v>798</v>
      </c>
      <c r="B991" s="564">
        <v>0</v>
      </c>
      <c r="C991" s="565">
        <v>0</v>
      </c>
      <c r="D991" s="565">
        <v>0</v>
      </c>
      <c r="E991" s="566" t="str">
        <f t="shared" si="91"/>
        <v/>
      </c>
      <c r="F991" s="565">
        <v>0</v>
      </c>
      <c r="G991" s="567" t="str">
        <f t="shared" si="90"/>
        <v/>
      </c>
      <c r="H991" s="527"/>
      <c r="I991" s="527"/>
      <c r="J991" s="527"/>
      <c r="K991" s="527"/>
      <c r="L991" s="527"/>
      <c r="M991" s="527"/>
      <c r="N991" s="527"/>
      <c r="O991" s="527"/>
      <c r="P991" s="527"/>
      <c r="Q991" s="527"/>
      <c r="R991" s="527"/>
      <c r="S991" s="527"/>
      <c r="T991" s="527"/>
      <c r="U991" s="527"/>
      <c r="V991" s="527"/>
      <c r="W991" s="527"/>
      <c r="X991" s="527"/>
      <c r="Y991" s="527"/>
      <c r="Z991" s="527"/>
      <c r="AA991" s="527"/>
      <c r="AB991" s="527"/>
      <c r="AC991" s="527"/>
      <c r="HN991" s="527"/>
      <c r="HO991" s="527"/>
      <c r="HP991" s="527"/>
      <c r="HQ991" s="527"/>
      <c r="HR991" s="527"/>
      <c r="HS991" s="527"/>
      <c r="HT991" s="527"/>
      <c r="HU991" s="527"/>
      <c r="HV991" s="527"/>
      <c r="HW991" s="527"/>
      <c r="HX991" s="527"/>
      <c r="HY991" s="527"/>
      <c r="HZ991" s="527"/>
      <c r="IA991" s="527"/>
      <c r="IB991" s="527"/>
      <c r="IC991" s="527"/>
      <c r="ID991" s="527"/>
      <c r="IE991" s="527"/>
      <c r="IF991" s="527"/>
      <c r="IG991" s="527"/>
      <c r="IH991" s="527"/>
      <c r="II991" s="527"/>
      <c r="IJ991" s="527"/>
      <c r="IK991" s="527"/>
      <c r="IL991" s="527"/>
      <c r="IM991" s="527"/>
      <c r="IN991" s="527"/>
      <c r="IO991" s="527"/>
      <c r="IP991" s="527"/>
      <c r="IQ991" s="527"/>
      <c r="IR991" s="527"/>
      <c r="IS991" s="527"/>
    </row>
    <row r="992" s="5" customFormat="1" ht="24.95" customHeight="1" spans="1:253">
      <c r="A992" s="563" t="s">
        <v>799</v>
      </c>
      <c r="B992" s="564">
        <v>3</v>
      </c>
      <c r="C992" s="565">
        <v>1</v>
      </c>
      <c r="D992" s="565">
        <v>1</v>
      </c>
      <c r="E992" s="566">
        <f t="shared" si="91"/>
        <v>1</v>
      </c>
      <c r="F992" s="565">
        <v>0</v>
      </c>
      <c r="G992" s="567" t="str">
        <f t="shared" si="90"/>
        <v/>
      </c>
      <c r="H992" s="527"/>
      <c r="I992" s="527"/>
      <c r="J992" s="527"/>
      <c r="K992" s="527"/>
      <c r="L992" s="527"/>
      <c r="M992" s="527"/>
      <c r="N992" s="527"/>
      <c r="O992" s="527"/>
      <c r="P992" s="527"/>
      <c r="Q992" s="527"/>
      <c r="R992" s="527"/>
      <c r="S992" s="527"/>
      <c r="T992" s="527"/>
      <c r="U992" s="527"/>
      <c r="V992" s="527"/>
      <c r="W992" s="527"/>
      <c r="X992" s="527"/>
      <c r="Y992" s="527"/>
      <c r="Z992" s="527"/>
      <c r="AA992" s="527"/>
      <c r="AB992" s="527"/>
      <c r="AC992" s="527"/>
      <c r="HN992" s="527"/>
      <c r="HO992" s="527"/>
      <c r="HP992" s="527"/>
      <c r="HQ992" s="527"/>
      <c r="HR992" s="527"/>
      <c r="HS992" s="527"/>
      <c r="HT992" s="527"/>
      <c r="HU992" s="527"/>
      <c r="HV992" s="527"/>
      <c r="HW992" s="527"/>
      <c r="HX992" s="527"/>
      <c r="HY992" s="527"/>
      <c r="HZ992" s="527"/>
      <c r="IA992" s="527"/>
      <c r="IB992" s="527"/>
      <c r="IC992" s="527"/>
      <c r="ID992" s="527"/>
      <c r="IE992" s="527"/>
      <c r="IF992" s="527"/>
      <c r="IG992" s="527"/>
      <c r="IH992" s="527"/>
      <c r="II992" s="527"/>
      <c r="IJ992" s="527"/>
      <c r="IK992" s="527"/>
      <c r="IL992" s="527"/>
      <c r="IM992" s="527"/>
      <c r="IN992" s="527"/>
      <c r="IO992" s="527"/>
      <c r="IP992" s="527"/>
      <c r="IQ992" s="527"/>
      <c r="IR992" s="527"/>
      <c r="IS992" s="527"/>
    </row>
    <row r="993" s="5" customFormat="1" ht="24.95" customHeight="1" spans="1:253">
      <c r="A993" s="563" t="s">
        <v>800</v>
      </c>
      <c r="B993" s="564">
        <v>0</v>
      </c>
      <c r="C993" s="565">
        <v>0</v>
      </c>
      <c r="D993" s="565">
        <v>0</v>
      </c>
      <c r="E993" s="566" t="str">
        <f t="shared" si="91"/>
        <v/>
      </c>
      <c r="F993" s="565">
        <v>0</v>
      </c>
      <c r="G993" s="567" t="str">
        <f t="shared" si="90"/>
        <v/>
      </c>
      <c r="H993" s="527"/>
      <c r="I993" s="527"/>
      <c r="J993" s="527"/>
      <c r="K993" s="527"/>
      <c r="L993" s="527"/>
      <c r="M993" s="527"/>
      <c r="N993" s="527"/>
      <c r="O993" s="527"/>
      <c r="P993" s="527"/>
      <c r="Q993" s="527"/>
      <c r="R993" s="527"/>
      <c r="S993" s="527"/>
      <c r="T993" s="527"/>
      <c r="U993" s="527"/>
      <c r="V993" s="527"/>
      <c r="W993" s="527"/>
      <c r="X993" s="527"/>
      <c r="Y993" s="527"/>
      <c r="Z993" s="527"/>
      <c r="AA993" s="527"/>
      <c r="AB993" s="527"/>
      <c r="AC993" s="527"/>
      <c r="HN993" s="527"/>
      <c r="HO993" s="527"/>
      <c r="HP993" s="527"/>
      <c r="HQ993" s="527"/>
      <c r="HR993" s="527"/>
      <c r="HS993" s="527"/>
      <c r="HT993" s="527"/>
      <c r="HU993" s="527"/>
      <c r="HV993" s="527"/>
      <c r="HW993" s="527"/>
      <c r="HX993" s="527"/>
      <c r="HY993" s="527"/>
      <c r="HZ993" s="527"/>
      <c r="IA993" s="527"/>
      <c r="IB993" s="527"/>
      <c r="IC993" s="527"/>
      <c r="ID993" s="527"/>
      <c r="IE993" s="527"/>
      <c r="IF993" s="527"/>
      <c r="IG993" s="527"/>
      <c r="IH993" s="527"/>
      <c r="II993" s="527"/>
      <c r="IJ993" s="527"/>
      <c r="IK993" s="527"/>
      <c r="IL993" s="527"/>
      <c r="IM993" s="527"/>
      <c r="IN993" s="527"/>
      <c r="IO993" s="527"/>
      <c r="IP993" s="527"/>
      <c r="IQ993" s="527"/>
      <c r="IR993" s="527"/>
      <c r="IS993" s="527"/>
    </row>
    <row r="994" s="528" customFormat="1" ht="24.95" customHeight="1" spans="1:253">
      <c r="A994" s="563" t="s">
        <v>801</v>
      </c>
      <c r="B994" s="564">
        <v>0</v>
      </c>
      <c r="C994" s="565">
        <v>0</v>
      </c>
      <c r="D994" s="565">
        <v>0</v>
      </c>
      <c r="E994" s="566" t="str">
        <f t="shared" si="91"/>
        <v/>
      </c>
      <c r="F994" s="565">
        <v>0</v>
      </c>
      <c r="G994" s="567" t="str">
        <f t="shared" si="90"/>
        <v/>
      </c>
    </row>
    <row r="995" s="5" customFormat="1" ht="24.95" customHeight="1" spans="1:253">
      <c r="A995" s="563" t="s">
        <v>802</v>
      </c>
      <c r="B995" s="564">
        <v>0</v>
      </c>
      <c r="C995" s="565">
        <v>0</v>
      </c>
      <c r="D995" s="565">
        <v>0</v>
      </c>
      <c r="E995" s="566" t="str">
        <f t="shared" si="91"/>
        <v/>
      </c>
      <c r="F995" s="565">
        <v>0</v>
      </c>
      <c r="G995" s="567" t="str">
        <f t="shared" si="90"/>
        <v/>
      </c>
      <c r="H995" s="527"/>
      <c r="I995" s="527"/>
      <c r="J995" s="527"/>
      <c r="K995" s="527"/>
      <c r="L995" s="527"/>
      <c r="M995" s="527"/>
      <c r="N995" s="527"/>
      <c r="O995" s="527"/>
      <c r="P995" s="527"/>
      <c r="Q995" s="527"/>
      <c r="R995" s="527"/>
      <c r="S995" s="527"/>
      <c r="T995" s="527"/>
      <c r="U995" s="527"/>
      <c r="V995" s="527"/>
      <c r="W995" s="527"/>
      <c r="X995" s="527"/>
      <c r="Y995" s="527"/>
      <c r="Z995" s="527"/>
      <c r="AA995" s="527"/>
      <c r="AB995" s="527"/>
      <c r="AC995" s="527"/>
      <c r="HN995" s="527"/>
      <c r="HO995" s="527"/>
      <c r="HP995" s="527"/>
      <c r="HQ995" s="527"/>
      <c r="HR995" s="527"/>
      <c r="HS995" s="527"/>
      <c r="HT995" s="527"/>
      <c r="HU995" s="527"/>
      <c r="HV995" s="527"/>
      <c r="HW995" s="527"/>
      <c r="HX995" s="527"/>
      <c r="HY995" s="527"/>
      <c r="HZ995" s="527"/>
      <c r="IA995" s="527"/>
      <c r="IB995" s="527"/>
      <c r="IC995" s="527"/>
      <c r="ID995" s="527"/>
      <c r="IE995" s="527"/>
      <c r="IF995" s="527"/>
      <c r="IG995" s="527"/>
      <c r="IH995" s="527"/>
      <c r="II995" s="527"/>
      <c r="IJ995" s="527"/>
      <c r="IK995" s="527"/>
      <c r="IL995" s="527"/>
      <c r="IM995" s="527"/>
      <c r="IN995" s="527"/>
      <c r="IO995" s="527"/>
      <c r="IP995" s="527"/>
      <c r="IQ995" s="527"/>
      <c r="IR995" s="527"/>
      <c r="IS995" s="527"/>
    </row>
    <row r="996" s="5" customFormat="1" ht="24.95" customHeight="1" spans="1:253">
      <c r="A996" s="563" t="s">
        <v>803</v>
      </c>
      <c r="B996" s="564">
        <v>0</v>
      </c>
      <c r="C996" s="565">
        <v>0</v>
      </c>
      <c r="D996" s="565">
        <v>0</v>
      </c>
      <c r="E996" s="566" t="str">
        <f t="shared" si="91"/>
        <v/>
      </c>
      <c r="F996" s="565">
        <v>0</v>
      </c>
      <c r="G996" s="567" t="str">
        <f t="shared" si="90"/>
        <v/>
      </c>
      <c r="H996" s="527"/>
      <c r="I996" s="527"/>
      <c r="J996" s="527"/>
      <c r="K996" s="527"/>
      <c r="L996" s="527"/>
      <c r="M996" s="527"/>
      <c r="N996" s="527"/>
      <c r="O996" s="527"/>
      <c r="P996" s="527"/>
      <c r="Q996" s="527"/>
      <c r="R996" s="527"/>
      <c r="S996" s="527"/>
      <c r="T996" s="527"/>
      <c r="U996" s="527"/>
      <c r="V996" s="527"/>
      <c r="W996" s="527"/>
      <c r="X996" s="527"/>
      <c r="Y996" s="527"/>
      <c r="Z996" s="527"/>
      <c r="AA996" s="527"/>
      <c r="AB996" s="527"/>
      <c r="AC996" s="527"/>
      <c r="HN996" s="527"/>
      <c r="HO996" s="527"/>
      <c r="HP996" s="527"/>
      <c r="HQ996" s="527"/>
      <c r="HR996" s="527"/>
      <c r="HS996" s="527"/>
      <c r="HT996" s="527"/>
      <c r="HU996" s="527"/>
      <c r="HV996" s="527"/>
      <c r="HW996" s="527"/>
      <c r="HX996" s="527"/>
      <c r="HY996" s="527"/>
      <c r="HZ996" s="527"/>
      <c r="IA996" s="527"/>
      <c r="IB996" s="527"/>
      <c r="IC996" s="527"/>
      <c r="ID996" s="527"/>
      <c r="IE996" s="527"/>
      <c r="IF996" s="527"/>
      <c r="IG996" s="527"/>
      <c r="IH996" s="527"/>
      <c r="II996" s="527"/>
      <c r="IJ996" s="527"/>
      <c r="IK996" s="527"/>
      <c r="IL996" s="527"/>
      <c r="IM996" s="527"/>
      <c r="IN996" s="527"/>
      <c r="IO996" s="527"/>
      <c r="IP996" s="527"/>
      <c r="IQ996" s="527"/>
      <c r="IR996" s="527"/>
      <c r="IS996" s="527"/>
    </row>
    <row r="997" s="5" customFormat="1" ht="24.95" customHeight="1" spans="1:253">
      <c r="A997" s="563" t="s">
        <v>804</v>
      </c>
      <c r="B997" s="564">
        <v>0</v>
      </c>
      <c r="C997" s="565">
        <v>0</v>
      </c>
      <c r="D997" s="565">
        <v>0</v>
      </c>
      <c r="E997" s="566" t="str">
        <f t="shared" si="91"/>
        <v/>
      </c>
      <c r="F997" s="565">
        <v>0</v>
      </c>
      <c r="G997" s="567" t="str">
        <f t="shared" si="90"/>
        <v/>
      </c>
      <c r="H997" s="527"/>
      <c r="I997" s="527"/>
      <c r="J997" s="527"/>
      <c r="K997" s="527"/>
      <c r="L997" s="527"/>
      <c r="M997" s="527"/>
      <c r="N997" s="527"/>
      <c r="O997" s="527"/>
      <c r="P997" s="527"/>
      <c r="Q997" s="527"/>
      <c r="R997" s="527"/>
      <c r="S997" s="527"/>
      <c r="T997" s="527"/>
      <c r="U997" s="527"/>
      <c r="V997" s="527"/>
      <c r="W997" s="527"/>
      <c r="X997" s="527"/>
      <c r="Y997" s="527"/>
      <c r="Z997" s="527"/>
      <c r="AA997" s="527"/>
      <c r="AB997" s="527"/>
      <c r="AC997" s="527"/>
      <c r="HN997" s="527"/>
      <c r="HO997" s="527"/>
      <c r="HP997" s="527"/>
      <c r="HQ997" s="527"/>
      <c r="HR997" s="527"/>
      <c r="HS997" s="527"/>
      <c r="HT997" s="527"/>
      <c r="HU997" s="527"/>
      <c r="HV997" s="527"/>
      <c r="HW997" s="527"/>
      <c r="HX997" s="527"/>
      <c r="HY997" s="527"/>
      <c r="HZ997" s="527"/>
      <c r="IA997" s="527"/>
      <c r="IB997" s="527"/>
      <c r="IC997" s="527"/>
      <c r="ID997" s="527"/>
      <c r="IE997" s="527"/>
      <c r="IF997" s="527"/>
      <c r="IG997" s="527"/>
      <c r="IH997" s="527"/>
      <c r="II997" s="527"/>
      <c r="IJ997" s="527"/>
      <c r="IK997" s="527"/>
      <c r="IL997" s="527"/>
      <c r="IM997" s="527"/>
      <c r="IN997" s="527"/>
      <c r="IO997" s="527"/>
      <c r="IP997" s="527"/>
      <c r="IQ997" s="527"/>
      <c r="IR997" s="527"/>
      <c r="IS997" s="527"/>
    </row>
    <row r="998" s="5" customFormat="1" ht="24.95" customHeight="1" spans="1:253">
      <c r="A998" s="563" t="s">
        <v>805</v>
      </c>
      <c r="B998" s="564">
        <v>0</v>
      </c>
      <c r="C998" s="565">
        <v>0</v>
      </c>
      <c r="D998" s="565">
        <v>0</v>
      </c>
      <c r="E998" s="566" t="str">
        <f t="shared" si="91"/>
        <v/>
      </c>
      <c r="F998" s="565">
        <v>0</v>
      </c>
      <c r="G998" s="567" t="str">
        <f t="shared" si="90"/>
        <v/>
      </c>
      <c r="H998" s="527"/>
      <c r="I998" s="527"/>
      <c r="J998" s="527"/>
      <c r="K998" s="527"/>
      <c r="L998" s="527"/>
      <c r="M998" s="527"/>
      <c r="N998" s="527"/>
      <c r="O998" s="527"/>
      <c r="P998" s="527"/>
      <c r="Q998" s="527"/>
      <c r="R998" s="527"/>
      <c r="S998" s="527"/>
      <c r="T998" s="527"/>
      <c r="U998" s="527"/>
      <c r="V998" s="527"/>
      <c r="W998" s="527"/>
      <c r="X998" s="527"/>
      <c r="Y998" s="527"/>
      <c r="Z998" s="527"/>
      <c r="AA998" s="527"/>
      <c r="AB998" s="527"/>
      <c r="AC998" s="527"/>
      <c r="HN998" s="527"/>
      <c r="HO998" s="527"/>
      <c r="HP998" s="527"/>
      <c r="HQ998" s="527"/>
      <c r="HR998" s="527"/>
      <c r="HS998" s="527"/>
      <c r="HT998" s="527"/>
      <c r="HU998" s="527"/>
      <c r="HV998" s="527"/>
      <c r="HW998" s="527"/>
      <c r="HX998" s="527"/>
      <c r="HY998" s="527"/>
      <c r="HZ998" s="527"/>
      <c r="IA998" s="527"/>
      <c r="IB998" s="527"/>
      <c r="IC998" s="527"/>
      <c r="ID998" s="527"/>
      <c r="IE998" s="527"/>
      <c r="IF998" s="527"/>
      <c r="IG998" s="527"/>
      <c r="IH998" s="527"/>
      <c r="II998" s="527"/>
      <c r="IJ998" s="527"/>
      <c r="IK998" s="527"/>
      <c r="IL998" s="527"/>
      <c r="IM998" s="527"/>
      <c r="IN998" s="527"/>
      <c r="IO998" s="527"/>
      <c r="IP998" s="527"/>
      <c r="IQ998" s="527"/>
      <c r="IR998" s="527"/>
      <c r="IS998" s="527"/>
    </row>
    <row r="999" s="528" customFormat="1" ht="24.95" customHeight="1" spans="1:253">
      <c r="A999" s="563" t="s">
        <v>806</v>
      </c>
      <c r="B999" s="564">
        <v>378</v>
      </c>
      <c r="C999" s="565">
        <v>1841</v>
      </c>
      <c r="D999" s="565">
        <v>1137</v>
      </c>
      <c r="E999" s="566">
        <f t="shared" si="91"/>
        <v>0.617599130907116</v>
      </c>
      <c r="F999" s="565">
        <v>286</v>
      </c>
      <c r="G999" s="567">
        <f t="shared" si="90"/>
        <v>2.97552447552448</v>
      </c>
    </row>
    <row r="1000" s="528" customFormat="1" ht="24.95" customHeight="1" spans="1:253">
      <c r="A1000" s="568" t="s">
        <v>807</v>
      </c>
      <c r="B1000" s="367">
        <f>SUM(B1001:B1009)</f>
        <v>0</v>
      </c>
      <c r="C1000" s="367">
        <f>SUM(C1001:C1009)</f>
        <v>0</v>
      </c>
      <c r="D1000" s="367">
        <f>SUM(D1001:D1009)</f>
        <v>0</v>
      </c>
      <c r="E1000" s="561" t="str">
        <f t="shared" si="91"/>
        <v/>
      </c>
      <c r="F1000" s="367">
        <f>SUM(F1001:F1009)</f>
        <v>0</v>
      </c>
      <c r="G1000" s="562" t="str">
        <f t="shared" si="90"/>
        <v/>
      </c>
    </row>
    <row r="1001" s="5" customFormat="1" ht="24.95" customHeight="1" spans="1:253">
      <c r="A1001" s="563" t="s">
        <v>50</v>
      </c>
      <c r="B1001" s="564">
        <v>0</v>
      </c>
      <c r="C1001" s="565">
        <v>0</v>
      </c>
      <c r="D1001" s="565">
        <v>0</v>
      </c>
      <c r="E1001" s="566" t="str">
        <f t="shared" si="91"/>
        <v/>
      </c>
      <c r="F1001" s="565">
        <v>0</v>
      </c>
      <c r="G1001" s="567" t="str">
        <f t="shared" si="90"/>
        <v/>
      </c>
      <c r="H1001" s="527"/>
      <c r="I1001" s="527"/>
      <c r="J1001" s="527"/>
      <c r="K1001" s="527"/>
      <c r="L1001" s="527"/>
      <c r="M1001" s="527"/>
      <c r="N1001" s="527"/>
      <c r="O1001" s="527"/>
      <c r="P1001" s="527"/>
      <c r="Q1001" s="527"/>
      <c r="R1001" s="527"/>
      <c r="S1001" s="527"/>
      <c r="T1001" s="527"/>
      <c r="U1001" s="527"/>
      <c r="V1001" s="527"/>
      <c r="W1001" s="527"/>
      <c r="X1001" s="527"/>
      <c r="Y1001" s="527"/>
      <c r="Z1001" s="527"/>
      <c r="AA1001" s="527"/>
      <c r="AB1001" s="527"/>
      <c r="AC1001" s="527"/>
      <c r="HN1001" s="527"/>
      <c r="HO1001" s="527"/>
      <c r="HP1001" s="527"/>
      <c r="HQ1001" s="527"/>
      <c r="HR1001" s="527"/>
      <c r="HS1001" s="527"/>
      <c r="HT1001" s="527"/>
      <c r="HU1001" s="527"/>
      <c r="HV1001" s="527"/>
      <c r="HW1001" s="527"/>
      <c r="HX1001" s="527"/>
      <c r="HY1001" s="527"/>
      <c r="HZ1001" s="527"/>
      <c r="IA1001" s="527"/>
      <c r="IB1001" s="527"/>
      <c r="IC1001" s="527"/>
      <c r="ID1001" s="527"/>
      <c r="IE1001" s="527"/>
      <c r="IF1001" s="527"/>
      <c r="IG1001" s="527"/>
      <c r="IH1001" s="527"/>
      <c r="II1001" s="527"/>
      <c r="IJ1001" s="527"/>
      <c r="IK1001" s="527"/>
      <c r="IL1001" s="527"/>
      <c r="IM1001" s="527"/>
      <c r="IN1001" s="527"/>
      <c r="IO1001" s="527"/>
      <c r="IP1001" s="527"/>
      <c r="IQ1001" s="527"/>
      <c r="IR1001" s="527"/>
      <c r="IS1001" s="527"/>
    </row>
    <row r="1002" s="529" customFormat="1" ht="24.95" customHeight="1" spans="1:253">
      <c r="A1002" s="563" t="s">
        <v>51</v>
      </c>
      <c r="B1002" s="564">
        <v>0</v>
      </c>
      <c r="C1002" s="565">
        <v>0</v>
      </c>
      <c r="D1002" s="565">
        <v>0</v>
      </c>
      <c r="E1002" s="566" t="str">
        <f t="shared" si="91"/>
        <v/>
      </c>
      <c r="F1002" s="565">
        <v>0</v>
      </c>
      <c r="G1002" s="567" t="str">
        <f t="shared" si="90"/>
        <v/>
      </c>
      <c r="H1002" s="527"/>
      <c r="I1002" s="527"/>
      <c r="J1002" s="527"/>
      <c r="K1002" s="527"/>
      <c r="L1002" s="527"/>
      <c r="M1002" s="527"/>
      <c r="N1002" s="527"/>
      <c r="O1002" s="527"/>
      <c r="P1002" s="527"/>
      <c r="Q1002" s="527"/>
      <c r="R1002" s="527"/>
      <c r="S1002" s="527"/>
      <c r="T1002" s="527"/>
      <c r="U1002" s="527"/>
      <c r="V1002" s="527"/>
      <c r="W1002" s="527"/>
      <c r="X1002" s="527"/>
      <c r="Y1002" s="527"/>
      <c r="Z1002" s="527"/>
      <c r="AA1002" s="527"/>
      <c r="AB1002" s="527"/>
      <c r="AC1002" s="527"/>
      <c r="HN1002" s="527"/>
      <c r="HO1002" s="527"/>
      <c r="HP1002" s="527"/>
      <c r="HQ1002" s="527"/>
      <c r="HR1002" s="527"/>
      <c r="HS1002" s="527"/>
      <c r="HT1002" s="527"/>
      <c r="HU1002" s="527"/>
      <c r="HV1002" s="527"/>
      <c r="HW1002" s="527"/>
      <c r="HX1002" s="527"/>
      <c r="HY1002" s="527"/>
      <c r="HZ1002" s="527"/>
      <c r="IA1002" s="527"/>
      <c r="IB1002" s="527"/>
      <c r="IC1002" s="527"/>
      <c r="ID1002" s="527"/>
      <c r="IE1002" s="527"/>
      <c r="IF1002" s="527"/>
      <c r="IG1002" s="527"/>
      <c r="IH1002" s="527"/>
      <c r="II1002" s="527"/>
      <c r="IJ1002" s="527"/>
      <c r="IK1002" s="527"/>
      <c r="IL1002" s="527"/>
      <c r="IM1002" s="527"/>
      <c r="IN1002" s="527"/>
      <c r="IO1002" s="527"/>
      <c r="IP1002" s="527"/>
      <c r="IQ1002" s="527"/>
      <c r="IR1002" s="527"/>
      <c r="IS1002" s="527"/>
    </row>
    <row r="1003" s="525" customFormat="1" ht="24.95" customHeight="1" spans="1:253">
      <c r="A1003" s="563" t="s">
        <v>52</v>
      </c>
      <c r="B1003" s="564">
        <v>0</v>
      </c>
      <c r="C1003" s="565">
        <v>0</v>
      </c>
      <c r="D1003" s="565">
        <v>0</v>
      </c>
      <c r="E1003" s="566" t="str">
        <f t="shared" si="91"/>
        <v/>
      </c>
      <c r="F1003" s="565">
        <v>0</v>
      </c>
      <c r="G1003" s="567" t="str">
        <f t="shared" si="90"/>
        <v/>
      </c>
      <c r="H1003" s="527"/>
      <c r="I1003" s="527"/>
      <c r="J1003" s="527"/>
      <c r="K1003" s="527"/>
      <c r="L1003" s="527"/>
      <c r="M1003" s="527"/>
      <c r="N1003" s="527"/>
      <c r="O1003" s="527"/>
      <c r="P1003" s="527"/>
      <c r="Q1003" s="527"/>
      <c r="R1003" s="527"/>
      <c r="S1003" s="527"/>
      <c r="T1003" s="527"/>
      <c r="U1003" s="527"/>
      <c r="V1003" s="527"/>
      <c r="W1003" s="527"/>
      <c r="X1003" s="527"/>
      <c r="Y1003" s="527"/>
      <c r="Z1003" s="527"/>
      <c r="AA1003" s="527"/>
      <c r="AB1003" s="527"/>
      <c r="AC1003" s="527"/>
      <c r="HN1003" s="527"/>
      <c r="HO1003" s="527"/>
      <c r="HP1003" s="527"/>
      <c r="HQ1003" s="527"/>
      <c r="HR1003" s="527"/>
      <c r="HS1003" s="527"/>
      <c r="HT1003" s="527"/>
      <c r="HU1003" s="527"/>
      <c r="HV1003" s="527"/>
      <c r="HW1003" s="527"/>
      <c r="HX1003" s="527"/>
      <c r="HY1003" s="527"/>
      <c r="HZ1003" s="527"/>
      <c r="IA1003" s="527"/>
      <c r="IB1003" s="527"/>
      <c r="IC1003" s="527"/>
      <c r="ID1003" s="527"/>
      <c r="IE1003" s="527"/>
      <c r="IF1003" s="527"/>
      <c r="IG1003" s="527"/>
      <c r="IH1003" s="527"/>
      <c r="II1003" s="527"/>
      <c r="IJ1003" s="527"/>
      <c r="IK1003" s="527"/>
      <c r="IL1003" s="527"/>
      <c r="IM1003" s="527"/>
      <c r="IN1003" s="527"/>
      <c r="IO1003" s="527"/>
      <c r="IP1003" s="527"/>
      <c r="IQ1003" s="527"/>
      <c r="IR1003" s="527"/>
      <c r="IS1003" s="527"/>
    </row>
    <row r="1004" s="525" customFormat="1" ht="24.95" customHeight="1" spans="1:253">
      <c r="A1004" s="563" t="s">
        <v>808</v>
      </c>
      <c r="B1004" s="564">
        <v>0</v>
      </c>
      <c r="C1004" s="565">
        <v>0</v>
      </c>
      <c r="D1004" s="565">
        <v>0</v>
      </c>
      <c r="E1004" s="566" t="str">
        <f t="shared" si="91"/>
        <v/>
      </c>
      <c r="F1004" s="565">
        <v>0</v>
      </c>
      <c r="G1004" s="567" t="str">
        <f t="shared" si="90"/>
        <v/>
      </c>
      <c r="H1004" s="527"/>
      <c r="I1004" s="527"/>
      <c r="J1004" s="527"/>
      <c r="K1004" s="527"/>
      <c r="L1004" s="527"/>
      <c r="M1004" s="527"/>
      <c r="N1004" s="527"/>
      <c r="O1004" s="527"/>
      <c r="P1004" s="527"/>
      <c r="Q1004" s="527"/>
      <c r="R1004" s="527"/>
      <c r="S1004" s="527"/>
      <c r="T1004" s="527"/>
      <c r="U1004" s="527"/>
      <c r="V1004" s="527"/>
      <c r="W1004" s="527"/>
      <c r="X1004" s="527"/>
      <c r="Y1004" s="527"/>
      <c r="Z1004" s="527"/>
      <c r="AA1004" s="527"/>
      <c r="AB1004" s="527"/>
      <c r="AC1004" s="527"/>
      <c r="HN1004" s="527"/>
      <c r="HO1004" s="527"/>
      <c r="HP1004" s="527"/>
      <c r="HQ1004" s="527"/>
      <c r="HR1004" s="527"/>
      <c r="HS1004" s="527"/>
      <c r="HT1004" s="527"/>
      <c r="HU1004" s="527"/>
      <c r="HV1004" s="527"/>
      <c r="HW1004" s="527"/>
      <c r="HX1004" s="527"/>
      <c r="HY1004" s="527"/>
      <c r="HZ1004" s="527"/>
      <c r="IA1004" s="527"/>
      <c r="IB1004" s="527"/>
      <c r="IC1004" s="527"/>
      <c r="ID1004" s="527"/>
      <c r="IE1004" s="527"/>
      <c r="IF1004" s="527"/>
      <c r="IG1004" s="527"/>
      <c r="IH1004" s="527"/>
      <c r="II1004" s="527"/>
      <c r="IJ1004" s="527"/>
      <c r="IK1004" s="527"/>
      <c r="IL1004" s="527"/>
      <c r="IM1004" s="527"/>
      <c r="IN1004" s="527"/>
      <c r="IO1004" s="527"/>
      <c r="IP1004" s="527"/>
      <c r="IQ1004" s="527"/>
      <c r="IR1004" s="527"/>
      <c r="IS1004" s="527"/>
    </row>
    <row r="1005" s="525" customFormat="1" ht="24.95" customHeight="1" spans="1:253">
      <c r="A1005" s="563" t="s">
        <v>809</v>
      </c>
      <c r="B1005" s="564">
        <v>0</v>
      </c>
      <c r="C1005" s="565">
        <v>0</v>
      </c>
      <c r="D1005" s="565">
        <v>0</v>
      </c>
      <c r="E1005" s="566" t="str">
        <f t="shared" si="91"/>
        <v/>
      </c>
      <c r="F1005" s="565">
        <v>0</v>
      </c>
      <c r="G1005" s="567" t="str">
        <f t="shared" si="90"/>
        <v/>
      </c>
      <c r="H1005" s="527"/>
      <c r="I1005" s="527"/>
      <c r="J1005" s="527"/>
      <c r="K1005" s="527"/>
      <c r="L1005" s="527"/>
      <c r="M1005" s="527"/>
      <c r="N1005" s="527"/>
      <c r="O1005" s="527"/>
      <c r="P1005" s="527"/>
      <c r="Q1005" s="527"/>
      <c r="R1005" s="527"/>
      <c r="S1005" s="527"/>
      <c r="T1005" s="527"/>
      <c r="U1005" s="527"/>
      <c r="V1005" s="527"/>
      <c r="W1005" s="527"/>
      <c r="X1005" s="527"/>
      <c r="Y1005" s="527"/>
      <c r="Z1005" s="527"/>
      <c r="AA1005" s="527"/>
      <c r="AB1005" s="527"/>
      <c r="AC1005" s="527"/>
      <c r="HN1005" s="527"/>
      <c r="HO1005" s="527"/>
      <c r="HP1005" s="527"/>
      <c r="HQ1005" s="527"/>
      <c r="HR1005" s="527"/>
      <c r="HS1005" s="527"/>
      <c r="HT1005" s="527"/>
      <c r="HU1005" s="527"/>
      <c r="HV1005" s="527"/>
      <c r="HW1005" s="527"/>
      <c r="HX1005" s="527"/>
      <c r="HY1005" s="527"/>
      <c r="HZ1005" s="527"/>
      <c r="IA1005" s="527"/>
      <c r="IB1005" s="527"/>
      <c r="IC1005" s="527"/>
      <c r="ID1005" s="527"/>
      <c r="IE1005" s="527"/>
      <c r="IF1005" s="527"/>
      <c r="IG1005" s="527"/>
      <c r="IH1005" s="527"/>
      <c r="II1005" s="527"/>
      <c r="IJ1005" s="527"/>
      <c r="IK1005" s="527"/>
      <c r="IL1005" s="527"/>
      <c r="IM1005" s="527"/>
      <c r="IN1005" s="527"/>
      <c r="IO1005" s="527"/>
      <c r="IP1005" s="527"/>
      <c r="IQ1005" s="527"/>
      <c r="IR1005" s="527"/>
      <c r="IS1005" s="527"/>
    </row>
    <row r="1006" s="525" customFormat="1" ht="24.95" customHeight="1" spans="1:253">
      <c r="A1006" s="563" t="s">
        <v>810</v>
      </c>
      <c r="B1006" s="564">
        <v>0</v>
      </c>
      <c r="C1006" s="565">
        <v>0</v>
      </c>
      <c r="D1006" s="565">
        <v>0</v>
      </c>
      <c r="E1006" s="566" t="str">
        <f t="shared" si="91"/>
        <v/>
      </c>
      <c r="F1006" s="565">
        <v>0</v>
      </c>
      <c r="G1006" s="567" t="str">
        <f t="shared" si="90"/>
        <v/>
      </c>
      <c r="H1006" s="527"/>
      <c r="I1006" s="527"/>
      <c r="J1006" s="527"/>
      <c r="K1006" s="527"/>
      <c r="L1006" s="527"/>
      <c r="M1006" s="527"/>
      <c r="N1006" s="527"/>
      <c r="O1006" s="527"/>
      <c r="P1006" s="527"/>
      <c r="Q1006" s="527"/>
      <c r="R1006" s="527"/>
      <c r="S1006" s="527"/>
      <c r="T1006" s="527"/>
      <c r="U1006" s="527"/>
      <c r="V1006" s="527"/>
      <c r="W1006" s="527"/>
      <c r="X1006" s="527"/>
      <c r="Y1006" s="527"/>
      <c r="Z1006" s="527"/>
      <c r="AA1006" s="527"/>
      <c r="AB1006" s="527"/>
      <c r="AC1006" s="527"/>
      <c r="HN1006" s="527"/>
      <c r="HO1006" s="527"/>
      <c r="HP1006" s="527"/>
      <c r="HQ1006" s="527"/>
      <c r="HR1006" s="527"/>
      <c r="HS1006" s="527"/>
      <c r="HT1006" s="527"/>
      <c r="HU1006" s="527"/>
      <c r="HV1006" s="527"/>
      <c r="HW1006" s="527"/>
      <c r="HX1006" s="527"/>
      <c r="HY1006" s="527"/>
      <c r="HZ1006" s="527"/>
      <c r="IA1006" s="527"/>
      <c r="IB1006" s="527"/>
      <c r="IC1006" s="527"/>
      <c r="ID1006" s="527"/>
      <c r="IE1006" s="527"/>
      <c r="IF1006" s="527"/>
      <c r="IG1006" s="527"/>
      <c r="IH1006" s="527"/>
      <c r="II1006" s="527"/>
      <c r="IJ1006" s="527"/>
      <c r="IK1006" s="527"/>
      <c r="IL1006" s="527"/>
      <c r="IM1006" s="527"/>
      <c r="IN1006" s="527"/>
      <c r="IO1006" s="527"/>
      <c r="IP1006" s="527"/>
      <c r="IQ1006" s="527"/>
      <c r="IR1006" s="527"/>
      <c r="IS1006" s="527"/>
    </row>
    <row r="1007" s="528" customFormat="1" ht="24.95" customHeight="1" spans="1:253">
      <c r="A1007" s="563" t="s">
        <v>811</v>
      </c>
      <c r="B1007" s="564">
        <v>0</v>
      </c>
      <c r="C1007" s="565">
        <v>0</v>
      </c>
      <c r="D1007" s="565">
        <v>0</v>
      </c>
      <c r="E1007" s="566" t="str">
        <f t="shared" si="91"/>
        <v/>
      </c>
      <c r="F1007" s="565">
        <v>0</v>
      </c>
      <c r="G1007" s="567" t="str">
        <f t="shared" si="90"/>
        <v/>
      </c>
    </row>
    <row r="1008" s="525" customFormat="1" ht="24.95" customHeight="1" spans="1:253">
      <c r="A1008" s="563" t="s">
        <v>812</v>
      </c>
      <c r="B1008" s="564">
        <v>0</v>
      </c>
      <c r="C1008" s="565">
        <v>0</v>
      </c>
      <c r="D1008" s="565">
        <v>0</v>
      </c>
      <c r="E1008" s="566" t="str">
        <f t="shared" si="91"/>
        <v/>
      </c>
      <c r="F1008" s="565">
        <v>0</v>
      </c>
      <c r="G1008" s="567" t="str">
        <f t="shared" si="90"/>
        <v/>
      </c>
      <c r="H1008" s="527"/>
      <c r="I1008" s="527"/>
      <c r="J1008" s="527"/>
      <c r="K1008" s="527"/>
      <c r="L1008" s="527"/>
      <c r="M1008" s="527"/>
      <c r="N1008" s="527"/>
      <c r="O1008" s="527"/>
      <c r="P1008" s="527"/>
      <c r="Q1008" s="527"/>
      <c r="R1008" s="527"/>
      <c r="S1008" s="527"/>
      <c r="T1008" s="527"/>
      <c r="U1008" s="527"/>
      <c r="V1008" s="527"/>
      <c r="W1008" s="527"/>
      <c r="X1008" s="527"/>
      <c r="Y1008" s="527"/>
      <c r="Z1008" s="527"/>
      <c r="AA1008" s="527"/>
      <c r="AB1008" s="527"/>
      <c r="AC1008" s="527"/>
      <c r="HN1008" s="527"/>
      <c r="HO1008" s="527"/>
      <c r="HP1008" s="527"/>
      <c r="HQ1008" s="527"/>
      <c r="HR1008" s="527"/>
      <c r="HS1008" s="527"/>
      <c r="HT1008" s="527"/>
      <c r="HU1008" s="527"/>
      <c r="HV1008" s="527"/>
      <c r="HW1008" s="527"/>
      <c r="HX1008" s="527"/>
      <c r="HY1008" s="527"/>
      <c r="HZ1008" s="527"/>
      <c r="IA1008" s="527"/>
      <c r="IB1008" s="527"/>
      <c r="IC1008" s="527"/>
      <c r="ID1008" s="527"/>
      <c r="IE1008" s="527"/>
      <c r="IF1008" s="527"/>
      <c r="IG1008" s="527"/>
      <c r="IH1008" s="527"/>
      <c r="II1008" s="527"/>
      <c r="IJ1008" s="527"/>
      <c r="IK1008" s="527"/>
      <c r="IL1008" s="527"/>
      <c r="IM1008" s="527"/>
      <c r="IN1008" s="527"/>
      <c r="IO1008" s="527"/>
      <c r="IP1008" s="527"/>
      <c r="IQ1008" s="527"/>
      <c r="IR1008" s="527"/>
      <c r="IS1008" s="527"/>
    </row>
    <row r="1009" s="528" customFormat="1" ht="24.95" customHeight="1" spans="1:253">
      <c r="A1009" s="563" t="s">
        <v>813</v>
      </c>
      <c r="B1009" s="564">
        <v>0</v>
      </c>
      <c r="C1009" s="565">
        <v>0</v>
      </c>
      <c r="D1009" s="565">
        <v>0</v>
      </c>
      <c r="E1009" s="566" t="str">
        <f t="shared" si="91"/>
        <v/>
      </c>
      <c r="F1009" s="565">
        <v>0</v>
      </c>
      <c r="G1009" s="567" t="str">
        <f t="shared" si="90"/>
        <v/>
      </c>
    </row>
    <row r="1010" s="525" customFormat="1" ht="24.95" customHeight="1" spans="1:253">
      <c r="A1010" s="568" t="s">
        <v>814</v>
      </c>
      <c r="B1010" s="367">
        <f>SUM(B1011:B1019)</f>
        <v>0</v>
      </c>
      <c r="C1010" s="367">
        <f>SUM(C1011:C1019)</f>
        <v>0</v>
      </c>
      <c r="D1010" s="367">
        <f>SUM(D1011:D1019)</f>
        <v>0</v>
      </c>
      <c r="E1010" s="561" t="str">
        <f t="shared" si="91"/>
        <v/>
      </c>
      <c r="F1010" s="367">
        <f>SUM(F1011:F1019)</f>
        <v>0</v>
      </c>
      <c r="G1010" s="562" t="str">
        <f t="shared" si="90"/>
        <v/>
      </c>
      <c r="H1010" s="527"/>
      <c r="I1010" s="527"/>
      <c r="J1010" s="527"/>
      <c r="K1010" s="527"/>
      <c r="L1010" s="527"/>
      <c r="M1010" s="527"/>
      <c r="N1010" s="527"/>
      <c r="O1010" s="527"/>
      <c r="P1010" s="527"/>
      <c r="Q1010" s="527"/>
      <c r="R1010" s="527"/>
      <c r="S1010" s="527"/>
      <c r="T1010" s="527"/>
      <c r="U1010" s="527"/>
      <c r="V1010" s="527"/>
      <c r="W1010" s="527"/>
      <c r="X1010" s="527"/>
      <c r="Y1010" s="527"/>
      <c r="Z1010" s="527"/>
      <c r="AA1010" s="527"/>
      <c r="AB1010" s="527"/>
      <c r="AC1010" s="527"/>
      <c r="HN1010" s="527"/>
      <c r="HO1010" s="527"/>
      <c r="HP1010" s="527"/>
      <c r="HQ1010" s="527"/>
      <c r="HR1010" s="527"/>
      <c r="HS1010" s="527"/>
      <c r="HT1010" s="527"/>
      <c r="HU1010" s="527"/>
      <c r="HV1010" s="527"/>
      <c r="HW1010" s="527"/>
      <c r="HX1010" s="527"/>
      <c r="HY1010" s="527"/>
      <c r="HZ1010" s="527"/>
      <c r="IA1010" s="527"/>
      <c r="IB1010" s="527"/>
      <c r="IC1010" s="527"/>
      <c r="ID1010" s="527"/>
      <c r="IE1010" s="527"/>
      <c r="IF1010" s="527"/>
      <c r="IG1010" s="527"/>
      <c r="IH1010" s="527"/>
      <c r="II1010" s="527"/>
      <c r="IJ1010" s="527"/>
      <c r="IK1010" s="527"/>
      <c r="IL1010" s="527"/>
      <c r="IM1010" s="527"/>
      <c r="IN1010" s="527"/>
      <c r="IO1010" s="527"/>
      <c r="IP1010" s="527"/>
      <c r="IQ1010" s="527"/>
      <c r="IR1010" s="527"/>
      <c r="IS1010" s="527"/>
    </row>
    <row r="1011" s="528" customFormat="1" ht="24.95" customHeight="1" spans="1:253">
      <c r="A1011" s="563" t="s">
        <v>50</v>
      </c>
      <c r="B1011" s="564">
        <v>0</v>
      </c>
      <c r="C1011" s="565">
        <v>0</v>
      </c>
      <c r="D1011" s="565">
        <v>0</v>
      </c>
      <c r="E1011" s="566" t="str">
        <f t="shared" si="91"/>
        <v/>
      </c>
      <c r="F1011" s="565">
        <v>0</v>
      </c>
      <c r="G1011" s="567" t="str">
        <f t="shared" si="90"/>
        <v/>
      </c>
    </row>
    <row r="1012" s="529" customFormat="1" ht="24.95" customHeight="1" spans="1:253">
      <c r="A1012" s="563" t="s">
        <v>51</v>
      </c>
      <c r="B1012" s="564">
        <v>0</v>
      </c>
      <c r="C1012" s="565">
        <v>0</v>
      </c>
      <c r="D1012" s="565">
        <v>0</v>
      </c>
      <c r="E1012" s="566" t="str">
        <f t="shared" si="91"/>
        <v/>
      </c>
      <c r="F1012" s="565">
        <v>0</v>
      </c>
      <c r="G1012" s="567" t="str">
        <f t="shared" si="90"/>
        <v/>
      </c>
      <c r="H1012" s="527"/>
      <c r="I1012" s="527"/>
      <c r="J1012" s="527"/>
      <c r="K1012" s="527"/>
      <c r="L1012" s="527"/>
      <c r="M1012" s="527"/>
      <c r="N1012" s="527"/>
      <c r="O1012" s="527"/>
      <c r="P1012" s="527"/>
      <c r="Q1012" s="527"/>
      <c r="R1012" s="527"/>
      <c r="S1012" s="527"/>
      <c r="T1012" s="527"/>
      <c r="U1012" s="527"/>
      <c r="V1012" s="527"/>
      <c r="W1012" s="527"/>
      <c r="X1012" s="527"/>
      <c r="Y1012" s="527"/>
      <c r="Z1012" s="527"/>
      <c r="AA1012" s="527"/>
      <c r="AB1012" s="527"/>
      <c r="AC1012" s="527"/>
      <c r="HN1012" s="527"/>
      <c r="HO1012" s="527"/>
      <c r="HP1012" s="527"/>
      <c r="HQ1012" s="527"/>
      <c r="HR1012" s="527"/>
      <c r="HS1012" s="527"/>
      <c r="HT1012" s="527"/>
      <c r="HU1012" s="527"/>
      <c r="HV1012" s="527"/>
      <c r="HW1012" s="527"/>
      <c r="HX1012" s="527"/>
      <c r="HY1012" s="527"/>
      <c r="HZ1012" s="527"/>
      <c r="IA1012" s="527"/>
      <c r="IB1012" s="527"/>
      <c r="IC1012" s="527"/>
      <c r="ID1012" s="527"/>
      <c r="IE1012" s="527"/>
      <c r="IF1012" s="527"/>
      <c r="IG1012" s="527"/>
      <c r="IH1012" s="527"/>
      <c r="II1012" s="527"/>
      <c r="IJ1012" s="527"/>
      <c r="IK1012" s="527"/>
      <c r="IL1012" s="527"/>
      <c r="IM1012" s="527"/>
      <c r="IN1012" s="527"/>
      <c r="IO1012" s="527"/>
      <c r="IP1012" s="527"/>
      <c r="IQ1012" s="527"/>
      <c r="IR1012" s="527"/>
      <c r="IS1012" s="527"/>
    </row>
    <row r="1013" s="528" customFormat="1" ht="24.95" customHeight="1" spans="1:253">
      <c r="A1013" s="563" t="s">
        <v>52</v>
      </c>
      <c r="B1013" s="564">
        <v>0</v>
      </c>
      <c r="C1013" s="565">
        <v>0</v>
      </c>
      <c r="D1013" s="565">
        <v>0</v>
      </c>
      <c r="E1013" s="566" t="str">
        <f t="shared" si="91"/>
        <v/>
      </c>
      <c r="F1013" s="565">
        <v>0</v>
      </c>
      <c r="G1013" s="567" t="str">
        <f t="shared" si="90"/>
        <v/>
      </c>
    </row>
    <row r="1014" s="528" customFormat="1" ht="24.95" customHeight="1" spans="1:253">
      <c r="A1014" s="563" t="s">
        <v>815</v>
      </c>
      <c r="B1014" s="564">
        <v>0</v>
      </c>
      <c r="C1014" s="565">
        <v>0</v>
      </c>
      <c r="D1014" s="565">
        <v>0</v>
      </c>
      <c r="E1014" s="566" t="str">
        <f t="shared" si="91"/>
        <v/>
      </c>
      <c r="F1014" s="565">
        <v>0</v>
      </c>
      <c r="G1014" s="567" t="str">
        <f t="shared" si="90"/>
        <v/>
      </c>
    </row>
    <row r="1015" s="528" customFormat="1" ht="24.95" customHeight="1" spans="1:253">
      <c r="A1015" s="563" t="s">
        <v>816</v>
      </c>
      <c r="B1015" s="564">
        <v>0</v>
      </c>
      <c r="C1015" s="565">
        <v>0</v>
      </c>
      <c r="D1015" s="565">
        <v>0</v>
      </c>
      <c r="E1015" s="566" t="str">
        <f t="shared" si="91"/>
        <v/>
      </c>
      <c r="F1015" s="565">
        <v>0</v>
      </c>
      <c r="G1015" s="567" t="str">
        <f t="shared" si="90"/>
        <v/>
      </c>
    </row>
    <row r="1016" s="532" customFormat="1" ht="24.95" customHeight="1" spans="1:253">
      <c r="A1016" s="563" t="s">
        <v>817</v>
      </c>
      <c r="B1016" s="564">
        <v>0</v>
      </c>
      <c r="C1016" s="565">
        <v>0</v>
      </c>
      <c r="D1016" s="565">
        <v>0</v>
      </c>
      <c r="E1016" s="566" t="str">
        <f t="shared" si="91"/>
        <v/>
      </c>
      <c r="F1016" s="565">
        <v>0</v>
      </c>
      <c r="G1016" s="567" t="str">
        <f t="shared" si="90"/>
        <v/>
      </c>
      <c r="H1016" s="527"/>
      <c r="I1016" s="527"/>
      <c r="J1016" s="527"/>
      <c r="K1016" s="527"/>
      <c r="L1016" s="527"/>
      <c r="M1016" s="527"/>
      <c r="N1016" s="527"/>
      <c r="O1016" s="527"/>
      <c r="P1016" s="527"/>
      <c r="Q1016" s="527"/>
      <c r="R1016" s="527"/>
      <c r="S1016" s="527"/>
      <c r="T1016" s="527"/>
      <c r="U1016" s="527"/>
      <c r="V1016" s="527"/>
      <c r="W1016" s="527"/>
      <c r="X1016" s="527"/>
      <c r="Y1016" s="527"/>
      <c r="Z1016" s="527"/>
      <c r="AA1016" s="527"/>
      <c r="AB1016" s="527"/>
      <c r="AC1016" s="527"/>
      <c r="HN1016" s="527"/>
      <c r="HO1016" s="527"/>
      <c r="HP1016" s="527"/>
      <c r="HQ1016" s="527"/>
      <c r="HR1016" s="527"/>
      <c r="HS1016" s="527"/>
      <c r="HT1016" s="527"/>
      <c r="HU1016" s="527"/>
      <c r="HV1016" s="527"/>
      <c r="HW1016" s="527"/>
      <c r="HX1016" s="527"/>
      <c r="HY1016" s="527"/>
      <c r="HZ1016" s="527"/>
      <c r="IA1016" s="527"/>
      <c r="IB1016" s="527"/>
      <c r="IC1016" s="527"/>
      <c r="ID1016" s="527"/>
      <c r="IE1016" s="527"/>
      <c r="IF1016" s="527"/>
      <c r="IG1016" s="527"/>
      <c r="IH1016" s="527"/>
      <c r="II1016" s="527"/>
      <c r="IJ1016" s="527"/>
      <c r="IK1016" s="527"/>
      <c r="IL1016" s="527"/>
      <c r="IM1016" s="527"/>
      <c r="IN1016" s="527"/>
      <c r="IO1016" s="527"/>
      <c r="IP1016" s="527"/>
      <c r="IQ1016" s="527"/>
      <c r="IR1016" s="527"/>
      <c r="IS1016" s="527"/>
    </row>
    <row r="1017" s="532" customFormat="1" ht="24.95" customHeight="1" spans="1:253">
      <c r="A1017" s="563" t="s">
        <v>818</v>
      </c>
      <c r="B1017" s="564">
        <v>0</v>
      </c>
      <c r="C1017" s="565">
        <v>0</v>
      </c>
      <c r="D1017" s="565">
        <v>0</v>
      </c>
      <c r="E1017" s="566" t="str">
        <f t="shared" si="91"/>
        <v/>
      </c>
      <c r="F1017" s="565">
        <v>0</v>
      </c>
      <c r="G1017" s="567" t="str">
        <f t="shared" si="90"/>
        <v/>
      </c>
      <c r="H1017" s="527"/>
      <c r="I1017" s="527"/>
      <c r="J1017" s="527"/>
      <c r="K1017" s="527"/>
      <c r="L1017" s="527"/>
      <c r="M1017" s="527"/>
      <c r="N1017" s="527"/>
      <c r="O1017" s="527"/>
      <c r="P1017" s="527"/>
      <c r="Q1017" s="527"/>
      <c r="R1017" s="527"/>
      <c r="S1017" s="527"/>
      <c r="T1017" s="527"/>
      <c r="U1017" s="527"/>
      <c r="V1017" s="527"/>
      <c r="W1017" s="527"/>
      <c r="X1017" s="527"/>
      <c r="Y1017" s="527"/>
      <c r="Z1017" s="527"/>
      <c r="AA1017" s="527"/>
      <c r="AB1017" s="527"/>
      <c r="AC1017" s="527"/>
      <c r="HN1017" s="527"/>
      <c r="HO1017" s="527"/>
      <c r="HP1017" s="527"/>
      <c r="HQ1017" s="527"/>
      <c r="HR1017" s="527"/>
      <c r="HS1017" s="527"/>
      <c r="HT1017" s="527"/>
      <c r="HU1017" s="527"/>
      <c r="HV1017" s="527"/>
      <c r="HW1017" s="527"/>
      <c r="HX1017" s="527"/>
      <c r="HY1017" s="527"/>
      <c r="HZ1017" s="527"/>
      <c r="IA1017" s="527"/>
      <c r="IB1017" s="527"/>
      <c r="IC1017" s="527"/>
      <c r="ID1017" s="527"/>
      <c r="IE1017" s="527"/>
      <c r="IF1017" s="527"/>
      <c r="IG1017" s="527"/>
      <c r="IH1017" s="527"/>
      <c r="II1017" s="527"/>
      <c r="IJ1017" s="527"/>
      <c r="IK1017" s="527"/>
      <c r="IL1017" s="527"/>
      <c r="IM1017" s="527"/>
      <c r="IN1017" s="527"/>
      <c r="IO1017" s="527"/>
      <c r="IP1017" s="527"/>
      <c r="IQ1017" s="527"/>
      <c r="IR1017" s="527"/>
      <c r="IS1017" s="527"/>
    </row>
    <row r="1018" s="525" customFormat="1" ht="24.95" customHeight="1" spans="1:253">
      <c r="A1018" s="563" t="s">
        <v>819</v>
      </c>
      <c r="B1018" s="564">
        <v>0</v>
      </c>
      <c r="C1018" s="565">
        <v>0</v>
      </c>
      <c r="D1018" s="565">
        <v>0</v>
      </c>
      <c r="E1018" s="566" t="str">
        <f t="shared" si="91"/>
        <v/>
      </c>
      <c r="F1018" s="565">
        <v>0</v>
      </c>
      <c r="G1018" s="567" t="str">
        <f t="shared" si="90"/>
        <v/>
      </c>
      <c r="H1018" s="527"/>
      <c r="I1018" s="527"/>
      <c r="J1018" s="527"/>
      <c r="K1018" s="527"/>
      <c r="L1018" s="527"/>
      <c r="M1018" s="527"/>
      <c r="N1018" s="527"/>
      <c r="O1018" s="527"/>
      <c r="P1018" s="527"/>
      <c r="Q1018" s="527"/>
      <c r="R1018" s="527"/>
      <c r="S1018" s="527"/>
      <c r="T1018" s="527"/>
      <c r="U1018" s="527"/>
      <c r="V1018" s="527"/>
      <c r="W1018" s="527"/>
      <c r="X1018" s="527"/>
      <c r="Y1018" s="527"/>
      <c r="Z1018" s="527"/>
      <c r="AA1018" s="527"/>
      <c r="AB1018" s="527"/>
      <c r="AC1018" s="527"/>
      <c r="HN1018" s="527"/>
      <c r="HO1018" s="527"/>
      <c r="HP1018" s="527"/>
      <c r="HQ1018" s="527"/>
      <c r="HR1018" s="527"/>
      <c r="HS1018" s="527"/>
      <c r="HT1018" s="527"/>
      <c r="HU1018" s="527"/>
      <c r="HV1018" s="527"/>
      <c r="HW1018" s="527"/>
      <c r="HX1018" s="527"/>
      <c r="HY1018" s="527"/>
      <c r="HZ1018" s="527"/>
      <c r="IA1018" s="527"/>
      <c r="IB1018" s="527"/>
      <c r="IC1018" s="527"/>
      <c r="ID1018" s="527"/>
      <c r="IE1018" s="527"/>
      <c r="IF1018" s="527"/>
      <c r="IG1018" s="527"/>
      <c r="IH1018" s="527"/>
      <c r="II1018" s="527"/>
      <c r="IJ1018" s="527"/>
      <c r="IK1018" s="527"/>
      <c r="IL1018" s="527"/>
      <c r="IM1018" s="527"/>
      <c r="IN1018" s="527"/>
      <c r="IO1018" s="527"/>
      <c r="IP1018" s="527"/>
      <c r="IQ1018" s="527"/>
      <c r="IR1018" s="527"/>
      <c r="IS1018" s="527"/>
    </row>
    <row r="1019" s="525" customFormat="1" ht="24.95" customHeight="1" spans="1:253">
      <c r="A1019" s="563" t="s">
        <v>820</v>
      </c>
      <c r="B1019" s="564">
        <v>0</v>
      </c>
      <c r="C1019" s="565">
        <v>0</v>
      </c>
      <c r="D1019" s="565">
        <v>0</v>
      </c>
      <c r="E1019" s="566" t="str">
        <f t="shared" si="91"/>
        <v/>
      </c>
      <c r="F1019" s="565">
        <v>0</v>
      </c>
      <c r="G1019" s="567" t="str">
        <f t="shared" si="90"/>
        <v/>
      </c>
      <c r="H1019" s="527"/>
      <c r="I1019" s="527"/>
      <c r="J1019" s="527"/>
      <c r="K1019" s="527"/>
      <c r="L1019" s="527"/>
      <c r="M1019" s="527"/>
      <c r="N1019" s="527"/>
      <c r="O1019" s="527"/>
      <c r="P1019" s="527"/>
      <c r="Q1019" s="527"/>
      <c r="R1019" s="527"/>
      <c r="S1019" s="527"/>
      <c r="T1019" s="527"/>
      <c r="U1019" s="527"/>
      <c r="V1019" s="527"/>
      <c r="W1019" s="527"/>
      <c r="X1019" s="527"/>
      <c r="Y1019" s="527"/>
      <c r="Z1019" s="527"/>
      <c r="AA1019" s="527"/>
      <c r="AB1019" s="527"/>
      <c r="AC1019" s="527"/>
      <c r="HN1019" s="527"/>
      <c r="HO1019" s="527"/>
      <c r="HP1019" s="527"/>
      <c r="HQ1019" s="527"/>
      <c r="HR1019" s="527"/>
      <c r="HS1019" s="527"/>
      <c r="HT1019" s="527"/>
      <c r="HU1019" s="527"/>
      <c r="HV1019" s="527"/>
      <c r="HW1019" s="527"/>
      <c r="HX1019" s="527"/>
      <c r="HY1019" s="527"/>
      <c r="HZ1019" s="527"/>
      <c r="IA1019" s="527"/>
      <c r="IB1019" s="527"/>
      <c r="IC1019" s="527"/>
      <c r="ID1019" s="527"/>
      <c r="IE1019" s="527"/>
      <c r="IF1019" s="527"/>
      <c r="IG1019" s="527"/>
      <c r="IH1019" s="527"/>
      <c r="II1019" s="527"/>
      <c r="IJ1019" s="527"/>
      <c r="IK1019" s="527"/>
      <c r="IL1019" s="527"/>
      <c r="IM1019" s="527"/>
      <c r="IN1019" s="527"/>
      <c r="IO1019" s="527"/>
      <c r="IP1019" s="527"/>
      <c r="IQ1019" s="527"/>
      <c r="IR1019" s="527"/>
      <c r="IS1019" s="527"/>
    </row>
    <row r="1020" s="525" customFormat="1" ht="24.95" customHeight="1" spans="1:253">
      <c r="A1020" s="568" t="s">
        <v>821</v>
      </c>
      <c r="B1020" s="367">
        <f>SUM(B1021:B1026)</f>
        <v>0</v>
      </c>
      <c r="C1020" s="367">
        <f>SUM(C1021:C1026)</f>
        <v>0</v>
      </c>
      <c r="D1020" s="367">
        <f>SUM(D1021:D1026)</f>
        <v>0</v>
      </c>
      <c r="E1020" s="561" t="str">
        <f t="shared" si="91"/>
        <v/>
      </c>
      <c r="F1020" s="367">
        <f>SUM(F1021:F1026)</f>
        <v>0</v>
      </c>
      <c r="G1020" s="562" t="str">
        <f t="shared" si="90"/>
        <v/>
      </c>
      <c r="H1020" s="527"/>
      <c r="I1020" s="527"/>
      <c r="J1020" s="527"/>
      <c r="K1020" s="527"/>
      <c r="L1020" s="527"/>
      <c r="M1020" s="527"/>
      <c r="N1020" s="527"/>
      <c r="O1020" s="527"/>
      <c r="P1020" s="527"/>
      <c r="Q1020" s="527"/>
      <c r="R1020" s="527"/>
      <c r="S1020" s="527"/>
      <c r="T1020" s="527"/>
      <c r="U1020" s="527"/>
      <c r="V1020" s="527"/>
      <c r="W1020" s="527"/>
      <c r="X1020" s="527"/>
      <c r="Y1020" s="527"/>
      <c r="Z1020" s="527"/>
      <c r="AA1020" s="527"/>
      <c r="AB1020" s="527"/>
      <c r="AC1020" s="527"/>
      <c r="HN1020" s="527"/>
      <c r="HO1020" s="527"/>
      <c r="HP1020" s="527"/>
      <c r="HQ1020" s="527"/>
      <c r="HR1020" s="527"/>
      <c r="HS1020" s="527"/>
      <c r="HT1020" s="527"/>
      <c r="HU1020" s="527"/>
      <c r="HV1020" s="527"/>
      <c r="HW1020" s="527"/>
      <c r="HX1020" s="527"/>
      <c r="HY1020" s="527"/>
      <c r="HZ1020" s="527"/>
      <c r="IA1020" s="527"/>
      <c r="IB1020" s="527"/>
      <c r="IC1020" s="527"/>
      <c r="ID1020" s="527"/>
      <c r="IE1020" s="527"/>
      <c r="IF1020" s="527"/>
      <c r="IG1020" s="527"/>
      <c r="IH1020" s="527"/>
      <c r="II1020" s="527"/>
      <c r="IJ1020" s="527"/>
      <c r="IK1020" s="527"/>
      <c r="IL1020" s="527"/>
      <c r="IM1020" s="527"/>
      <c r="IN1020" s="527"/>
      <c r="IO1020" s="527"/>
      <c r="IP1020" s="527"/>
      <c r="IQ1020" s="527"/>
      <c r="IR1020" s="527"/>
      <c r="IS1020" s="527"/>
    </row>
    <row r="1021" s="528" customFormat="1" ht="24.95" customHeight="1" spans="1:253">
      <c r="A1021" s="563" t="s">
        <v>50</v>
      </c>
      <c r="B1021" s="564">
        <v>0</v>
      </c>
      <c r="C1021" s="565">
        <v>0</v>
      </c>
      <c r="D1021" s="565">
        <v>0</v>
      </c>
      <c r="E1021" s="566" t="str">
        <f t="shared" si="91"/>
        <v/>
      </c>
      <c r="F1021" s="565">
        <v>0</v>
      </c>
      <c r="G1021" s="567" t="str">
        <f t="shared" si="90"/>
        <v/>
      </c>
    </row>
    <row r="1022" s="529" customFormat="1" ht="24.95" customHeight="1" spans="1:253">
      <c r="A1022" s="563" t="s">
        <v>51</v>
      </c>
      <c r="B1022" s="564">
        <v>0</v>
      </c>
      <c r="C1022" s="565">
        <v>0</v>
      </c>
      <c r="D1022" s="565">
        <v>0</v>
      </c>
      <c r="E1022" s="566" t="str">
        <f t="shared" si="91"/>
        <v/>
      </c>
      <c r="F1022" s="565">
        <v>0</v>
      </c>
      <c r="G1022" s="567" t="str">
        <f t="shared" si="90"/>
        <v/>
      </c>
      <c r="H1022" s="527"/>
      <c r="I1022" s="527"/>
      <c r="J1022" s="527"/>
      <c r="K1022" s="527"/>
      <c r="L1022" s="527"/>
      <c r="M1022" s="527"/>
      <c r="N1022" s="527"/>
      <c r="O1022" s="527"/>
      <c r="P1022" s="527"/>
      <c r="Q1022" s="527"/>
      <c r="R1022" s="527"/>
      <c r="S1022" s="527"/>
      <c r="T1022" s="527"/>
      <c r="U1022" s="527"/>
      <c r="V1022" s="527"/>
      <c r="W1022" s="527"/>
      <c r="X1022" s="527"/>
      <c r="Y1022" s="527"/>
      <c r="Z1022" s="527"/>
      <c r="AA1022" s="527"/>
      <c r="AB1022" s="527"/>
      <c r="AC1022" s="527"/>
      <c r="HN1022" s="527"/>
      <c r="HO1022" s="527"/>
      <c r="HP1022" s="527"/>
      <c r="HQ1022" s="527"/>
      <c r="HR1022" s="527"/>
      <c r="HS1022" s="527"/>
      <c r="HT1022" s="527"/>
      <c r="HU1022" s="527"/>
      <c r="HV1022" s="527"/>
      <c r="HW1022" s="527"/>
      <c r="HX1022" s="527"/>
      <c r="HY1022" s="527"/>
      <c r="HZ1022" s="527"/>
      <c r="IA1022" s="527"/>
      <c r="IB1022" s="527"/>
      <c r="IC1022" s="527"/>
      <c r="ID1022" s="527"/>
      <c r="IE1022" s="527"/>
      <c r="IF1022" s="527"/>
      <c r="IG1022" s="527"/>
      <c r="IH1022" s="527"/>
      <c r="II1022" s="527"/>
      <c r="IJ1022" s="527"/>
      <c r="IK1022" s="527"/>
      <c r="IL1022" s="527"/>
      <c r="IM1022" s="527"/>
      <c r="IN1022" s="527"/>
      <c r="IO1022" s="527"/>
      <c r="IP1022" s="527"/>
      <c r="IQ1022" s="527"/>
      <c r="IR1022" s="527"/>
      <c r="IS1022" s="527"/>
    </row>
    <row r="1023" s="5" customFormat="1" ht="24.95" customHeight="1" spans="1:253">
      <c r="A1023" s="563" t="s">
        <v>52</v>
      </c>
      <c r="B1023" s="564">
        <v>0</v>
      </c>
      <c r="C1023" s="565">
        <v>0</v>
      </c>
      <c r="D1023" s="565">
        <v>0</v>
      </c>
      <c r="E1023" s="566" t="str">
        <f t="shared" si="91"/>
        <v/>
      </c>
      <c r="F1023" s="565">
        <v>0</v>
      </c>
      <c r="G1023" s="567" t="str">
        <f t="shared" si="90"/>
        <v/>
      </c>
      <c r="H1023" s="527"/>
      <c r="I1023" s="527"/>
      <c r="J1023" s="527"/>
      <c r="K1023" s="527"/>
      <c r="L1023" s="527"/>
      <c r="M1023" s="527"/>
      <c r="N1023" s="527"/>
      <c r="O1023" s="527"/>
      <c r="P1023" s="527"/>
      <c r="Q1023" s="527"/>
      <c r="R1023" s="527"/>
      <c r="S1023" s="527"/>
      <c r="T1023" s="527"/>
      <c r="U1023" s="527"/>
      <c r="V1023" s="527"/>
      <c r="W1023" s="527"/>
      <c r="X1023" s="527"/>
      <c r="Y1023" s="527"/>
      <c r="Z1023" s="527"/>
      <c r="AA1023" s="527"/>
      <c r="AB1023" s="527"/>
      <c r="AC1023" s="527"/>
      <c r="HN1023" s="527"/>
      <c r="HO1023" s="527"/>
      <c r="HP1023" s="527"/>
      <c r="HQ1023" s="527"/>
      <c r="HR1023" s="527"/>
      <c r="HS1023" s="527"/>
      <c r="HT1023" s="527"/>
      <c r="HU1023" s="527"/>
      <c r="HV1023" s="527"/>
      <c r="HW1023" s="527"/>
      <c r="HX1023" s="527"/>
      <c r="HY1023" s="527"/>
      <c r="HZ1023" s="527"/>
      <c r="IA1023" s="527"/>
      <c r="IB1023" s="527"/>
      <c r="IC1023" s="527"/>
      <c r="ID1023" s="527"/>
      <c r="IE1023" s="527"/>
      <c r="IF1023" s="527"/>
      <c r="IG1023" s="527"/>
      <c r="IH1023" s="527"/>
      <c r="II1023" s="527"/>
      <c r="IJ1023" s="527"/>
      <c r="IK1023" s="527"/>
      <c r="IL1023" s="527"/>
      <c r="IM1023" s="527"/>
      <c r="IN1023" s="527"/>
      <c r="IO1023" s="527"/>
      <c r="IP1023" s="527"/>
      <c r="IQ1023" s="527"/>
      <c r="IR1023" s="527"/>
      <c r="IS1023" s="527"/>
    </row>
    <row r="1024" s="5" customFormat="1" ht="24.95" customHeight="1" spans="1:253">
      <c r="A1024" s="563" t="s">
        <v>812</v>
      </c>
      <c r="B1024" s="564">
        <v>0</v>
      </c>
      <c r="C1024" s="565">
        <v>0</v>
      </c>
      <c r="D1024" s="565">
        <v>0</v>
      </c>
      <c r="E1024" s="566" t="str">
        <f t="shared" si="91"/>
        <v/>
      </c>
      <c r="F1024" s="565">
        <v>0</v>
      </c>
      <c r="G1024" s="567" t="str">
        <f t="shared" si="90"/>
        <v/>
      </c>
      <c r="H1024" s="527"/>
      <c r="I1024" s="527"/>
      <c r="J1024" s="527"/>
      <c r="K1024" s="527"/>
      <c r="L1024" s="527"/>
      <c r="M1024" s="527"/>
      <c r="N1024" s="527"/>
      <c r="O1024" s="527"/>
      <c r="P1024" s="527"/>
      <c r="Q1024" s="527"/>
      <c r="R1024" s="527"/>
      <c r="S1024" s="527"/>
      <c r="T1024" s="527"/>
      <c r="U1024" s="527"/>
      <c r="V1024" s="527"/>
      <c r="W1024" s="527"/>
      <c r="X1024" s="527"/>
      <c r="Y1024" s="527"/>
      <c r="Z1024" s="527"/>
      <c r="AA1024" s="527"/>
      <c r="AB1024" s="527"/>
      <c r="AC1024" s="527"/>
      <c r="HN1024" s="527"/>
      <c r="HO1024" s="527"/>
      <c r="HP1024" s="527"/>
      <c r="HQ1024" s="527"/>
      <c r="HR1024" s="527"/>
      <c r="HS1024" s="527"/>
      <c r="HT1024" s="527"/>
      <c r="HU1024" s="527"/>
      <c r="HV1024" s="527"/>
      <c r="HW1024" s="527"/>
      <c r="HX1024" s="527"/>
      <c r="HY1024" s="527"/>
      <c r="HZ1024" s="527"/>
      <c r="IA1024" s="527"/>
      <c r="IB1024" s="527"/>
      <c r="IC1024" s="527"/>
      <c r="ID1024" s="527"/>
      <c r="IE1024" s="527"/>
      <c r="IF1024" s="527"/>
      <c r="IG1024" s="527"/>
      <c r="IH1024" s="527"/>
      <c r="II1024" s="527"/>
      <c r="IJ1024" s="527"/>
      <c r="IK1024" s="527"/>
      <c r="IL1024" s="527"/>
      <c r="IM1024" s="527"/>
      <c r="IN1024" s="527"/>
      <c r="IO1024" s="527"/>
      <c r="IP1024" s="527"/>
      <c r="IQ1024" s="527"/>
      <c r="IR1024" s="527"/>
      <c r="IS1024" s="527"/>
    </row>
    <row r="1025" s="528" customFormat="1" ht="24.95" customHeight="1" spans="1:253">
      <c r="A1025" s="563" t="s">
        <v>822</v>
      </c>
      <c r="B1025" s="564">
        <v>0</v>
      </c>
      <c r="C1025" s="565">
        <v>0</v>
      </c>
      <c r="D1025" s="565">
        <v>0</v>
      </c>
      <c r="E1025" s="566" t="str">
        <f t="shared" si="91"/>
        <v/>
      </c>
      <c r="F1025" s="565">
        <v>0</v>
      </c>
      <c r="G1025" s="567" t="str">
        <f t="shared" si="90"/>
        <v/>
      </c>
    </row>
    <row r="1026" s="528" customFormat="1" ht="24.95" customHeight="1" spans="1:253">
      <c r="A1026" s="563" t="s">
        <v>823</v>
      </c>
      <c r="B1026" s="564">
        <v>0</v>
      </c>
      <c r="C1026" s="565">
        <v>0</v>
      </c>
      <c r="D1026" s="565">
        <v>0</v>
      </c>
      <c r="E1026" s="566" t="str">
        <f t="shared" si="91"/>
        <v/>
      </c>
      <c r="F1026" s="565">
        <v>0</v>
      </c>
      <c r="G1026" s="567" t="str">
        <f t="shared" si="90"/>
        <v/>
      </c>
    </row>
    <row r="1027" s="529" customFormat="1" ht="24.95" customHeight="1" spans="1:253">
      <c r="A1027" s="568" t="s">
        <v>824</v>
      </c>
      <c r="B1027" s="367">
        <f>SUM(B1028:B1029)</f>
        <v>814</v>
      </c>
      <c r="C1027" s="367">
        <f>SUM(C1028:C1029)</f>
        <v>2078</v>
      </c>
      <c r="D1027" s="367">
        <f>SUM(D1028:D1029)</f>
        <v>2078</v>
      </c>
      <c r="E1027" s="561">
        <f t="shared" si="91"/>
        <v>1</v>
      </c>
      <c r="F1027" s="367">
        <f>SUM(F1028:F1029)</f>
        <v>9</v>
      </c>
      <c r="G1027" s="562">
        <f t="shared" si="90"/>
        <v>229.888888888889</v>
      </c>
      <c r="H1027" s="527"/>
      <c r="I1027" s="527"/>
      <c r="J1027" s="527"/>
      <c r="K1027" s="527"/>
      <c r="L1027" s="527"/>
      <c r="M1027" s="527"/>
      <c r="N1027" s="527"/>
      <c r="O1027" s="527"/>
      <c r="P1027" s="527"/>
      <c r="Q1027" s="527"/>
      <c r="R1027" s="527"/>
      <c r="S1027" s="527"/>
      <c r="T1027" s="527"/>
      <c r="U1027" s="527"/>
      <c r="V1027" s="527"/>
      <c r="W1027" s="527"/>
      <c r="X1027" s="527"/>
      <c r="Y1027" s="527"/>
      <c r="Z1027" s="527"/>
      <c r="AA1027" s="527"/>
      <c r="AB1027" s="527"/>
      <c r="AC1027" s="527"/>
      <c r="HN1027" s="527"/>
      <c r="HO1027" s="527"/>
      <c r="HP1027" s="527"/>
      <c r="HQ1027" s="527"/>
      <c r="HR1027" s="527"/>
      <c r="HS1027" s="527"/>
      <c r="HT1027" s="527"/>
      <c r="HU1027" s="527"/>
      <c r="HV1027" s="527"/>
      <c r="HW1027" s="527"/>
      <c r="HX1027" s="527"/>
      <c r="HY1027" s="527"/>
      <c r="HZ1027" s="527"/>
      <c r="IA1027" s="527"/>
      <c r="IB1027" s="527"/>
      <c r="IC1027" s="527"/>
      <c r="ID1027" s="527"/>
      <c r="IE1027" s="527"/>
      <c r="IF1027" s="527"/>
      <c r="IG1027" s="527"/>
      <c r="IH1027" s="527"/>
      <c r="II1027" s="527"/>
      <c r="IJ1027" s="527"/>
      <c r="IK1027" s="527"/>
      <c r="IL1027" s="527"/>
      <c r="IM1027" s="527"/>
      <c r="IN1027" s="527"/>
      <c r="IO1027" s="527"/>
      <c r="IP1027" s="527"/>
      <c r="IQ1027" s="527"/>
      <c r="IR1027" s="527"/>
      <c r="IS1027" s="527"/>
    </row>
    <row r="1028" s="5" customFormat="1" ht="24.95" customHeight="1" spans="1:253">
      <c r="A1028" s="563" t="s">
        <v>825</v>
      </c>
      <c r="B1028" s="564">
        <v>360</v>
      </c>
      <c r="C1028" s="565">
        <v>0</v>
      </c>
      <c r="D1028" s="565">
        <v>0</v>
      </c>
      <c r="E1028" s="566" t="str">
        <f t="shared" si="91"/>
        <v/>
      </c>
      <c r="F1028" s="565">
        <v>0</v>
      </c>
      <c r="G1028" s="567" t="str">
        <f t="shared" ref="G1028:G1091" si="92">IFERROR((D1028-F1028)/F1028,"")</f>
        <v/>
      </c>
      <c r="H1028" s="527"/>
      <c r="I1028" s="527"/>
      <c r="J1028" s="527"/>
      <c r="K1028" s="527"/>
      <c r="L1028" s="527"/>
      <c r="M1028" s="527"/>
      <c r="N1028" s="527"/>
      <c r="O1028" s="527"/>
      <c r="P1028" s="527"/>
      <c r="Q1028" s="527"/>
      <c r="R1028" s="527"/>
      <c r="S1028" s="527"/>
      <c r="T1028" s="527"/>
      <c r="U1028" s="527"/>
      <c r="V1028" s="527"/>
      <c r="W1028" s="527"/>
      <c r="X1028" s="527"/>
      <c r="Y1028" s="527"/>
      <c r="Z1028" s="527"/>
      <c r="AA1028" s="527"/>
      <c r="AB1028" s="527"/>
      <c r="AC1028" s="527"/>
      <c r="HN1028" s="527"/>
      <c r="HO1028" s="527"/>
      <c r="HP1028" s="527"/>
      <c r="HQ1028" s="527"/>
      <c r="HR1028" s="527"/>
      <c r="HS1028" s="527"/>
      <c r="HT1028" s="527"/>
      <c r="HU1028" s="527"/>
      <c r="HV1028" s="527"/>
      <c r="HW1028" s="527"/>
      <c r="HX1028" s="527"/>
      <c r="HY1028" s="527"/>
      <c r="HZ1028" s="527"/>
      <c r="IA1028" s="527"/>
      <c r="IB1028" s="527"/>
      <c r="IC1028" s="527"/>
      <c r="ID1028" s="527"/>
      <c r="IE1028" s="527"/>
      <c r="IF1028" s="527"/>
      <c r="IG1028" s="527"/>
      <c r="IH1028" s="527"/>
      <c r="II1028" s="527"/>
      <c r="IJ1028" s="527"/>
      <c r="IK1028" s="527"/>
      <c r="IL1028" s="527"/>
      <c r="IM1028" s="527"/>
      <c r="IN1028" s="527"/>
      <c r="IO1028" s="527"/>
      <c r="IP1028" s="527"/>
      <c r="IQ1028" s="527"/>
      <c r="IR1028" s="527"/>
      <c r="IS1028" s="527"/>
    </row>
    <row r="1029" s="528" customFormat="1" ht="24.95" customHeight="1" spans="1:253">
      <c r="A1029" s="563" t="s">
        <v>826</v>
      </c>
      <c r="B1029" s="564">
        <v>454</v>
      </c>
      <c r="C1029" s="565">
        <v>2078</v>
      </c>
      <c r="D1029" s="565">
        <v>2078</v>
      </c>
      <c r="E1029" s="566">
        <f t="shared" si="91"/>
        <v>1</v>
      </c>
      <c r="F1029" s="565">
        <v>9</v>
      </c>
      <c r="G1029" s="567">
        <f t="shared" si="92"/>
        <v>229.888888888889</v>
      </c>
    </row>
    <row r="1030" s="528" customFormat="1" ht="24.95" customHeight="1" spans="1:253">
      <c r="A1030" s="568" t="s">
        <v>827</v>
      </c>
      <c r="B1030" s="367">
        <f>SUM(B1031,B1041,B1057,B1062,B1073,B1080,B1088)</f>
        <v>1269</v>
      </c>
      <c r="C1030" s="367">
        <f>SUM(C1031,C1041,C1057,C1062,C1073,C1080,C1088)</f>
        <v>1101</v>
      </c>
      <c r="D1030" s="367">
        <f>SUM(D1031,D1041,D1057,D1062,D1073,D1080,D1088)</f>
        <v>1010</v>
      </c>
      <c r="E1030" s="561">
        <f t="shared" si="91"/>
        <v>0.917347865576748</v>
      </c>
      <c r="F1030" s="367">
        <f>SUM(F1031,F1041,F1057,F1062,F1073,F1080,F1088)</f>
        <v>1443</v>
      </c>
      <c r="G1030" s="562">
        <f t="shared" si="92"/>
        <v>-0.3000693000693</v>
      </c>
    </row>
    <row r="1031" s="5" customFormat="1" ht="24.95" customHeight="1" spans="1:253">
      <c r="A1031" s="568" t="s">
        <v>828</v>
      </c>
      <c r="B1031" s="367">
        <f>SUM(B1032:B1040)</f>
        <v>0</v>
      </c>
      <c r="C1031" s="367">
        <f>SUM(C1032:C1040)</f>
        <v>0</v>
      </c>
      <c r="D1031" s="367">
        <f>SUM(D1032:D1040)</f>
        <v>0</v>
      </c>
      <c r="E1031" s="561" t="str">
        <f>IFERROR(D1031/C1031,"")</f>
        <v/>
      </c>
      <c r="F1031" s="367">
        <f>SUM(F1032:F1040)</f>
        <v>0</v>
      </c>
      <c r="G1031" s="562" t="str">
        <f t="shared" si="92"/>
        <v/>
      </c>
      <c r="H1031" s="527"/>
      <c r="I1031" s="527"/>
      <c r="J1031" s="527"/>
      <c r="K1031" s="527"/>
      <c r="L1031" s="527"/>
      <c r="M1031" s="527"/>
      <c r="N1031" s="527"/>
      <c r="O1031" s="527"/>
      <c r="P1031" s="527"/>
      <c r="Q1031" s="527"/>
      <c r="R1031" s="527"/>
      <c r="S1031" s="527"/>
      <c r="T1031" s="527"/>
      <c r="U1031" s="527"/>
      <c r="V1031" s="527"/>
      <c r="W1031" s="527"/>
      <c r="X1031" s="527"/>
      <c r="Y1031" s="527"/>
      <c r="Z1031" s="527"/>
      <c r="AA1031" s="527"/>
      <c r="AB1031" s="527"/>
      <c r="AC1031" s="527"/>
      <c r="HN1031" s="527"/>
      <c r="HO1031" s="527"/>
      <c r="HP1031" s="527"/>
      <c r="HQ1031" s="527"/>
      <c r="HR1031" s="527"/>
      <c r="HS1031" s="527"/>
      <c r="HT1031" s="527"/>
      <c r="HU1031" s="527"/>
      <c r="HV1031" s="527"/>
      <c r="HW1031" s="527"/>
      <c r="HX1031" s="527"/>
      <c r="HY1031" s="527"/>
      <c r="HZ1031" s="527"/>
      <c r="IA1031" s="527"/>
      <c r="IB1031" s="527"/>
      <c r="IC1031" s="527"/>
      <c r="ID1031" s="527"/>
      <c r="IE1031" s="527"/>
      <c r="IF1031" s="527"/>
      <c r="IG1031" s="527"/>
      <c r="IH1031" s="527"/>
      <c r="II1031" s="527"/>
      <c r="IJ1031" s="527"/>
      <c r="IK1031" s="527"/>
      <c r="IL1031" s="527"/>
      <c r="IM1031" s="527"/>
      <c r="IN1031" s="527"/>
      <c r="IO1031" s="527"/>
      <c r="IP1031" s="527"/>
      <c r="IQ1031" s="527"/>
      <c r="IR1031" s="527"/>
      <c r="IS1031" s="527"/>
    </row>
    <row r="1032" s="5" customFormat="1" ht="24.95" customHeight="1" spans="1:253">
      <c r="A1032" s="563" t="s">
        <v>50</v>
      </c>
      <c r="B1032" s="564">
        <v>0</v>
      </c>
      <c r="C1032" s="565">
        <v>0</v>
      </c>
      <c r="D1032" s="565">
        <v>0</v>
      </c>
      <c r="E1032" s="566" t="str">
        <f t="shared" ref="E1030:E1095" si="93">IFERROR(D1032/C1032,"")</f>
        <v/>
      </c>
      <c r="F1032" s="565">
        <v>0</v>
      </c>
      <c r="G1032" s="567" t="str">
        <f t="shared" si="92"/>
        <v/>
      </c>
      <c r="H1032" s="527"/>
      <c r="I1032" s="527"/>
      <c r="J1032" s="527"/>
      <c r="K1032" s="527"/>
      <c r="L1032" s="527"/>
      <c r="M1032" s="527"/>
      <c r="N1032" s="527"/>
      <c r="O1032" s="527"/>
      <c r="P1032" s="527"/>
      <c r="Q1032" s="527"/>
      <c r="R1032" s="527"/>
      <c r="S1032" s="527"/>
      <c r="T1032" s="527"/>
      <c r="U1032" s="527"/>
      <c r="V1032" s="527"/>
      <c r="W1032" s="527"/>
      <c r="X1032" s="527"/>
      <c r="Y1032" s="527"/>
      <c r="Z1032" s="527"/>
      <c r="AA1032" s="527"/>
      <c r="AB1032" s="527"/>
      <c r="AC1032" s="527"/>
      <c r="HN1032" s="527"/>
      <c r="HO1032" s="527"/>
      <c r="HP1032" s="527"/>
      <c r="HQ1032" s="527"/>
      <c r="HR1032" s="527"/>
      <c r="HS1032" s="527"/>
      <c r="HT1032" s="527"/>
      <c r="HU1032" s="527"/>
      <c r="HV1032" s="527"/>
      <c r="HW1032" s="527"/>
      <c r="HX1032" s="527"/>
      <c r="HY1032" s="527"/>
      <c r="HZ1032" s="527"/>
      <c r="IA1032" s="527"/>
      <c r="IB1032" s="527"/>
      <c r="IC1032" s="527"/>
      <c r="ID1032" s="527"/>
      <c r="IE1032" s="527"/>
      <c r="IF1032" s="527"/>
      <c r="IG1032" s="527"/>
      <c r="IH1032" s="527"/>
      <c r="II1032" s="527"/>
      <c r="IJ1032" s="527"/>
      <c r="IK1032" s="527"/>
      <c r="IL1032" s="527"/>
      <c r="IM1032" s="527"/>
      <c r="IN1032" s="527"/>
      <c r="IO1032" s="527"/>
      <c r="IP1032" s="527"/>
      <c r="IQ1032" s="527"/>
      <c r="IR1032" s="527"/>
      <c r="IS1032" s="527"/>
    </row>
    <row r="1033" s="528" customFormat="1" ht="24.95" customHeight="1" spans="1:253">
      <c r="A1033" s="563" t="s">
        <v>51</v>
      </c>
      <c r="B1033" s="564">
        <v>0</v>
      </c>
      <c r="C1033" s="565">
        <v>0</v>
      </c>
      <c r="D1033" s="565">
        <v>0</v>
      </c>
      <c r="E1033" s="566" t="str">
        <f t="shared" si="93"/>
        <v/>
      </c>
      <c r="F1033" s="565">
        <v>0</v>
      </c>
      <c r="G1033" s="567" t="str">
        <f t="shared" si="92"/>
        <v/>
      </c>
    </row>
    <row r="1034" s="528" customFormat="1" ht="24.95" customHeight="1" spans="1:253">
      <c r="A1034" s="563" t="s">
        <v>52</v>
      </c>
      <c r="B1034" s="564">
        <v>0</v>
      </c>
      <c r="C1034" s="565">
        <v>0</v>
      </c>
      <c r="D1034" s="565">
        <v>0</v>
      </c>
      <c r="E1034" s="566" t="str">
        <f t="shared" si="93"/>
        <v/>
      </c>
      <c r="F1034" s="565">
        <v>0</v>
      </c>
      <c r="G1034" s="567" t="str">
        <f t="shared" si="92"/>
        <v/>
      </c>
    </row>
    <row r="1035" s="532" customFormat="1" ht="24.95" customHeight="1" spans="1:253">
      <c r="A1035" s="563" t="s">
        <v>829</v>
      </c>
      <c r="B1035" s="564">
        <v>0</v>
      </c>
      <c r="C1035" s="565">
        <v>0</v>
      </c>
      <c r="D1035" s="565">
        <v>0</v>
      </c>
      <c r="E1035" s="566" t="str">
        <f t="shared" si="93"/>
        <v/>
      </c>
      <c r="F1035" s="565">
        <v>0</v>
      </c>
      <c r="G1035" s="567" t="str">
        <f t="shared" si="92"/>
        <v/>
      </c>
      <c r="H1035" s="527"/>
      <c r="I1035" s="527"/>
      <c r="J1035" s="527"/>
      <c r="K1035" s="527"/>
      <c r="L1035" s="527"/>
      <c r="M1035" s="527"/>
      <c r="N1035" s="527"/>
      <c r="O1035" s="527"/>
      <c r="P1035" s="527"/>
      <c r="Q1035" s="527"/>
      <c r="R1035" s="527"/>
      <c r="S1035" s="527"/>
      <c r="T1035" s="527"/>
      <c r="U1035" s="527"/>
      <c r="V1035" s="527"/>
      <c r="W1035" s="527"/>
      <c r="X1035" s="527"/>
      <c r="Y1035" s="527"/>
      <c r="Z1035" s="527"/>
      <c r="AA1035" s="527"/>
      <c r="AB1035" s="527"/>
      <c r="AC1035" s="527"/>
      <c r="HN1035" s="527"/>
      <c r="HO1035" s="527"/>
      <c r="HP1035" s="527"/>
      <c r="HQ1035" s="527"/>
      <c r="HR1035" s="527"/>
      <c r="HS1035" s="527"/>
      <c r="HT1035" s="527"/>
      <c r="HU1035" s="527"/>
      <c r="HV1035" s="527"/>
      <c r="HW1035" s="527"/>
      <c r="HX1035" s="527"/>
      <c r="HY1035" s="527"/>
      <c r="HZ1035" s="527"/>
      <c r="IA1035" s="527"/>
      <c r="IB1035" s="527"/>
      <c r="IC1035" s="527"/>
      <c r="ID1035" s="527"/>
      <c r="IE1035" s="527"/>
      <c r="IF1035" s="527"/>
      <c r="IG1035" s="527"/>
      <c r="IH1035" s="527"/>
      <c r="II1035" s="527"/>
      <c r="IJ1035" s="527"/>
      <c r="IK1035" s="527"/>
      <c r="IL1035" s="527"/>
      <c r="IM1035" s="527"/>
      <c r="IN1035" s="527"/>
      <c r="IO1035" s="527"/>
      <c r="IP1035" s="527"/>
      <c r="IQ1035" s="527"/>
      <c r="IR1035" s="527"/>
      <c r="IS1035" s="527"/>
    </row>
    <row r="1036" s="532" customFormat="1" ht="24.95" customHeight="1" spans="1:253">
      <c r="A1036" s="563" t="s">
        <v>830</v>
      </c>
      <c r="B1036" s="564">
        <v>0</v>
      </c>
      <c r="C1036" s="565">
        <v>0</v>
      </c>
      <c r="D1036" s="565">
        <v>0</v>
      </c>
      <c r="E1036" s="566" t="str">
        <f t="shared" si="93"/>
        <v/>
      </c>
      <c r="F1036" s="565">
        <v>0</v>
      </c>
      <c r="G1036" s="567" t="str">
        <f t="shared" si="92"/>
        <v/>
      </c>
      <c r="H1036" s="527"/>
      <c r="I1036" s="527"/>
      <c r="J1036" s="527"/>
      <c r="K1036" s="527"/>
      <c r="L1036" s="527"/>
      <c r="M1036" s="527"/>
      <c r="N1036" s="527"/>
      <c r="O1036" s="527"/>
      <c r="P1036" s="527"/>
      <c r="Q1036" s="527"/>
      <c r="R1036" s="527"/>
      <c r="S1036" s="527"/>
      <c r="T1036" s="527"/>
      <c r="U1036" s="527"/>
      <c r="V1036" s="527"/>
      <c r="W1036" s="527"/>
      <c r="X1036" s="527"/>
      <c r="Y1036" s="527"/>
      <c r="Z1036" s="527"/>
      <c r="AA1036" s="527"/>
      <c r="AB1036" s="527"/>
      <c r="AC1036" s="527"/>
      <c r="HN1036" s="527"/>
      <c r="HO1036" s="527"/>
      <c r="HP1036" s="527"/>
      <c r="HQ1036" s="527"/>
      <c r="HR1036" s="527"/>
      <c r="HS1036" s="527"/>
      <c r="HT1036" s="527"/>
      <c r="HU1036" s="527"/>
      <c r="HV1036" s="527"/>
      <c r="HW1036" s="527"/>
      <c r="HX1036" s="527"/>
      <c r="HY1036" s="527"/>
      <c r="HZ1036" s="527"/>
      <c r="IA1036" s="527"/>
      <c r="IB1036" s="527"/>
      <c r="IC1036" s="527"/>
      <c r="ID1036" s="527"/>
      <c r="IE1036" s="527"/>
      <c r="IF1036" s="527"/>
      <c r="IG1036" s="527"/>
      <c r="IH1036" s="527"/>
      <c r="II1036" s="527"/>
      <c r="IJ1036" s="527"/>
      <c r="IK1036" s="527"/>
      <c r="IL1036" s="527"/>
      <c r="IM1036" s="527"/>
      <c r="IN1036" s="527"/>
      <c r="IO1036" s="527"/>
      <c r="IP1036" s="527"/>
      <c r="IQ1036" s="527"/>
      <c r="IR1036" s="527"/>
      <c r="IS1036" s="527"/>
    </row>
    <row r="1037" s="525" customFormat="1" ht="24.95" customHeight="1" spans="1:253">
      <c r="A1037" s="563" t="s">
        <v>831</v>
      </c>
      <c r="B1037" s="564">
        <v>0</v>
      </c>
      <c r="C1037" s="565">
        <v>0</v>
      </c>
      <c r="D1037" s="565">
        <v>0</v>
      </c>
      <c r="E1037" s="566" t="str">
        <f t="shared" si="93"/>
        <v/>
      </c>
      <c r="F1037" s="565">
        <v>0</v>
      </c>
      <c r="G1037" s="567" t="str">
        <f t="shared" si="92"/>
        <v/>
      </c>
      <c r="H1037" s="527"/>
      <c r="I1037" s="527"/>
      <c r="J1037" s="527"/>
      <c r="K1037" s="527"/>
      <c r="L1037" s="527"/>
      <c r="M1037" s="527"/>
      <c r="N1037" s="527"/>
      <c r="O1037" s="527"/>
      <c r="P1037" s="527"/>
      <c r="Q1037" s="527"/>
      <c r="R1037" s="527"/>
      <c r="S1037" s="527"/>
      <c r="T1037" s="527"/>
      <c r="U1037" s="527"/>
      <c r="V1037" s="527"/>
      <c r="W1037" s="527"/>
      <c r="X1037" s="527"/>
      <c r="Y1037" s="527"/>
      <c r="Z1037" s="527"/>
      <c r="AA1037" s="527"/>
      <c r="AB1037" s="527"/>
      <c r="AC1037" s="527"/>
      <c r="HN1037" s="527"/>
      <c r="HO1037" s="527"/>
      <c r="HP1037" s="527"/>
      <c r="HQ1037" s="527"/>
      <c r="HR1037" s="527"/>
      <c r="HS1037" s="527"/>
      <c r="HT1037" s="527"/>
      <c r="HU1037" s="527"/>
      <c r="HV1037" s="527"/>
      <c r="HW1037" s="527"/>
      <c r="HX1037" s="527"/>
      <c r="HY1037" s="527"/>
      <c r="HZ1037" s="527"/>
      <c r="IA1037" s="527"/>
      <c r="IB1037" s="527"/>
      <c r="IC1037" s="527"/>
      <c r="ID1037" s="527"/>
      <c r="IE1037" s="527"/>
      <c r="IF1037" s="527"/>
      <c r="IG1037" s="527"/>
      <c r="IH1037" s="527"/>
      <c r="II1037" s="527"/>
      <c r="IJ1037" s="527"/>
      <c r="IK1037" s="527"/>
      <c r="IL1037" s="527"/>
      <c r="IM1037" s="527"/>
      <c r="IN1037" s="527"/>
      <c r="IO1037" s="527"/>
      <c r="IP1037" s="527"/>
      <c r="IQ1037" s="527"/>
      <c r="IR1037" s="527"/>
      <c r="IS1037" s="527"/>
    </row>
    <row r="1038" s="525" customFormat="1" ht="24.95" customHeight="1" spans="1:253">
      <c r="A1038" s="563" t="s">
        <v>832</v>
      </c>
      <c r="B1038" s="564">
        <v>0</v>
      </c>
      <c r="C1038" s="565">
        <v>0</v>
      </c>
      <c r="D1038" s="565">
        <v>0</v>
      </c>
      <c r="E1038" s="566" t="str">
        <f t="shared" si="93"/>
        <v/>
      </c>
      <c r="F1038" s="565">
        <v>0</v>
      </c>
      <c r="G1038" s="567" t="str">
        <f t="shared" si="92"/>
        <v/>
      </c>
      <c r="H1038" s="527"/>
      <c r="I1038" s="527"/>
      <c r="J1038" s="527"/>
      <c r="K1038" s="527"/>
      <c r="L1038" s="527"/>
      <c r="M1038" s="527"/>
      <c r="N1038" s="527"/>
      <c r="O1038" s="527"/>
      <c r="P1038" s="527"/>
      <c r="Q1038" s="527"/>
      <c r="R1038" s="527"/>
      <c r="S1038" s="527"/>
      <c r="T1038" s="527"/>
      <c r="U1038" s="527"/>
      <c r="V1038" s="527"/>
      <c r="W1038" s="527"/>
      <c r="X1038" s="527"/>
      <c r="Y1038" s="527"/>
      <c r="Z1038" s="527"/>
      <c r="AA1038" s="527"/>
      <c r="AB1038" s="527"/>
      <c r="AC1038" s="527"/>
      <c r="HN1038" s="527"/>
      <c r="HO1038" s="527"/>
      <c r="HP1038" s="527"/>
      <c r="HQ1038" s="527"/>
      <c r="HR1038" s="527"/>
      <c r="HS1038" s="527"/>
      <c r="HT1038" s="527"/>
      <c r="HU1038" s="527"/>
      <c r="HV1038" s="527"/>
      <c r="HW1038" s="527"/>
      <c r="HX1038" s="527"/>
      <c r="HY1038" s="527"/>
      <c r="HZ1038" s="527"/>
      <c r="IA1038" s="527"/>
      <c r="IB1038" s="527"/>
      <c r="IC1038" s="527"/>
      <c r="ID1038" s="527"/>
      <c r="IE1038" s="527"/>
      <c r="IF1038" s="527"/>
      <c r="IG1038" s="527"/>
      <c r="IH1038" s="527"/>
      <c r="II1038" s="527"/>
      <c r="IJ1038" s="527"/>
      <c r="IK1038" s="527"/>
      <c r="IL1038" s="527"/>
      <c r="IM1038" s="527"/>
      <c r="IN1038" s="527"/>
      <c r="IO1038" s="527"/>
      <c r="IP1038" s="527"/>
      <c r="IQ1038" s="527"/>
      <c r="IR1038" s="527"/>
      <c r="IS1038" s="527"/>
    </row>
    <row r="1039" s="529" customFormat="1" ht="24.95" customHeight="1" spans="1:253">
      <c r="A1039" s="563" t="s">
        <v>833</v>
      </c>
      <c r="B1039" s="564">
        <v>0</v>
      </c>
      <c r="C1039" s="565">
        <v>0</v>
      </c>
      <c r="D1039" s="565">
        <v>0</v>
      </c>
      <c r="E1039" s="566" t="str">
        <f t="shared" si="93"/>
        <v/>
      </c>
      <c r="F1039" s="565">
        <v>0</v>
      </c>
      <c r="G1039" s="567" t="str">
        <f t="shared" si="92"/>
        <v/>
      </c>
      <c r="H1039" s="527"/>
      <c r="I1039" s="527"/>
      <c r="J1039" s="527"/>
      <c r="K1039" s="527"/>
      <c r="L1039" s="527"/>
      <c r="M1039" s="527"/>
      <c r="N1039" s="527"/>
      <c r="O1039" s="527"/>
      <c r="P1039" s="527"/>
      <c r="Q1039" s="527"/>
      <c r="R1039" s="527"/>
      <c r="S1039" s="527"/>
      <c r="T1039" s="527"/>
      <c r="U1039" s="527"/>
      <c r="V1039" s="527"/>
      <c r="W1039" s="527"/>
      <c r="X1039" s="527"/>
      <c r="Y1039" s="527"/>
      <c r="Z1039" s="527"/>
      <c r="AA1039" s="527"/>
      <c r="AB1039" s="527"/>
      <c r="AC1039" s="527"/>
      <c r="HN1039" s="527"/>
      <c r="HO1039" s="527"/>
      <c r="HP1039" s="527"/>
      <c r="HQ1039" s="527"/>
      <c r="HR1039" s="527"/>
      <c r="HS1039" s="527"/>
      <c r="HT1039" s="527"/>
      <c r="HU1039" s="527"/>
      <c r="HV1039" s="527"/>
      <c r="HW1039" s="527"/>
      <c r="HX1039" s="527"/>
      <c r="HY1039" s="527"/>
      <c r="HZ1039" s="527"/>
      <c r="IA1039" s="527"/>
      <c r="IB1039" s="527"/>
      <c r="IC1039" s="527"/>
      <c r="ID1039" s="527"/>
      <c r="IE1039" s="527"/>
      <c r="IF1039" s="527"/>
      <c r="IG1039" s="527"/>
      <c r="IH1039" s="527"/>
      <c r="II1039" s="527"/>
      <c r="IJ1039" s="527"/>
      <c r="IK1039" s="527"/>
      <c r="IL1039" s="527"/>
      <c r="IM1039" s="527"/>
      <c r="IN1039" s="527"/>
      <c r="IO1039" s="527"/>
      <c r="IP1039" s="527"/>
      <c r="IQ1039" s="527"/>
      <c r="IR1039" s="527"/>
      <c r="IS1039" s="527"/>
    </row>
    <row r="1040" s="528" customFormat="1" ht="24.95" customHeight="1" spans="1:253">
      <c r="A1040" s="563" t="s">
        <v>834</v>
      </c>
      <c r="B1040" s="564">
        <v>0</v>
      </c>
      <c r="C1040" s="565">
        <v>0</v>
      </c>
      <c r="D1040" s="565">
        <v>0</v>
      </c>
      <c r="E1040" s="566" t="str">
        <f t="shared" si="93"/>
        <v/>
      </c>
      <c r="F1040" s="565">
        <v>0</v>
      </c>
      <c r="G1040" s="567" t="str">
        <f t="shared" si="92"/>
        <v/>
      </c>
    </row>
    <row r="1041" s="5" customFormat="1" ht="24.95" customHeight="1" spans="1:253">
      <c r="A1041" s="568" t="s">
        <v>835</v>
      </c>
      <c r="B1041" s="367">
        <f>SUM(B1042:B1056)</f>
        <v>259</v>
      </c>
      <c r="C1041" s="367">
        <f>SUM(C1042:C1056)</f>
        <v>394</v>
      </c>
      <c r="D1041" s="367">
        <f>SUM(D1042:D1056)</f>
        <v>364</v>
      </c>
      <c r="E1041" s="561">
        <f t="shared" si="93"/>
        <v>0.923857868020305</v>
      </c>
      <c r="F1041" s="367">
        <f>SUM(F1042:F1056)</f>
        <v>988</v>
      </c>
      <c r="G1041" s="562">
        <f t="shared" si="92"/>
        <v>-0.631578947368421</v>
      </c>
      <c r="H1041" s="527"/>
      <c r="I1041" s="527"/>
      <c r="J1041" s="527"/>
      <c r="K1041" s="527"/>
      <c r="L1041" s="527"/>
      <c r="M1041" s="527"/>
      <c r="N1041" s="527"/>
      <c r="O1041" s="527"/>
      <c r="P1041" s="527"/>
      <c r="Q1041" s="527"/>
      <c r="R1041" s="527"/>
      <c r="S1041" s="527"/>
      <c r="T1041" s="527"/>
      <c r="U1041" s="527"/>
      <c r="V1041" s="527"/>
      <c r="W1041" s="527"/>
      <c r="X1041" s="527"/>
      <c r="Y1041" s="527"/>
      <c r="Z1041" s="527"/>
      <c r="AA1041" s="527"/>
      <c r="AB1041" s="527"/>
      <c r="AC1041" s="527"/>
      <c r="HN1041" s="527"/>
      <c r="HO1041" s="527"/>
      <c r="HP1041" s="527"/>
      <c r="HQ1041" s="527"/>
      <c r="HR1041" s="527"/>
      <c r="HS1041" s="527"/>
      <c r="HT1041" s="527"/>
      <c r="HU1041" s="527"/>
      <c r="HV1041" s="527"/>
      <c r="HW1041" s="527"/>
      <c r="HX1041" s="527"/>
      <c r="HY1041" s="527"/>
      <c r="HZ1041" s="527"/>
      <c r="IA1041" s="527"/>
      <c r="IB1041" s="527"/>
      <c r="IC1041" s="527"/>
      <c r="ID1041" s="527"/>
      <c r="IE1041" s="527"/>
      <c r="IF1041" s="527"/>
      <c r="IG1041" s="527"/>
      <c r="IH1041" s="527"/>
      <c r="II1041" s="527"/>
      <c r="IJ1041" s="527"/>
      <c r="IK1041" s="527"/>
      <c r="IL1041" s="527"/>
      <c r="IM1041" s="527"/>
      <c r="IN1041" s="527"/>
      <c r="IO1041" s="527"/>
      <c r="IP1041" s="527"/>
      <c r="IQ1041" s="527"/>
      <c r="IR1041" s="527"/>
      <c r="IS1041" s="527"/>
    </row>
    <row r="1042" s="529" customFormat="1" ht="24.95" customHeight="1" spans="1:253">
      <c r="A1042" s="563" t="s">
        <v>50</v>
      </c>
      <c r="B1042" s="564">
        <v>0</v>
      </c>
      <c r="C1042" s="565">
        <v>0</v>
      </c>
      <c r="D1042" s="565">
        <v>0</v>
      </c>
      <c r="E1042" s="566" t="str">
        <f t="shared" si="93"/>
        <v/>
      </c>
      <c r="F1042" s="565">
        <v>0</v>
      </c>
      <c r="G1042" s="567" t="str">
        <f t="shared" si="92"/>
        <v/>
      </c>
      <c r="H1042" s="527"/>
      <c r="I1042" s="527"/>
      <c r="J1042" s="527"/>
      <c r="K1042" s="527"/>
      <c r="L1042" s="527"/>
      <c r="M1042" s="527"/>
      <c r="N1042" s="527"/>
      <c r="O1042" s="527"/>
      <c r="P1042" s="527"/>
      <c r="Q1042" s="527"/>
      <c r="R1042" s="527"/>
      <c r="S1042" s="527"/>
      <c r="T1042" s="527"/>
      <c r="U1042" s="527"/>
      <c r="V1042" s="527"/>
      <c r="W1042" s="527"/>
      <c r="X1042" s="527"/>
      <c r="Y1042" s="527"/>
      <c r="Z1042" s="527"/>
      <c r="AA1042" s="527"/>
      <c r="AB1042" s="527"/>
      <c r="AC1042" s="527"/>
      <c r="HN1042" s="527"/>
      <c r="HO1042" s="527"/>
      <c r="HP1042" s="527"/>
      <c r="HQ1042" s="527"/>
      <c r="HR1042" s="527"/>
      <c r="HS1042" s="527"/>
      <c r="HT1042" s="527"/>
      <c r="HU1042" s="527"/>
      <c r="HV1042" s="527"/>
      <c r="HW1042" s="527"/>
      <c r="HX1042" s="527"/>
      <c r="HY1042" s="527"/>
      <c r="HZ1042" s="527"/>
      <c r="IA1042" s="527"/>
      <c r="IB1042" s="527"/>
      <c r="IC1042" s="527"/>
      <c r="ID1042" s="527"/>
      <c r="IE1042" s="527"/>
      <c r="IF1042" s="527"/>
      <c r="IG1042" s="527"/>
      <c r="IH1042" s="527"/>
      <c r="II1042" s="527"/>
      <c r="IJ1042" s="527"/>
      <c r="IK1042" s="527"/>
      <c r="IL1042" s="527"/>
      <c r="IM1042" s="527"/>
      <c r="IN1042" s="527"/>
      <c r="IO1042" s="527"/>
      <c r="IP1042" s="527"/>
      <c r="IQ1042" s="527"/>
      <c r="IR1042" s="527"/>
      <c r="IS1042" s="527"/>
    </row>
    <row r="1043" s="529" customFormat="1" ht="24.95" customHeight="1" spans="1:253">
      <c r="A1043" s="563" t="s">
        <v>51</v>
      </c>
      <c r="B1043" s="564">
        <v>0</v>
      </c>
      <c r="C1043" s="565">
        <v>0</v>
      </c>
      <c r="D1043" s="565">
        <v>0</v>
      </c>
      <c r="E1043" s="566" t="str">
        <f t="shared" si="93"/>
        <v/>
      </c>
      <c r="F1043" s="565">
        <v>0</v>
      </c>
      <c r="G1043" s="567" t="str">
        <f t="shared" si="92"/>
        <v/>
      </c>
      <c r="H1043" s="527"/>
      <c r="I1043" s="527"/>
      <c r="J1043" s="527"/>
      <c r="K1043" s="527"/>
      <c r="L1043" s="527"/>
      <c r="M1043" s="527"/>
      <c r="N1043" s="527"/>
      <c r="O1043" s="527"/>
      <c r="P1043" s="527"/>
      <c r="Q1043" s="527"/>
      <c r="R1043" s="527"/>
      <c r="S1043" s="527"/>
      <c r="T1043" s="527"/>
      <c r="U1043" s="527"/>
      <c r="V1043" s="527"/>
      <c r="W1043" s="527"/>
      <c r="X1043" s="527"/>
      <c r="Y1043" s="527"/>
      <c r="Z1043" s="527"/>
      <c r="AA1043" s="527"/>
      <c r="AB1043" s="527"/>
      <c r="AC1043" s="527"/>
      <c r="HN1043" s="527"/>
      <c r="HO1043" s="527"/>
      <c r="HP1043" s="527"/>
      <c r="HQ1043" s="527"/>
      <c r="HR1043" s="527"/>
      <c r="HS1043" s="527"/>
      <c r="HT1043" s="527"/>
      <c r="HU1043" s="527"/>
      <c r="HV1043" s="527"/>
      <c r="HW1043" s="527"/>
      <c r="HX1043" s="527"/>
      <c r="HY1043" s="527"/>
      <c r="HZ1043" s="527"/>
      <c r="IA1043" s="527"/>
      <c r="IB1043" s="527"/>
      <c r="IC1043" s="527"/>
      <c r="ID1043" s="527"/>
      <c r="IE1043" s="527"/>
      <c r="IF1043" s="527"/>
      <c r="IG1043" s="527"/>
      <c r="IH1043" s="527"/>
      <c r="II1043" s="527"/>
      <c r="IJ1043" s="527"/>
      <c r="IK1043" s="527"/>
      <c r="IL1043" s="527"/>
      <c r="IM1043" s="527"/>
      <c r="IN1043" s="527"/>
      <c r="IO1043" s="527"/>
      <c r="IP1043" s="527"/>
      <c r="IQ1043" s="527"/>
      <c r="IR1043" s="527"/>
      <c r="IS1043" s="527"/>
    </row>
    <row r="1044" s="528" customFormat="1" ht="24.95" customHeight="1" spans="1:253">
      <c r="A1044" s="563" t="s">
        <v>52</v>
      </c>
      <c r="B1044" s="564">
        <v>0</v>
      </c>
      <c r="C1044" s="565">
        <v>0</v>
      </c>
      <c r="D1044" s="565">
        <v>0</v>
      </c>
      <c r="E1044" s="566" t="str">
        <f t="shared" si="93"/>
        <v/>
      </c>
      <c r="F1044" s="565">
        <v>0</v>
      </c>
      <c r="G1044" s="567" t="str">
        <f t="shared" si="92"/>
        <v/>
      </c>
    </row>
    <row r="1045" s="528" customFormat="1" ht="24.95" customHeight="1" spans="1:253">
      <c r="A1045" s="563" t="s">
        <v>836</v>
      </c>
      <c r="B1045" s="564">
        <v>0</v>
      </c>
      <c r="C1045" s="565">
        <v>0</v>
      </c>
      <c r="D1045" s="565">
        <v>0</v>
      </c>
      <c r="E1045" s="566" t="str">
        <f t="shared" si="93"/>
        <v/>
      </c>
      <c r="F1045" s="565">
        <v>0</v>
      </c>
      <c r="G1045" s="567" t="str">
        <f t="shared" si="92"/>
        <v/>
      </c>
    </row>
    <row r="1046" s="532" customFormat="1" ht="24.95" customHeight="1" spans="1:253">
      <c r="A1046" s="563" t="s">
        <v>837</v>
      </c>
      <c r="B1046" s="564">
        <v>0</v>
      </c>
      <c r="C1046" s="565">
        <v>0</v>
      </c>
      <c r="D1046" s="565">
        <v>0</v>
      </c>
      <c r="E1046" s="566" t="str">
        <f t="shared" si="93"/>
        <v/>
      </c>
      <c r="F1046" s="565">
        <v>0</v>
      </c>
      <c r="G1046" s="567" t="str">
        <f t="shared" si="92"/>
        <v/>
      </c>
      <c r="H1046" s="527"/>
      <c r="I1046" s="527"/>
      <c r="J1046" s="527"/>
      <c r="K1046" s="527"/>
      <c r="L1046" s="527"/>
      <c r="M1046" s="527"/>
      <c r="N1046" s="527"/>
      <c r="O1046" s="527"/>
      <c r="P1046" s="527"/>
      <c r="Q1046" s="527"/>
      <c r="R1046" s="527"/>
      <c r="S1046" s="527"/>
      <c r="T1046" s="527"/>
      <c r="U1046" s="527"/>
      <c r="V1046" s="527"/>
      <c r="W1046" s="527"/>
      <c r="X1046" s="527"/>
      <c r="Y1046" s="527"/>
      <c r="Z1046" s="527"/>
      <c r="AA1046" s="527"/>
      <c r="AB1046" s="527"/>
      <c r="AC1046" s="527"/>
      <c r="HN1046" s="527"/>
      <c r="HO1046" s="527"/>
      <c r="HP1046" s="527"/>
      <c r="HQ1046" s="527"/>
      <c r="HR1046" s="527"/>
      <c r="HS1046" s="527"/>
      <c r="HT1046" s="527"/>
      <c r="HU1046" s="527"/>
      <c r="HV1046" s="527"/>
      <c r="HW1046" s="527"/>
      <c r="HX1046" s="527"/>
      <c r="HY1046" s="527"/>
      <c r="HZ1046" s="527"/>
      <c r="IA1046" s="527"/>
      <c r="IB1046" s="527"/>
      <c r="IC1046" s="527"/>
      <c r="ID1046" s="527"/>
      <c r="IE1046" s="527"/>
      <c r="IF1046" s="527"/>
      <c r="IG1046" s="527"/>
      <c r="IH1046" s="527"/>
      <c r="II1046" s="527"/>
      <c r="IJ1046" s="527"/>
      <c r="IK1046" s="527"/>
      <c r="IL1046" s="527"/>
      <c r="IM1046" s="527"/>
      <c r="IN1046" s="527"/>
      <c r="IO1046" s="527"/>
      <c r="IP1046" s="527"/>
      <c r="IQ1046" s="527"/>
      <c r="IR1046" s="527"/>
      <c r="IS1046" s="527"/>
    </row>
    <row r="1047" s="532" customFormat="1" ht="24.95" customHeight="1" spans="1:253">
      <c r="A1047" s="563" t="s">
        <v>838</v>
      </c>
      <c r="B1047" s="564">
        <v>0</v>
      </c>
      <c r="C1047" s="565">
        <v>0</v>
      </c>
      <c r="D1047" s="565">
        <v>0</v>
      </c>
      <c r="E1047" s="566" t="str">
        <f t="shared" si="93"/>
        <v/>
      </c>
      <c r="F1047" s="565">
        <v>0</v>
      </c>
      <c r="G1047" s="567" t="str">
        <f t="shared" si="92"/>
        <v/>
      </c>
      <c r="H1047" s="527"/>
      <c r="I1047" s="527"/>
      <c r="J1047" s="527"/>
      <c r="K1047" s="527"/>
      <c r="L1047" s="527"/>
      <c r="M1047" s="527"/>
      <c r="N1047" s="527"/>
      <c r="O1047" s="527"/>
      <c r="P1047" s="527"/>
      <c r="Q1047" s="527"/>
      <c r="R1047" s="527"/>
      <c r="S1047" s="527"/>
      <c r="T1047" s="527"/>
      <c r="U1047" s="527"/>
      <c r="V1047" s="527"/>
      <c r="W1047" s="527"/>
      <c r="X1047" s="527"/>
      <c r="Y1047" s="527"/>
      <c r="Z1047" s="527"/>
      <c r="AA1047" s="527"/>
      <c r="AB1047" s="527"/>
      <c r="AC1047" s="527"/>
      <c r="HN1047" s="527"/>
      <c r="HO1047" s="527"/>
      <c r="HP1047" s="527"/>
      <c r="HQ1047" s="527"/>
      <c r="HR1047" s="527"/>
      <c r="HS1047" s="527"/>
      <c r="HT1047" s="527"/>
      <c r="HU1047" s="527"/>
      <c r="HV1047" s="527"/>
      <c r="HW1047" s="527"/>
      <c r="HX1047" s="527"/>
      <c r="HY1047" s="527"/>
      <c r="HZ1047" s="527"/>
      <c r="IA1047" s="527"/>
      <c r="IB1047" s="527"/>
      <c r="IC1047" s="527"/>
      <c r="ID1047" s="527"/>
      <c r="IE1047" s="527"/>
      <c r="IF1047" s="527"/>
      <c r="IG1047" s="527"/>
      <c r="IH1047" s="527"/>
      <c r="II1047" s="527"/>
      <c r="IJ1047" s="527"/>
      <c r="IK1047" s="527"/>
      <c r="IL1047" s="527"/>
      <c r="IM1047" s="527"/>
      <c r="IN1047" s="527"/>
      <c r="IO1047" s="527"/>
      <c r="IP1047" s="527"/>
      <c r="IQ1047" s="527"/>
      <c r="IR1047" s="527"/>
      <c r="IS1047" s="527"/>
    </row>
    <row r="1048" s="525" customFormat="1" ht="37.5" spans="1:253">
      <c r="A1048" s="563" t="s">
        <v>839</v>
      </c>
      <c r="B1048" s="564">
        <v>0</v>
      </c>
      <c r="C1048" s="565">
        <v>0</v>
      </c>
      <c r="D1048" s="565">
        <v>0</v>
      </c>
      <c r="E1048" s="566" t="str">
        <f t="shared" si="93"/>
        <v/>
      </c>
      <c r="F1048" s="565">
        <v>0</v>
      </c>
      <c r="G1048" s="567" t="str">
        <f t="shared" si="92"/>
        <v/>
      </c>
      <c r="H1048" s="527"/>
      <c r="I1048" s="527"/>
      <c r="J1048" s="527"/>
      <c r="K1048" s="527"/>
      <c r="L1048" s="527"/>
      <c r="M1048" s="527"/>
      <c r="N1048" s="527"/>
      <c r="O1048" s="527"/>
      <c r="P1048" s="527"/>
      <c r="Q1048" s="527"/>
      <c r="R1048" s="527"/>
      <c r="S1048" s="527"/>
      <c r="T1048" s="527"/>
      <c r="U1048" s="527"/>
      <c r="V1048" s="527"/>
      <c r="W1048" s="527"/>
      <c r="X1048" s="527"/>
      <c r="Y1048" s="527"/>
      <c r="Z1048" s="527"/>
      <c r="AA1048" s="527"/>
      <c r="AB1048" s="527"/>
      <c r="AC1048" s="527"/>
      <c r="HN1048" s="527"/>
      <c r="HO1048" s="527"/>
      <c r="HP1048" s="527"/>
      <c r="HQ1048" s="527"/>
      <c r="HR1048" s="527"/>
      <c r="HS1048" s="527"/>
      <c r="HT1048" s="527"/>
      <c r="HU1048" s="527"/>
      <c r="HV1048" s="527"/>
      <c r="HW1048" s="527"/>
      <c r="HX1048" s="527"/>
      <c r="HY1048" s="527"/>
      <c r="HZ1048" s="527"/>
      <c r="IA1048" s="527"/>
      <c r="IB1048" s="527"/>
      <c r="IC1048" s="527"/>
      <c r="ID1048" s="527"/>
      <c r="IE1048" s="527"/>
      <c r="IF1048" s="527"/>
      <c r="IG1048" s="527"/>
      <c r="IH1048" s="527"/>
      <c r="II1048" s="527"/>
      <c r="IJ1048" s="527"/>
      <c r="IK1048" s="527"/>
      <c r="IL1048" s="527"/>
      <c r="IM1048" s="527"/>
      <c r="IN1048" s="527"/>
      <c r="IO1048" s="527"/>
      <c r="IP1048" s="527"/>
      <c r="IQ1048" s="527"/>
      <c r="IR1048" s="527"/>
      <c r="IS1048" s="527"/>
    </row>
    <row r="1049" s="525" customFormat="1" ht="24.95" customHeight="1" spans="1:253">
      <c r="A1049" s="563" t="s">
        <v>840</v>
      </c>
      <c r="B1049" s="564">
        <v>0</v>
      </c>
      <c r="C1049" s="565">
        <v>0</v>
      </c>
      <c r="D1049" s="565">
        <v>0</v>
      </c>
      <c r="E1049" s="566" t="str">
        <f t="shared" si="93"/>
        <v/>
      </c>
      <c r="F1049" s="565">
        <v>0</v>
      </c>
      <c r="G1049" s="567" t="str">
        <f t="shared" si="92"/>
        <v/>
      </c>
      <c r="H1049" s="527"/>
      <c r="I1049" s="527"/>
      <c r="J1049" s="527"/>
      <c r="K1049" s="527"/>
      <c r="L1049" s="527"/>
      <c r="M1049" s="527"/>
      <c r="N1049" s="527"/>
      <c r="O1049" s="527"/>
      <c r="P1049" s="527"/>
      <c r="Q1049" s="527"/>
      <c r="R1049" s="527"/>
      <c r="S1049" s="527"/>
      <c r="T1049" s="527"/>
      <c r="U1049" s="527"/>
      <c r="V1049" s="527"/>
      <c r="W1049" s="527"/>
      <c r="X1049" s="527"/>
      <c r="Y1049" s="527"/>
      <c r="Z1049" s="527"/>
      <c r="AA1049" s="527"/>
      <c r="AB1049" s="527"/>
      <c r="AC1049" s="527"/>
      <c r="HN1049" s="527"/>
      <c r="HO1049" s="527"/>
      <c r="HP1049" s="527"/>
      <c r="HQ1049" s="527"/>
      <c r="HR1049" s="527"/>
      <c r="HS1049" s="527"/>
      <c r="HT1049" s="527"/>
      <c r="HU1049" s="527"/>
      <c r="HV1049" s="527"/>
      <c r="HW1049" s="527"/>
      <c r="HX1049" s="527"/>
      <c r="HY1049" s="527"/>
      <c r="HZ1049" s="527"/>
      <c r="IA1049" s="527"/>
      <c r="IB1049" s="527"/>
      <c r="IC1049" s="527"/>
      <c r="ID1049" s="527"/>
      <c r="IE1049" s="527"/>
      <c r="IF1049" s="527"/>
      <c r="IG1049" s="527"/>
      <c r="IH1049" s="527"/>
      <c r="II1049" s="527"/>
      <c r="IJ1049" s="527"/>
      <c r="IK1049" s="527"/>
      <c r="IL1049" s="527"/>
      <c r="IM1049" s="527"/>
      <c r="IN1049" s="527"/>
      <c r="IO1049" s="527"/>
      <c r="IP1049" s="527"/>
      <c r="IQ1049" s="527"/>
      <c r="IR1049" s="527"/>
      <c r="IS1049" s="527"/>
    </row>
    <row r="1050" s="525" customFormat="1" ht="24.95" customHeight="1" spans="1:253">
      <c r="A1050" s="563" t="s">
        <v>841</v>
      </c>
      <c r="B1050" s="564">
        <v>0</v>
      </c>
      <c r="C1050" s="565">
        <v>0</v>
      </c>
      <c r="D1050" s="565">
        <v>0</v>
      </c>
      <c r="E1050" s="566" t="str">
        <f t="shared" si="93"/>
        <v/>
      </c>
      <c r="F1050" s="565">
        <v>0</v>
      </c>
      <c r="G1050" s="567" t="str">
        <f t="shared" si="92"/>
        <v/>
      </c>
      <c r="H1050" s="527"/>
      <c r="I1050" s="527"/>
      <c r="J1050" s="527"/>
      <c r="K1050" s="527"/>
      <c r="L1050" s="527"/>
      <c r="M1050" s="527"/>
      <c r="N1050" s="527"/>
      <c r="O1050" s="527"/>
      <c r="P1050" s="527"/>
      <c r="Q1050" s="527"/>
      <c r="R1050" s="527"/>
      <c r="S1050" s="527"/>
      <c r="T1050" s="527"/>
      <c r="U1050" s="527"/>
      <c r="V1050" s="527"/>
      <c r="W1050" s="527"/>
      <c r="X1050" s="527"/>
      <c r="Y1050" s="527"/>
      <c r="Z1050" s="527"/>
      <c r="AA1050" s="527"/>
      <c r="AB1050" s="527"/>
      <c r="AC1050" s="527"/>
      <c r="HN1050" s="527"/>
      <c r="HO1050" s="527"/>
      <c r="HP1050" s="527"/>
      <c r="HQ1050" s="527"/>
      <c r="HR1050" s="527"/>
      <c r="HS1050" s="527"/>
      <c r="HT1050" s="527"/>
      <c r="HU1050" s="527"/>
      <c r="HV1050" s="527"/>
      <c r="HW1050" s="527"/>
      <c r="HX1050" s="527"/>
      <c r="HY1050" s="527"/>
      <c r="HZ1050" s="527"/>
      <c r="IA1050" s="527"/>
      <c r="IB1050" s="527"/>
      <c r="IC1050" s="527"/>
      <c r="ID1050" s="527"/>
      <c r="IE1050" s="527"/>
      <c r="IF1050" s="527"/>
      <c r="IG1050" s="527"/>
      <c r="IH1050" s="527"/>
      <c r="II1050" s="527"/>
      <c r="IJ1050" s="527"/>
      <c r="IK1050" s="527"/>
      <c r="IL1050" s="527"/>
      <c r="IM1050" s="527"/>
      <c r="IN1050" s="527"/>
      <c r="IO1050" s="527"/>
      <c r="IP1050" s="527"/>
      <c r="IQ1050" s="527"/>
      <c r="IR1050" s="527"/>
      <c r="IS1050" s="527"/>
    </row>
    <row r="1051" s="525" customFormat="1" ht="24.95" customHeight="1" spans="1:253">
      <c r="A1051" s="563" t="s">
        <v>842</v>
      </c>
      <c r="B1051" s="564">
        <v>0</v>
      </c>
      <c r="C1051" s="565">
        <v>0</v>
      </c>
      <c r="D1051" s="565">
        <v>0</v>
      </c>
      <c r="E1051" s="566" t="str">
        <f t="shared" si="93"/>
        <v/>
      </c>
      <c r="F1051" s="565">
        <v>0</v>
      </c>
      <c r="G1051" s="567" t="str">
        <f t="shared" si="92"/>
        <v/>
      </c>
      <c r="H1051" s="527"/>
      <c r="I1051" s="527"/>
      <c r="J1051" s="527"/>
      <c r="K1051" s="527"/>
      <c r="L1051" s="527"/>
      <c r="M1051" s="527"/>
      <c r="N1051" s="527"/>
      <c r="O1051" s="527"/>
      <c r="P1051" s="527"/>
      <c r="Q1051" s="527"/>
      <c r="R1051" s="527"/>
      <c r="S1051" s="527"/>
      <c r="T1051" s="527"/>
      <c r="U1051" s="527"/>
      <c r="V1051" s="527"/>
      <c r="W1051" s="527"/>
      <c r="X1051" s="527"/>
      <c r="Y1051" s="527"/>
      <c r="Z1051" s="527"/>
      <c r="AA1051" s="527"/>
      <c r="AB1051" s="527"/>
      <c r="AC1051" s="527"/>
      <c r="HN1051" s="527"/>
      <c r="HO1051" s="527"/>
      <c r="HP1051" s="527"/>
      <c r="HQ1051" s="527"/>
      <c r="HR1051" s="527"/>
      <c r="HS1051" s="527"/>
      <c r="HT1051" s="527"/>
      <c r="HU1051" s="527"/>
      <c r="HV1051" s="527"/>
      <c r="HW1051" s="527"/>
      <c r="HX1051" s="527"/>
      <c r="HY1051" s="527"/>
      <c r="HZ1051" s="527"/>
      <c r="IA1051" s="527"/>
      <c r="IB1051" s="527"/>
      <c r="IC1051" s="527"/>
      <c r="ID1051" s="527"/>
      <c r="IE1051" s="527"/>
      <c r="IF1051" s="527"/>
      <c r="IG1051" s="527"/>
      <c r="IH1051" s="527"/>
      <c r="II1051" s="527"/>
      <c r="IJ1051" s="527"/>
      <c r="IK1051" s="527"/>
      <c r="IL1051" s="527"/>
      <c r="IM1051" s="527"/>
      <c r="IN1051" s="527"/>
      <c r="IO1051" s="527"/>
      <c r="IP1051" s="527"/>
      <c r="IQ1051" s="527"/>
      <c r="IR1051" s="527"/>
      <c r="IS1051" s="527"/>
    </row>
    <row r="1052" s="525" customFormat="1" ht="37.5" spans="1:253">
      <c r="A1052" s="563" t="s">
        <v>843</v>
      </c>
      <c r="B1052" s="564">
        <v>0</v>
      </c>
      <c r="C1052" s="565">
        <v>0</v>
      </c>
      <c r="D1052" s="565">
        <v>0</v>
      </c>
      <c r="E1052" s="566" t="str">
        <f t="shared" si="93"/>
        <v/>
      </c>
      <c r="F1052" s="565">
        <v>0</v>
      </c>
      <c r="G1052" s="567" t="str">
        <f t="shared" si="92"/>
        <v/>
      </c>
      <c r="H1052" s="527"/>
      <c r="I1052" s="527"/>
      <c r="J1052" s="527"/>
      <c r="K1052" s="527"/>
      <c r="L1052" s="527"/>
      <c r="M1052" s="527"/>
      <c r="N1052" s="527"/>
      <c r="O1052" s="527"/>
      <c r="P1052" s="527"/>
      <c r="Q1052" s="527"/>
      <c r="R1052" s="527"/>
      <c r="S1052" s="527"/>
      <c r="T1052" s="527"/>
      <c r="U1052" s="527"/>
      <c r="V1052" s="527"/>
      <c r="W1052" s="527"/>
      <c r="X1052" s="527"/>
      <c r="Y1052" s="527"/>
      <c r="Z1052" s="527"/>
      <c r="AA1052" s="527"/>
      <c r="AB1052" s="527"/>
      <c r="AC1052" s="527"/>
      <c r="HN1052" s="527"/>
      <c r="HO1052" s="527"/>
      <c r="HP1052" s="527"/>
      <c r="HQ1052" s="527"/>
      <c r="HR1052" s="527"/>
      <c r="HS1052" s="527"/>
      <c r="HT1052" s="527"/>
      <c r="HU1052" s="527"/>
      <c r="HV1052" s="527"/>
      <c r="HW1052" s="527"/>
      <c r="HX1052" s="527"/>
      <c r="HY1052" s="527"/>
      <c r="HZ1052" s="527"/>
      <c r="IA1052" s="527"/>
      <c r="IB1052" s="527"/>
      <c r="IC1052" s="527"/>
      <c r="ID1052" s="527"/>
      <c r="IE1052" s="527"/>
      <c r="IF1052" s="527"/>
      <c r="IG1052" s="527"/>
      <c r="IH1052" s="527"/>
      <c r="II1052" s="527"/>
      <c r="IJ1052" s="527"/>
      <c r="IK1052" s="527"/>
      <c r="IL1052" s="527"/>
      <c r="IM1052" s="527"/>
      <c r="IN1052" s="527"/>
      <c r="IO1052" s="527"/>
      <c r="IP1052" s="527"/>
      <c r="IQ1052" s="527"/>
      <c r="IR1052" s="527"/>
      <c r="IS1052" s="527"/>
    </row>
    <row r="1053" s="529" customFormat="1" ht="24.95" customHeight="1" spans="1:253">
      <c r="A1053" s="563" t="s">
        <v>844</v>
      </c>
      <c r="B1053" s="564">
        <v>0</v>
      </c>
      <c r="C1053" s="565">
        <v>0</v>
      </c>
      <c r="D1053" s="565">
        <v>0</v>
      </c>
      <c r="E1053" s="566" t="str">
        <f t="shared" si="93"/>
        <v/>
      </c>
      <c r="F1053" s="565">
        <v>0</v>
      </c>
      <c r="G1053" s="567" t="str">
        <f t="shared" si="92"/>
        <v/>
      </c>
      <c r="H1053" s="527"/>
      <c r="I1053" s="527"/>
      <c r="J1053" s="527"/>
      <c r="K1053" s="527"/>
      <c r="L1053" s="527"/>
      <c r="M1053" s="527"/>
      <c r="N1053" s="527"/>
      <c r="O1053" s="527"/>
      <c r="P1053" s="527"/>
      <c r="Q1053" s="527"/>
      <c r="R1053" s="527"/>
      <c r="S1053" s="527"/>
      <c r="T1053" s="527"/>
      <c r="U1053" s="527"/>
      <c r="V1053" s="527"/>
      <c r="W1053" s="527"/>
      <c r="X1053" s="527"/>
      <c r="Y1053" s="527"/>
      <c r="Z1053" s="527"/>
      <c r="AA1053" s="527"/>
      <c r="AB1053" s="527"/>
      <c r="AC1053" s="527"/>
      <c r="HN1053" s="527"/>
      <c r="HO1053" s="527"/>
      <c r="HP1053" s="527"/>
      <c r="HQ1053" s="527"/>
      <c r="HR1053" s="527"/>
      <c r="HS1053" s="527"/>
      <c r="HT1053" s="527"/>
      <c r="HU1053" s="527"/>
      <c r="HV1053" s="527"/>
      <c r="HW1053" s="527"/>
      <c r="HX1053" s="527"/>
      <c r="HY1053" s="527"/>
      <c r="HZ1053" s="527"/>
      <c r="IA1053" s="527"/>
      <c r="IB1053" s="527"/>
      <c r="IC1053" s="527"/>
      <c r="ID1053" s="527"/>
      <c r="IE1053" s="527"/>
      <c r="IF1053" s="527"/>
      <c r="IG1053" s="527"/>
      <c r="IH1053" s="527"/>
      <c r="II1053" s="527"/>
      <c r="IJ1053" s="527"/>
      <c r="IK1053" s="527"/>
      <c r="IL1053" s="527"/>
      <c r="IM1053" s="527"/>
      <c r="IN1053" s="527"/>
      <c r="IO1053" s="527"/>
      <c r="IP1053" s="527"/>
      <c r="IQ1053" s="527"/>
      <c r="IR1053" s="527"/>
      <c r="IS1053" s="527"/>
    </row>
    <row r="1054" s="5" customFormat="1" ht="24.95" customHeight="1" spans="1:253">
      <c r="A1054" s="563" t="s">
        <v>845</v>
      </c>
      <c r="B1054" s="564">
        <v>0</v>
      </c>
      <c r="C1054" s="565">
        <v>0</v>
      </c>
      <c r="D1054" s="565">
        <v>0</v>
      </c>
      <c r="E1054" s="566" t="str">
        <f t="shared" si="93"/>
        <v/>
      </c>
      <c r="F1054" s="565">
        <v>0</v>
      </c>
      <c r="G1054" s="567" t="str">
        <f t="shared" si="92"/>
        <v/>
      </c>
      <c r="H1054" s="527"/>
      <c r="I1054" s="527"/>
      <c r="J1054" s="527"/>
      <c r="K1054" s="527"/>
      <c r="L1054" s="527"/>
      <c r="M1054" s="527"/>
      <c r="N1054" s="527"/>
      <c r="O1054" s="527"/>
      <c r="P1054" s="527"/>
      <c r="Q1054" s="527"/>
      <c r="R1054" s="527"/>
      <c r="S1054" s="527"/>
      <c r="T1054" s="527"/>
      <c r="U1054" s="527"/>
      <c r="V1054" s="527"/>
      <c r="W1054" s="527"/>
      <c r="X1054" s="527"/>
      <c r="Y1054" s="527"/>
      <c r="Z1054" s="527"/>
      <c r="AA1054" s="527"/>
      <c r="AB1054" s="527"/>
      <c r="AC1054" s="527"/>
      <c r="HN1054" s="527"/>
      <c r="HO1054" s="527"/>
      <c r="HP1054" s="527"/>
      <c r="HQ1054" s="527"/>
      <c r="HR1054" s="527"/>
      <c r="HS1054" s="527"/>
      <c r="HT1054" s="527"/>
      <c r="HU1054" s="527"/>
      <c r="HV1054" s="527"/>
      <c r="HW1054" s="527"/>
      <c r="HX1054" s="527"/>
      <c r="HY1054" s="527"/>
      <c r="HZ1054" s="527"/>
      <c r="IA1054" s="527"/>
      <c r="IB1054" s="527"/>
      <c r="IC1054" s="527"/>
      <c r="ID1054" s="527"/>
      <c r="IE1054" s="527"/>
      <c r="IF1054" s="527"/>
      <c r="IG1054" s="527"/>
      <c r="IH1054" s="527"/>
      <c r="II1054" s="527"/>
      <c r="IJ1054" s="527"/>
      <c r="IK1054" s="527"/>
      <c r="IL1054" s="527"/>
      <c r="IM1054" s="527"/>
      <c r="IN1054" s="527"/>
      <c r="IO1054" s="527"/>
      <c r="IP1054" s="527"/>
      <c r="IQ1054" s="527"/>
      <c r="IR1054" s="527"/>
      <c r="IS1054" s="527"/>
    </row>
    <row r="1055" s="528" customFormat="1" ht="24.95" customHeight="1" spans="1:253">
      <c r="A1055" s="563" t="s">
        <v>846</v>
      </c>
      <c r="B1055" s="564">
        <v>0</v>
      </c>
      <c r="C1055" s="565">
        <v>0</v>
      </c>
      <c r="D1055" s="565">
        <v>0</v>
      </c>
      <c r="E1055" s="566" t="str">
        <f t="shared" si="93"/>
        <v/>
      </c>
      <c r="F1055" s="565">
        <v>0</v>
      </c>
      <c r="G1055" s="567" t="str">
        <f t="shared" si="92"/>
        <v/>
      </c>
    </row>
    <row r="1056" s="528" customFormat="1" ht="24.95" customHeight="1" spans="1:253">
      <c r="A1056" s="563" t="s">
        <v>847</v>
      </c>
      <c r="B1056" s="564">
        <v>259</v>
      </c>
      <c r="C1056" s="565">
        <v>394</v>
      </c>
      <c r="D1056" s="565">
        <v>364</v>
      </c>
      <c r="E1056" s="566">
        <f t="shared" si="93"/>
        <v>0.923857868020305</v>
      </c>
      <c r="F1056" s="565">
        <v>988</v>
      </c>
      <c r="G1056" s="567">
        <f t="shared" si="92"/>
        <v>-0.631578947368421</v>
      </c>
    </row>
    <row r="1057" s="5" customFormat="1" ht="24.95" customHeight="1" spans="1:253">
      <c r="A1057" s="568" t="s">
        <v>848</v>
      </c>
      <c r="B1057" s="367">
        <f>SUM(B1058:B1061)</f>
        <v>0</v>
      </c>
      <c r="C1057" s="367">
        <f>SUM(C1058:C1061)</f>
        <v>0</v>
      </c>
      <c r="D1057" s="367">
        <f>SUM(D1058:D1061)</f>
        <v>0</v>
      </c>
      <c r="E1057" s="561" t="str">
        <f t="shared" si="93"/>
        <v/>
      </c>
      <c r="F1057" s="367">
        <f>SUM(F1058:F1061)</f>
        <v>0</v>
      </c>
      <c r="G1057" s="562" t="str">
        <f t="shared" si="92"/>
        <v/>
      </c>
      <c r="H1057" s="527"/>
      <c r="I1057" s="527"/>
      <c r="J1057" s="527"/>
      <c r="K1057" s="527"/>
      <c r="L1057" s="527"/>
      <c r="M1057" s="527"/>
      <c r="N1057" s="527"/>
      <c r="O1057" s="527"/>
      <c r="P1057" s="527"/>
      <c r="Q1057" s="527"/>
      <c r="R1057" s="527"/>
      <c r="S1057" s="527"/>
      <c r="T1057" s="527"/>
      <c r="U1057" s="527"/>
      <c r="V1057" s="527"/>
      <c r="W1057" s="527"/>
      <c r="X1057" s="527"/>
      <c r="Y1057" s="527"/>
      <c r="Z1057" s="527"/>
      <c r="AA1057" s="527"/>
      <c r="AB1057" s="527"/>
      <c r="AC1057" s="527"/>
      <c r="HN1057" s="527"/>
      <c r="HO1057" s="527"/>
      <c r="HP1057" s="527"/>
      <c r="HQ1057" s="527"/>
      <c r="HR1057" s="527"/>
      <c r="HS1057" s="527"/>
      <c r="HT1057" s="527"/>
      <c r="HU1057" s="527"/>
      <c r="HV1057" s="527"/>
      <c r="HW1057" s="527"/>
      <c r="HX1057" s="527"/>
      <c r="HY1057" s="527"/>
      <c r="HZ1057" s="527"/>
      <c r="IA1057" s="527"/>
      <c r="IB1057" s="527"/>
      <c r="IC1057" s="527"/>
      <c r="ID1057" s="527"/>
      <c r="IE1057" s="527"/>
      <c r="IF1057" s="527"/>
      <c r="IG1057" s="527"/>
      <c r="IH1057" s="527"/>
      <c r="II1057" s="527"/>
      <c r="IJ1057" s="527"/>
      <c r="IK1057" s="527"/>
      <c r="IL1057" s="527"/>
      <c r="IM1057" s="527"/>
      <c r="IN1057" s="527"/>
      <c r="IO1057" s="527"/>
      <c r="IP1057" s="527"/>
      <c r="IQ1057" s="527"/>
      <c r="IR1057" s="527"/>
      <c r="IS1057" s="527"/>
    </row>
    <row r="1058" s="5" customFormat="1" ht="24.95" customHeight="1" spans="1:253">
      <c r="A1058" s="563" t="s">
        <v>50</v>
      </c>
      <c r="B1058" s="564">
        <v>0</v>
      </c>
      <c r="C1058" s="565">
        <v>0</v>
      </c>
      <c r="D1058" s="565">
        <v>0</v>
      </c>
      <c r="E1058" s="566" t="str">
        <f t="shared" si="93"/>
        <v/>
      </c>
      <c r="F1058" s="565">
        <v>0</v>
      </c>
      <c r="G1058" s="567" t="str">
        <f t="shared" si="92"/>
        <v/>
      </c>
      <c r="H1058" s="527"/>
      <c r="I1058" s="527"/>
      <c r="J1058" s="527"/>
      <c r="K1058" s="527"/>
      <c r="L1058" s="527"/>
      <c r="M1058" s="527"/>
      <c r="N1058" s="527"/>
      <c r="O1058" s="527"/>
      <c r="P1058" s="527"/>
      <c r="Q1058" s="527"/>
      <c r="R1058" s="527"/>
      <c r="S1058" s="527"/>
      <c r="T1058" s="527"/>
      <c r="U1058" s="527"/>
      <c r="V1058" s="527"/>
      <c r="W1058" s="527"/>
      <c r="X1058" s="527"/>
      <c r="Y1058" s="527"/>
      <c r="Z1058" s="527"/>
      <c r="AA1058" s="527"/>
      <c r="AB1058" s="527"/>
      <c r="AC1058" s="527"/>
      <c r="HN1058" s="527"/>
      <c r="HO1058" s="527"/>
      <c r="HP1058" s="527"/>
      <c r="HQ1058" s="527"/>
      <c r="HR1058" s="527"/>
      <c r="HS1058" s="527"/>
      <c r="HT1058" s="527"/>
      <c r="HU1058" s="527"/>
      <c r="HV1058" s="527"/>
      <c r="HW1058" s="527"/>
      <c r="HX1058" s="527"/>
      <c r="HY1058" s="527"/>
      <c r="HZ1058" s="527"/>
      <c r="IA1058" s="527"/>
      <c r="IB1058" s="527"/>
      <c r="IC1058" s="527"/>
      <c r="ID1058" s="527"/>
      <c r="IE1058" s="527"/>
      <c r="IF1058" s="527"/>
      <c r="IG1058" s="527"/>
      <c r="IH1058" s="527"/>
      <c r="II1058" s="527"/>
      <c r="IJ1058" s="527"/>
      <c r="IK1058" s="527"/>
      <c r="IL1058" s="527"/>
      <c r="IM1058" s="527"/>
      <c r="IN1058" s="527"/>
      <c r="IO1058" s="527"/>
      <c r="IP1058" s="527"/>
      <c r="IQ1058" s="527"/>
      <c r="IR1058" s="527"/>
      <c r="IS1058" s="527"/>
    </row>
    <row r="1059" s="5" customFormat="1" ht="24.95" customHeight="1" spans="1:253">
      <c r="A1059" s="563" t="s">
        <v>51</v>
      </c>
      <c r="B1059" s="564">
        <v>0</v>
      </c>
      <c r="C1059" s="565">
        <v>0</v>
      </c>
      <c r="D1059" s="565">
        <v>0</v>
      </c>
      <c r="E1059" s="566" t="str">
        <f t="shared" si="93"/>
        <v/>
      </c>
      <c r="F1059" s="565">
        <v>0</v>
      </c>
      <c r="G1059" s="567" t="str">
        <f t="shared" si="92"/>
        <v/>
      </c>
      <c r="H1059" s="527"/>
      <c r="I1059" s="527"/>
      <c r="J1059" s="527"/>
      <c r="K1059" s="527"/>
      <c r="L1059" s="527"/>
      <c r="M1059" s="527"/>
      <c r="N1059" s="527"/>
      <c r="O1059" s="527"/>
      <c r="P1059" s="527"/>
      <c r="Q1059" s="527"/>
      <c r="R1059" s="527"/>
      <c r="S1059" s="527"/>
      <c r="T1059" s="527"/>
      <c r="U1059" s="527"/>
      <c r="V1059" s="527"/>
      <c r="W1059" s="527"/>
      <c r="X1059" s="527"/>
      <c r="Y1059" s="527"/>
      <c r="Z1059" s="527"/>
      <c r="AA1059" s="527"/>
      <c r="AB1059" s="527"/>
      <c r="AC1059" s="527"/>
      <c r="HN1059" s="527"/>
      <c r="HO1059" s="527"/>
      <c r="HP1059" s="527"/>
      <c r="HQ1059" s="527"/>
      <c r="HR1059" s="527"/>
      <c r="HS1059" s="527"/>
      <c r="HT1059" s="527"/>
      <c r="HU1059" s="527"/>
      <c r="HV1059" s="527"/>
      <c r="HW1059" s="527"/>
      <c r="HX1059" s="527"/>
      <c r="HY1059" s="527"/>
      <c r="HZ1059" s="527"/>
      <c r="IA1059" s="527"/>
      <c r="IB1059" s="527"/>
      <c r="IC1059" s="527"/>
      <c r="ID1059" s="527"/>
      <c r="IE1059" s="527"/>
      <c r="IF1059" s="527"/>
      <c r="IG1059" s="527"/>
      <c r="IH1059" s="527"/>
      <c r="II1059" s="527"/>
      <c r="IJ1059" s="527"/>
      <c r="IK1059" s="527"/>
      <c r="IL1059" s="527"/>
      <c r="IM1059" s="527"/>
      <c r="IN1059" s="527"/>
      <c r="IO1059" s="527"/>
      <c r="IP1059" s="527"/>
      <c r="IQ1059" s="527"/>
      <c r="IR1059" s="527"/>
      <c r="IS1059" s="527"/>
    </row>
    <row r="1060" s="5" customFormat="1" ht="24.95" customHeight="1" spans="1:253">
      <c r="A1060" s="563" t="s">
        <v>52</v>
      </c>
      <c r="B1060" s="564">
        <v>0</v>
      </c>
      <c r="C1060" s="565">
        <v>0</v>
      </c>
      <c r="D1060" s="565">
        <v>0</v>
      </c>
      <c r="E1060" s="566" t="str">
        <f t="shared" si="93"/>
        <v/>
      </c>
      <c r="F1060" s="565">
        <v>0</v>
      </c>
      <c r="G1060" s="567" t="str">
        <f t="shared" si="92"/>
        <v/>
      </c>
      <c r="H1060" s="527"/>
      <c r="I1060" s="527"/>
      <c r="J1060" s="527"/>
      <c r="K1060" s="527"/>
      <c r="L1060" s="527"/>
      <c r="M1060" s="527"/>
      <c r="N1060" s="527"/>
      <c r="O1060" s="527"/>
      <c r="P1060" s="527"/>
      <c r="Q1060" s="527"/>
      <c r="R1060" s="527"/>
      <c r="S1060" s="527"/>
      <c r="T1060" s="527"/>
      <c r="U1060" s="527"/>
      <c r="V1060" s="527"/>
      <c r="W1060" s="527"/>
      <c r="X1060" s="527"/>
      <c r="Y1060" s="527"/>
      <c r="Z1060" s="527"/>
      <c r="AA1060" s="527"/>
      <c r="AB1060" s="527"/>
      <c r="AC1060" s="527"/>
      <c r="HN1060" s="527"/>
      <c r="HO1060" s="527"/>
      <c r="HP1060" s="527"/>
      <c r="HQ1060" s="527"/>
      <c r="HR1060" s="527"/>
      <c r="HS1060" s="527"/>
      <c r="HT1060" s="527"/>
      <c r="HU1060" s="527"/>
      <c r="HV1060" s="527"/>
      <c r="HW1060" s="527"/>
      <c r="HX1060" s="527"/>
      <c r="HY1060" s="527"/>
      <c r="HZ1060" s="527"/>
      <c r="IA1060" s="527"/>
      <c r="IB1060" s="527"/>
      <c r="IC1060" s="527"/>
      <c r="ID1060" s="527"/>
      <c r="IE1060" s="527"/>
      <c r="IF1060" s="527"/>
      <c r="IG1060" s="527"/>
      <c r="IH1060" s="527"/>
      <c r="II1060" s="527"/>
      <c r="IJ1060" s="527"/>
      <c r="IK1060" s="527"/>
      <c r="IL1060" s="527"/>
      <c r="IM1060" s="527"/>
      <c r="IN1060" s="527"/>
      <c r="IO1060" s="527"/>
      <c r="IP1060" s="527"/>
      <c r="IQ1060" s="527"/>
      <c r="IR1060" s="527"/>
      <c r="IS1060" s="527"/>
    </row>
    <row r="1061" s="528" customFormat="1" ht="24.95" customHeight="1" spans="1:253">
      <c r="A1061" s="563" t="s">
        <v>849</v>
      </c>
      <c r="B1061" s="564">
        <v>0</v>
      </c>
      <c r="C1061" s="565">
        <v>0</v>
      </c>
      <c r="D1061" s="565">
        <v>0</v>
      </c>
      <c r="E1061" s="566" t="str">
        <f t="shared" si="93"/>
        <v/>
      </c>
      <c r="F1061" s="565">
        <v>0</v>
      </c>
      <c r="G1061" s="567" t="str">
        <f t="shared" si="92"/>
        <v/>
      </c>
    </row>
    <row r="1062" s="5" customFormat="1" ht="24.95" customHeight="1" spans="1:253">
      <c r="A1062" s="568" t="s">
        <v>850</v>
      </c>
      <c r="B1062" s="367">
        <f>SUM(B1063:B1072)</f>
        <v>430</v>
      </c>
      <c r="C1062" s="367">
        <f>SUM(C1063:C1072)</f>
        <v>469</v>
      </c>
      <c r="D1062" s="367">
        <f>SUM(D1063:D1072)</f>
        <v>469</v>
      </c>
      <c r="E1062" s="561">
        <f t="shared" si="93"/>
        <v>1</v>
      </c>
      <c r="F1062" s="367">
        <f>SUM(F1063:F1072)</f>
        <v>412</v>
      </c>
      <c r="G1062" s="562">
        <f t="shared" si="92"/>
        <v>0.138349514563107</v>
      </c>
      <c r="H1062" s="527"/>
      <c r="I1062" s="527"/>
      <c r="J1062" s="527"/>
      <c r="K1062" s="527"/>
      <c r="L1062" s="527"/>
      <c r="M1062" s="527"/>
      <c r="N1062" s="527"/>
      <c r="O1062" s="527"/>
      <c r="P1062" s="527"/>
      <c r="Q1062" s="527"/>
      <c r="R1062" s="527"/>
      <c r="S1062" s="527"/>
      <c r="T1062" s="527"/>
      <c r="U1062" s="527"/>
      <c r="V1062" s="527"/>
      <c r="W1062" s="527"/>
      <c r="X1062" s="527"/>
      <c r="Y1062" s="527"/>
      <c r="Z1062" s="527"/>
      <c r="AA1062" s="527"/>
      <c r="AB1062" s="527"/>
      <c r="AC1062" s="527"/>
      <c r="HN1062" s="527"/>
      <c r="HO1062" s="527"/>
      <c r="HP1062" s="527"/>
      <c r="HQ1062" s="527"/>
      <c r="HR1062" s="527"/>
      <c r="HS1062" s="527"/>
      <c r="HT1062" s="527"/>
      <c r="HU1062" s="527"/>
      <c r="HV1062" s="527"/>
      <c r="HW1062" s="527"/>
      <c r="HX1062" s="527"/>
      <c r="HY1062" s="527"/>
      <c r="HZ1062" s="527"/>
      <c r="IA1062" s="527"/>
      <c r="IB1062" s="527"/>
      <c r="IC1062" s="527"/>
      <c r="ID1062" s="527"/>
      <c r="IE1062" s="527"/>
      <c r="IF1062" s="527"/>
      <c r="IG1062" s="527"/>
      <c r="IH1062" s="527"/>
      <c r="II1062" s="527"/>
      <c r="IJ1062" s="527"/>
      <c r="IK1062" s="527"/>
      <c r="IL1062" s="527"/>
      <c r="IM1062" s="527"/>
      <c r="IN1062" s="527"/>
      <c r="IO1062" s="527"/>
      <c r="IP1062" s="527"/>
      <c r="IQ1062" s="527"/>
      <c r="IR1062" s="527"/>
      <c r="IS1062" s="527"/>
    </row>
    <row r="1063" s="5" customFormat="1" ht="24.95" customHeight="1" spans="1:253">
      <c r="A1063" s="563" t="s">
        <v>50</v>
      </c>
      <c r="B1063" s="564">
        <v>127</v>
      </c>
      <c r="C1063" s="565">
        <v>141</v>
      </c>
      <c r="D1063" s="565">
        <v>141</v>
      </c>
      <c r="E1063" s="566">
        <f t="shared" si="93"/>
        <v>1</v>
      </c>
      <c r="F1063" s="565">
        <v>106</v>
      </c>
      <c r="G1063" s="567">
        <f t="shared" si="92"/>
        <v>0.330188679245283</v>
      </c>
      <c r="H1063" s="527"/>
      <c r="I1063" s="527"/>
      <c r="J1063" s="527"/>
      <c r="K1063" s="527"/>
      <c r="L1063" s="527"/>
      <c r="M1063" s="527"/>
      <c r="N1063" s="527"/>
      <c r="O1063" s="527"/>
      <c r="P1063" s="527"/>
      <c r="Q1063" s="527"/>
      <c r="R1063" s="527"/>
      <c r="S1063" s="527"/>
      <c r="T1063" s="527"/>
      <c r="U1063" s="527"/>
      <c r="V1063" s="527"/>
      <c r="W1063" s="527"/>
      <c r="X1063" s="527"/>
      <c r="Y1063" s="527"/>
      <c r="Z1063" s="527"/>
      <c r="AA1063" s="527"/>
      <c r="AB1063" s="527"/>
      <c r="AC1063" s="527"/>
      <c r="HN1063" s="527"/>
      <c r="HO1063" s="527"/>
      <c r="HP1063" s="527"/>
      <c r="HQ1063" s="527"/>
      <c r="HR1063" s="527"/>
      <c r="HS1063" s="527"/>
      <c r="HT1063" s="527"/>
      <c r="HU1063" s="527"/>
      <c r="HV1063" s="527"/>
      <c r="HW1063" s="527"/>
      <c r="HX1063" s="527"/>
      <c r="HY1063" s="527"/>
      <c r="HZ1063" s="527"/>
      <c r="IA1063" s="527"/>
      <c r="IB1063" s="527"/>
      <c r="IC1063" s="527"/>
      <c r="ID1063" s="527"/>
      <c r="IE1063" s="527"/>
      <c r="IF1063" s="527"/>
      <c r="IG1063" s="527"/>
      <c r="IH1063" s="527"/>
      <c r="II1063" s="527"/>
      <c r="IJ1063" s="527"/>
      <c r="IK1063" s="527"/>
      <c r="IL1063" s="527"/>
      <c r="IM1063" s="527"/>
      <c r="IN1063" s="527"/>
      <c r="IO1063" s="527"/>
      <c r="IP1063" s="527"/>
      <c r="IQ1063" s="527"/>
      <c r="IR1063" s="527"/>
      <c r="IS1063" s="527"/>
    </row>
    <row r="1064" s="5" customFormat="1" ht="24.95" customHeight="1" spans="1:253">
      <c r="A1064" s="563" t="s">
        <v>51</v>
      </c>
      <c r="B1064" s="564">
        <v>0</v>
      </c>
      <c r="C1064" s="565">
        <v>0</v>
      </c>
      <c r="D1064" s="565">
        <v>0</v>
      </c>
      <c r="E1064" s="566" t="str">
        <f t="shared" si="93"/>
        <v/>
      </c>
      <c r="F1064" s="565">
        <v>1</v>
      </c>
      <c r="G1064" s="567">
        <f t="shared" si="92"/>
        <v>-1</v>
      </c>
      <c r="H1064" s="527"/>
      <c r="I1064" s="527"/>
      <c r="J1064" s="527"/>
      <c r="K1064" s="527"/>
      <c r="L1064" s="527"/>
      <c r="M1064" s="527"/>
      <c r="N1064" s="527"/>
      <c r="O1064" s="527"/>
      <c r="P1064" s="527"/>
      <c r="Q1064" s="527"/>
      <c r="R1064" s="527"/>
      <c r="S1064" s="527"/>
      <c r="T1064" s="527"/>
      <c r="U1064" s="527"/>
      <c r="V1064" s="527"/>
      <c r="W1064" s="527"/>
      <c r="X1064" s="527"/>
      <c r="Y1064" s="527"/>
      <c r="Z1064" s="527"/>
      <c r="AA1064" s="527"/>
      <c r="AB1064" s="527"/>
      <c r="AC1064" s="527"/>
      <c r="HN1064" s="527"/>
      <c r="HO1064" s="527"/>
      <c r="HP1064" s="527"/>
      <c r="HQ1064" s="527"/>
      <c r="HR1064" s="527"/>
      <c r="HS1064" s="527"/>
      <c r="HT1064" s="527"/>
      <c r="HU1064" s="527"/>
      <c r="HV1064" s="527"/>
      <c r="HW1064" s="527"/>
      <c r="HX1064" s="527"/>
      <c r="HY1064" s="527"/>
      <c r="HZ1064" s="527"/>
      <c r="IA1064" s="527"/>
      <c r="IB1064" s="527"/>
      <c r="IC1064" s="527"/>
      <c r="ID1064" s="527"/>
      <c r="IE1064" s="527"/>
      <c r="IF1064" s="527"/>
      <c r="IG1064" s="527"/>
      <c r="IH1064" s="527"/>
      <c r="II1064" s="527"/>
      <c r="IJ1064" s="527"/>
      <c r="IK1064" s="527"/>
      <c r="IL1064" s="527"/>
      <c r="IM1064" s="527"/>
      <c r="IN1064" s="527"/>
      <c r="IO1064" s="527"/>
      <c r="IP1064" s="527"/>
      <c r="IQ1064" s="527"/>
      <c r="IR1064" s="527"/>
      <c r="IS1064" s="527"/>
    </row>
    <row r="1065" s="528" customFormat="1" ht="24.95" customHeight="1" spans="1:253">
      <c r="A1065" s="563" t="s">
        <v>52</v>
      </c>
      <c r="B1065" s="564">
        <v>0</v>
      </c>
      <c r="C1065" s="565">
        <v>0</v>
      </c>
      <c r="D1065" s="565">
        <v>0</v>
      </c>
      <c r="E1065" s="566" t="str">
        <f t="shared" si="93"/>
        <v/>
      </c>
      <c r="F1065" s="565">
        <v>0</v>
      </c>
      <c r="G1065" s="567" t="str">
        <f t="shared" si="92"/>
        <v/>
      </c>
    </row>
    <row r="1066" s="5" customFormat="1" ht="24.95" customHeight="1" spans="1:253">
      <c r="A1066" s="563" t="s">
        <v>851</v>
      </c>
      <c r="B1066" s="564">
        <v>0</v>
      </c>
      <c r="C1066" s="565">
        <v>0</v>
      </c>
      <c r="D1066" s="565">
        <v>0</v>
      </c>
      <c r="E1066" s="566" t="str">
        <f t="shared" si="93"/>
        <v/>
      </c>
      <c r="F1066" s="565">
        <v>0</v>
      </c>
      <c r="G1066" s="567" t="str">
        <f t="shared" si="92"/>
        <v/>
      </c>
      <c r="H1066" s="527"/>
      <c r="I1066" s="527"/>
      <c r="J1066" s="527"/>
      <c r="K1066" s="527"/>
      <c r="L1066" s="527"/>
      <c r="M1066" s="527"/>
      <c r="N1066" s="527"/>
      <c r="O1066" s="527"/>
      <c r="P1066" s="527"/>
      <c r="Q1066" s="527"/>
      <c r="R1066" s="527"/>
      <c r="S1066" s="527"/>
      <c r="T1066" s="527"/>
      <c r="U1066" s="527"/>
      <c r="V1066" s="527"/>
      <c r="W1066" s="527"/>
      <c r="X1066" s="527"/>
      <c r="Y1066" s="527"/>
      <c r="Z1066" s="527"/>
      <c r="AA1066" s="527"/>
      <c r="AB1066" s="527"/>
      <c r="AC1066" s="527"/>
      <c r="HN1066" s="527"/>
      <c r="HO1066" s="527"/>
      <c r="HP1066" s="527"/>
      <c r="HQ1066" s="527"/>
      <c r="HR1066" s="527"/>
      <c r="HS1066" s="527"/>
      <c r="HT1066" s="527"/>
      <c r="HU1066" s="527"/>
      <c r="HV1066" s="527"/>
      <c r="HW1066" s="527"/>
      <c r="HX1066" s="527"/>
      <c r="HY1066" s="527"/>
      <c r="HZ1066" s="527"/>
      <c r="IA1066" s="527"/>
      <c r="IB1066" s="527"/>
      <c r="IC1066" s="527"/>
      <c r="ID1066" s="527"/>
      <c r="IE1066" s="527"/>
      <c r="IF1066" s="527"/>
      <c r="IG1066" s="527"/>
      <c r="IH1066" s="527"/>
      <c r="II1066" s="527"/>
      <c r="IJ1066" s="527"/>
      <c r="IK1066" s="527"/>
      <c r="IL1066" s="527"/>
      <c r="IM1066" s="527"/>
      <c r="IN1066" s="527"/>
      <c r="IO1066" s="527"/>
      <c r="IP1066" s="527"/>
      <c r="IQ1066" s="527"/>
      <c r="IR1066" s="527"/>
      <c r="IS1066" s="527"/>
    </row>
    <row r="1067" s="5" customFormat="1" ht="24.95" customHeight="1" spans="1:253">
      <c r="A1067" s="563" t="s">
        <v>852</v>
      </c>
      <c r="B1067" s="564">
        <v>0</v>
      </c>
      <c r="C1067" s="565">
        <v>0</v>
      </c>
      <c r="D1067" s="565">
        <v>0</v>
      </c>
      <c r="E1067" s="566" t="str">
        <f t="shared" si="93"/>
        <v/>
      </c>
      <c r="F1067" s="565">
        <v>0</v>
      </c>
      <c r="G1067" s="567" t="str">
        <f t="shared" si="92"/>
        <v/>
      </c>
      <c r="H1067" s="527"/>
      <c r="I1067" s="527"/>
      <c r="J1067" s="527"/>
      <c r="K1067" s="527"/>
      <c r="L1067" s="527"/>
      <c r="M1067" s="527"/>
      <c r="N1067" s="527"/>
      <c r="O1067" s="527"/>
      <c r="P1067" s="527"/>
      <c r="Q1067" s="527"/>
      <c r="R1067" s="527"/>
      <c r="S1067" s="527"/>
      <c r="T1067" s="527"/>
      <c r="U1067" s="527"/>
      <c r="V1067" s="527"/>
      <c r="W1067" s="527"/>
      <c r="X1067" s="527"/>
      <c r="Y1067" s="527"/>
      <c r="Z1067" s="527"/>
      <c r="AA1067" s="527"/>
      <c r="AB1067" s="527"/>
      <c r="AC1067" s="527"/>
      <c r="HN1067" s="527"/>
      <c r="HO1067" s="527"/>
      <c r="HP1067" s="527"/>
      <c r="HQ1067" s="527"/>
      <c r="HR1067" s="527"/>
      <c r="HS1067" s="527"/>
      <c r="HT1067" s="527"/>
      <c r="HU1067" s="527"/>
      <c r="HV1067" s="527"/>
      <c r="HW1067" s="527"/>
      <c r="HX1067" s="527"/>
      <c r="HY1067" s="527"/>
      <c r="HZ1067" s="527"/>
      <c r="IA1067" s="527"/>
      <c r="IB1067" s="527"/>
      <c r="IC1067" s="527"/>
      <c r="ID1067" s="527"/>
      <c r="IE1067" s="527"/>
      <c r="IF1067" s="527"/>
      <c r="IG1067" s="527"/>
      <c r="IH1067" s="527"/>
      <c r="II1067" s="527"/>
      <c r="IJ1067" s="527"/>
      <c r="IK1067" s="527"/>
      <c r="IL1067" s="527"/>
      <c r="IM1067" s="527"/>
      <c r="IN1067" s="527"/>
      <c r="IO1067" s="527"/>
      <c r="IP1067" s="527"/>
      <c r="IQ1067" s="527"/>
      <c r="IR1067" s="527"/>
      <c r="IS1067" s="527"/>
    </row>
    <row r="1068" s="5" customFormat="1" ht="24.95" customHeight="1" spans="1:253">
      <c r="A1068" s="563" t="s">
        <v>853</v>
      </c>
      <c r="B1068" s="564">
        <v>0</v>
      </c>
      <c r="C1068" s="565">
        <v>0</v>
      </c>
      <c r="D1068" s="565">
        <v>0</v>
      </c>
      <c r="E1068" s="566" t="str">
        <f t="shared" si="93"/>
        <v/>
      </c>
      <c r="F1068" s="565">
        <v>0</v>
      </c>
      <c r="G1068" s="567" t="str">
        <f t="shared" si="92"/>
        <v/>
      </c>
      <c r="H1068" s="527"/>
      <c r="I1068" s="527"/>
      <c r="J1068" s="527"/>
      <c r="K1068" s="527"/>
      <c r="L1068" s="527"/>
      <c r="M1068" s="527"/>
      <c r="N1068" s="527"/>
      <c r="O1068" s="527"/>
      <c r="P1068" s="527"/>
      <c r="Q1068" s="527"/>
      <c r="R1068" s="527"/>
      <c r="S1068" s="527"/>
      <c r="T1068" s="527"/>
      <c r="U1068" s="527"/>
      <c r="V1068" s="527"/>
      <c r="W1068" s="527"/>
      <c r="X1068" s="527"/>
      <c r="Y1068" s="527"/>
      <c r="Z1068" s="527"/>
      <c r="AA1068" s="527"/>
      <c r="AB1068" s="527"/>
      <c r="AC1068" s="527"/>
      <c r="HN1068" s="527"/>
      <c r="HO1068" s="527"/>
      <c r="HP1068" s="527"/>
      <c r="HQ1068" s="527"/>
      <c r="HR1068" s="527"/>
      <c r="HS1068" s="527"/>
      <c r="HT1068" s="527"/>
      <c r="HU1068" s="527"/>
      <c r="HV1068" s="527"/>
      <c r="HW1068" s="527"/>
      <c r="HX1068" s="527"/>
      <c r="HY1068" s="527"/>
      <c r="HZ1068" s="527"/>
      <c r="IA1068" s="527"/>
      <c r="IB1068" s="527"/>
      <c r="IC1068" s="527"/>
      <c r="ID1068" s="527"/>
      <c r="IE1068" s="527"/>
      <c r="IF1068" s="527"/>
      <c r="IG1068" s="527"/>
      <c r="IH1068" s="527"/>
      <c r="II1068" s="527"/>
      <c r="IJ1068" s="527"/>
      <c r="IK1068" s="527"/>
      <c r="IL1068" s="527"/>
      <c r="IM1068" s="527"/>
      <c r="IN1068" s="527"/>
      <c r="IO1068" s="527"/>
      <c r="IP1068" s="527"/>
      <c r="IQ1068" s="527"/>
      <c r="IR1068" s="527"/>
      <c r="IS1068" s="527"/>
    </row>
    <row r="1069" s="5" customFormat="1" ht="24.95" customHeight="1" spans="1:253">
      <c r="A1069" s="563" t="s">
        <v>854</v>
      </c>
      <c r="B1069" s="564">
        <v>0</v>
      </c>
      <c r="C1069" s="565">
        <v>0</v>
      </c>
      <c r="D1069" s="565">
        <v>0</v>
      </c>
      <c r="E1069" s="566" t="str">
        <f t="shared" si="93"/>
        <v/>
      </c>
      <c r="F1069" s="565">
        <v>0</v>
      </c>
      <c r="G1069" s="567" t="str">
        <f t="shared" si="92"/>
        <v/>
      </c>
      <c r="H1069" s="527"/>
      <c r="I1069" s="527"/>
      <c r="J1069" s="527"/>
      <c r="K1069" s="527"/>
      <c r="L1069" s="527"/>
      <c r="M1069" s="527"/>
      <c r="N1069" s="527"/>
      <c r="O1069" s="527"/>
      <c r="P1069" s="527"/>
      <c r="Q1069" s="527"/>
      <c r="R1069" s="527"/>
      <c r="S1069" s="527"/>
      <c r="T1069" s="527"/>
      <c r="U1069" s="527"/>
      <c r="V1069" s="527"/>
      <c r="W1069" s="527"/>
      <c r="X1069" s="527"/>
      <c r="Y1069" s="527"/>
      <c r="Z1069" s="527"/>
      <c r="AA1069" s="527"/>
      <c r="AB1069" s="527"/>
      <c r="AC1069" s="527"/>
      <c r="HN1069" s="527"/>
      <c r="HO1069" s="527"/>
      <c r="HP1069" s="527"/>
      <c r="HQ1069" s="527"/>
      <c r="HR1069" s="527"/>
      <c r="HS1069" s="527"/>
      <c r="HT1069" s="527"/>
      <c r="HU1069" s="527"/>
      <c r="HV1069" s="527"/>
      <c r="HW1069" s="527"/>
      <c r="HX1069" s="527"/>
      <c r="HY1069" s="527"/>
      <c r="HZ1069" s="527"/>
      <c r="IA1069" s="527"/>
      <c r="IB1069" s="527"/>
      <c r="IC1069" s="527"/>
      <c r="ID1069" s="527"/>
      <c r="IE1069" s="527"/>
      <c r="IF1069" s="527"/>
      <c r="IG1069" s="527"/>
      <c r="IH1069" s="527"/>
      <c r="II1069" s="527"/>
      <c r="IJ1069" s="527"/>
      <c r="IK1069" s="527"/>
      <c r="IL1069" s="527"/>
      <c r="IM1069" s="527"/>
      <c r="IN1069" s="527"/>
      <c r="IO1069" s="527"/>
      <c r="IP1069" s="527"/>
      <c r="IQ1069" s="527"/>
      <c r="IR1069" s="527"/>
      <c r="IS1069" s="527"/>
    </row>
    <row r="1070" s="5" customFormat="1" ht="24.95" customHeight="1" spans="1:253">
      <c r="A1070" s="563" t="s">
        <v>855</v>
      </c>
      <c r="B1070" s="564">
        <v>1</v>
      </c>
      <c r="C1070" s="565">
        <v>1</v>
      </c>
      <c r="D1070" s="565">
        <v>1</v>
      </c>
      <c r="E1070" s="566">
        <f t="shared" si="93"/>
        <v>1</v>
      </c>
      <c r="F1070" s="565">
        <v>75</v>
      </c>
      <c r="G1070" s="567">
        <f t="shared" si="92"/>
        <v>-0.986666666666667</v>
      </c>
      <c r="H1070" s="527"/>
      <c r="I1070" s="527"/>
      <c r="J1070" s="527"/>
      <c r="K1070" s="527"/>
      <c r="L1070" s="527"/>
      <c r="M1070" s="527"/>
      <c r="N1070" s="527"/>
      <c r="O1070" s="527"/>
      <c r="P1070" s="527"/>
      <c r="Q1070" s="527"/>
      <c r="R1070" s="527"/>
      <c r="S1070" s="527"/>
      <c r="T1070" s="527"/>
      <c r="U1070" s="527"/>
      <c r="V1070" s="527"/>
      <c r="W1070" s="527"/>
      <c r="X1070" s="527"/>
      <c r="Y1070" s="527"/>
      <c r="Z1070" s="527"/>
      <c r="AA1070" s="527"/>
      <c r="AB1070" s="527"/>
      <c r="AC1070" s="527"/>
      <c r="HN1070" s="527"/>
      <c r="HO1070" s="527"/>
      <c r="HP1070" s="527"/>
      <c r="HQ1070" s="527"/>
      <c r="HR1070" s="527"/>
      <c r="HS1070" s="527"/>
      <c r="HT1070" s="527"/>
      <c r="HU1070" s="527"/>
      <c r="HV1070" s="527"/>
      <c r="HW1070" s="527"/>
      <c r="HX1070" s="527"/>
      <c r="HY1070" s="527"/>
      <c r="HZ1070" s="527"/>
      <c r="IA1070" s="527"/>
      <c r="IB1070" s="527"/>
      <c r="IC1070" s="527"/>
      <c r="ID1070" s="527"/>
      <c r="IE1070" s="527"/>
      <c r="IF1070" s="527"/>
      <c r="IG1070" s="527"/>
      <c r="IH1070" s="527"/>
      <c r="II1070" s="527"/>
      <c r="IJ1070" s="527"/>
      <c r="IK1070" s="527"/>
      <c r="IL1070" s="527"/>
      <c r="IM1070" s="527"/>
      <c r="IN1070" s="527"/>
      <c r="IO1070" s="527"/>
      <c r="IP1070" s="527"/>
      <c r="IQ1070" s="527"/>
      <c r="IR1070" s="527"/>
      <c r="IS1070" s="527"/>
    </row>
    <row r="1071" s="529" customFormat="1" ht="24.95" customHeight="1" spans="1:253">
      <c r="A1071" s="563" t="s">
        <v>59</v>
      </c>
      <c r="B1071" s="564">
        <v>302</v>
      </c>
      <c r="C1071" s="565">
        <v>327</v>
      </c>
      <c r="D1071" s="565">
        <v>327</v>
      </c>
      <c r="E1071" s="566">
        <f t="shared" si="93"/>
        <v>1</v>
      </c>
      <c r="F1071" s="565">
        <v>230</v>
      </c>
      <c r="G1071" s="567">
        <f t="shared" si="92"/>
        <v>0.421739130434783</v>
      </c>
      <c r="H1071" s="527"/>
      <c r="I1071" s="527"/>
      <c r="J1071" s="527"/>
      <c r="K1071" s="527"/>
      <c r="L1071" s="527"/>
      <c r="M1071" s="527"/>
      <c r="N1071" s="527"/>
      <c r="O1071" s="527"/>
      <c r="P1071" s="527"/>
      <c r="Q1071" s="527"/>
      <c r="R1071" s="527"/>
      <c r="S1071" s="527"/>
      <c r="T1071" s="527"/>
      <c r="U1071" s="527"/>
      <c r="V1071" s="527"/>
      <c r="W1071" s="527"/>
      <c r="X1071" s="527"/>
      <c r="Y1071" s="527"/>
      <c r="Z1071" s="527"/>
      <c r="AA1071" s="527"/>
      <c r="AB1071" s="527"/>
      <c r="AC1071" s="527"/>
      <c r="HN1071" s="527"/>
      <c r="HO1071" s="527"/>
      <c r="HP1071" s="527"/>
      <c r="HQ1071" s="527"/>
      <c r="HR1071" s="527"/>
      <c r="HS1071" s="527"/>
      <c r="HT1071" s="527"/>
      <c r="HU1071" s="527"/>
      <c r="HV1071" s="527"/>
      <c r="HW1071" s="527"/>
      <c r="HX1071" s="527"/>
      <c r="HY1071" s="527"/>
      <c r="HZ1071" s="527"/>
      <c r="IA1071" s="527"/>
      <c r="IB1071" s="527"/>
      <c r="IC1071" s="527"/>
      <c r="ID1071" s="527"/>
      <c r="IE1071" s="527"/>
      <c r="IF1071" s="527"/>
      <c r="IG1071" s="527"/>
      <c r="IH1071" s="527"/>
      <c r="II1071" s="527"/>
      <c r="IJ1071" s="527"/>
      <c r="IK1071" s="527"/>
      <c r="IL1071" s="527"/>
      <c r="IM1071" s="527"/>
      <c r="IN1071" s="527"/>
      <c r="IO1071" s="527"/>
      <c r="IP1071" s="527"/>
      <c r="IQ1071" s="527"/>
      <c r="IR1071" s="527"/>
      <c r="IS1071" s="527"/>
    </row>
    <row r="1072" s="528" customFormat="1" ht="24.95" customHeight="1" spans="1:253">
      <c r="A1072" s="563" t="s">
        <v>856</v>
      </c>
      <c r="B1072" s="564">
        <v>0</v>
      </c>
      <c r="C1072" s="565">
        <v>0</v>
      </c>
      <c r="D1072" s="565">
        <v>0</v>
      </c>
      <c r="E1072" s="566" t="str">
        <f t="shared" si="93"/>
        <v/>
      </c>
      <c r="F1072" s="565">
        <v>0</v>
      </c>
      <c r="G1072" s="567" t="str">
        <f t="shared" si="92"/>
        <v/>
      </c>
    </row>
    <row r="1073" s="525" customFormat="1" ht="24.95" customHeight="1" spans="1:253">
      <c r="A1073" s="568" t="s">
        <v>857</v>
      </c>
      <c r="B1073" s="367">
        <f>SUM(B1074:B1079)</f>
        <v>0</v>
      </c>
      <c r="C1073" s="367">
        <f>SUM(C1074:C1079)</f>
        <v>0</v>
      </c>
      <c r="D1073" s="367">
        <f>SUM(D1074:D1079)</f>
        <v>0</v>
      </c>
      <c r="E1073" s="561" t="str">
        <f t="shared" si="93"/>
        <v/>
      </c>
      <c r="F1073" s="367">
        <f>SUM(F1074:F1079)</f>
        <v>0</v>
      </c>
      <c r="G1073" s="562" t="str">
        <f t="shared" si="92"/>
        <v/>
      </c>
      <c r="H1073" s="527"/>
      <c r="I1073" s="527"/>
      <c r="J1073" s="527"/>
      <c r="K1073" s="527"/>
      <c r="L1073" s="527"/>
      <c r="M1073" s="527"/>
      <c r="N1073" s="527"/>
      <c r="O1073" s="527"/>
      <c r="P1073" s="527"/>
      <c r="Q1073" s="527"/>
      <c r="R1073" s="527"/>
      <c r="S1073" s="527"/>
      <c r="T1073" s="527"/>
      <c r="U1073" s="527"/>
      <c r="V1073" s="527"/>
      <c r="W1073" s="527"/>
      <c r="X1073" s="527"/>
      <c r="Y1073" s="527"/>
      <c r="Z1073" s="527"/>
      <c r="AA1073" s="527"/>
      <c r="AB1073" s="527"/>
      <c r="AC1073" s="527"/>
      <c r="HN1073" s="527"/>
      <c r="HO1073" s="527"/>
      <c r="HP1073" s="527"/>
      <c r="HQ1073" s="527"/>
      <c r="HR1073" s="527"/>
      <c r="HS1073" s="527"/>
      <c r="HT1073" s="527"/>
      <c r="HU1073" s="527"/>
      <c r="HV1073" s="527"/>
      <c r="HW1073" s="527"/>
      <c r="HX1073" s="527"/>
      <c r="HY1073" s="527"/>
      <c r="HZ1073" s="527"/>
      <c r="IA1073" s="527"/>
      <c r="IB1073" s="527"/>
      <c r="IC1073" s="527"/>
      <c r="ID1073" s="527"/>
      <c r="IE1073" s="527"/>
      <c r="IF1073" s="527"/>
      <c r="IG1073" s="527"/>
      <c r="IH1073" s="527"/>
      <c r="II1073" s="527"/>
      <c r="IJ1073" s="527"/>
      <c r="IK1073" s="527"/>
      <c r="IL1073" s="527"/>
      <c r="IM1073" s="527"/>
      <c r="IN1073" s="527"/>
      <c r="IO1073" s="527"/>
      <c r="IP1073" s="527"/>
      <c r="IQ1073" s="527"/>
      <c r="IR1073" s="527"/>
      <c r="IS1073" s="527"/>
    </row>
    <row r="1074" s="528" customFormat="1" ht="24.95" customHeight="1" spans="1:253">
      <c r="A1074" s="563" t="s">
        <v>50</v>
      </c>
      <c r="B1074" s="564">
        <v>0</v>
      </c>
      <c r="C1074" s="565">
        <v>0</v>
      </c>
      <c r="D1074" s="565">
        <v>0</v>
      </c>
      <c r="E1074" s="566" t="str">
        <f t="shared" si="93"/>
        <v/>
      </c>
      <c r="F1074" s="565">
        <v>0</v>
      </c>
      <c r="G1074" s="567" t="str">
        <f t="shared" si="92"/>
        <v/>
      </c>
    </row>
    <row r="1075" s="525" customFormat="1" ht="24.95" customHeight="1" spans="1:253">
      <c r="A1075" s="563" t="s">
        <v>51</v>
      </c>
      <c r="B1075" s="564">
        <v>0</v>
      </c>
      <c r="C1075" s="565">
        <v>0</v>
      </c>
      <c r="D1075" s="565">
        <v>0</v>
      </c>
      <c r="E1075" s="566" t="str">
        <f t="shared" si="93"/>
        <v/>
      </c>
      <c r="F1075" s="565">
        <v>0</v>
      </c>
      <c r="G1075" s="567" t="str">
        <f t="shared" si="92"/>
        <v/>
      </c>
      <c r="H1075" s="527"/>
      <c r="I1075" s="527"/>
      <c r="J1075" s="527"/>
      <c r="K1075" s="527"/>
      <c r="L1075" s="527"/>
      <c r="M1075" s="527"/>
      <c r="N1075" s="527"/>
      <c r="O1075" s="527"/>
      <c r="P1075" s="527"/>
      <c r="Q1075" s="527"/>
      <c r="R1075" s="527"/>
      <c r="S1075" s="527"/>
      <c r="T1075" s="527"/>
      <c r="U1075" s="527"/>
      <c r="V1075" s="527"/>
      <c r="W1075" s="527"/>
      <c r="X1075" s="527"/>
      <c r="Y1075" s="527"/>
      <c r="Z1075" s="527"/>
      <c r="AA1075" s="527"/>
      <c r="AB1075" s="527"/>
      <c r="AC1075" s="527"/>
      <c r="HN1075" s="527"/>
      <c r="HO1075" s="527"/>
      <c r="HP1075" s="527"/>
      <c r="HQ1075" s="527"/>
      <c r="HR1075" s="527"/>
      <c r="HS1075" s="527"/>
      <c r="HT1075" s="527"/>
      <c r="HU1075" s="527"/>
      <c r="HV1075" s="527"/>
      <c r="HW1075" s="527"/>
      <c r="HX1075" s="527"/>
      <c r="HY1075" s="527"/>
      <c r="HZ1075" s="527"/>
      <c r="IA1075" s="527"/>
      <c r="IB1075" s="527"/>
      <c r="IC1075" s="527"/>
      <c r="ID1075" s="527"/>
      <c r="IE1075" s="527"/>
      <c r="IF1075" s="527"/>
      <c r="IG1075" s="527"/>
      <c r="IH1075" s="527"/>
      <c r="II1075" s="527"/>
      <c r="IJ1075" s="527"/>
      <c r="IK1075" s="527"/>
      <c r="IL1075" s="527"/>
      <c r="IM1075" s="527"/>
      <c r="IN1075" s="527"/>
      <c r="IO1075" s="527"/>
      <c r="IP1075" s="527"/>
      <c r="IQ1075" s="527"/>
      <c r="IR1075" s="527"/>
      <c r="IS1075" s="527"/>
    </row>
    <row r="1076" s="532" customFormat="1" ht="24.95" customHeight="1" spans="1:253">
      <c r="A1076" s="563" t="s">
        <v>52</v>
      </c>
      <c r="B1076" s="564">
        <v>0</v>
      </c>
      <c r="C1076" s="565">
        <v>0</v>
      </c>
      <c r="D1076" s="565">
        <v>0</v>
      </c>
      <c r="E1076" s="566" t="str">
        <f t="shared" si="93"/>
        <v/>
      </c>
      <c r="F1076" s="565">
        <v>0</v>
      </c>
      <c r="G1076" s="567" t="str">
        <f t="shared" si="92"/>
        <v/>
      </c>
      <c r="H1076" s="527"/>
      <c r="I1076" s="527"/>
      <c r="J1076" s="527"/>
      <c r="K1076" s="527"/>
      <c r="L1076" s="527"/>
      <c r="M1076" s="527"/>
      <c r="N1076" s="527"/>
      <c r="O1076" s="527"/>
      <c r="P1076" s="527"/>
      <c r="Q1076" s="527"/>
      <c r="R1076" s="527"/>
      <c r="S1076" s="527"/>
      <c r="T1076" s="527"/>
      <c r="U1076" s="527"/>
      <c r="V1076" s="527"/>
      <c r="W1076" s="527"/>
      <c r="X1076" s="527"/>
      <c r="Y1076" s="527"/>
      <c r="Z1076" s="527"/>
      <c r="AA1076" s="527"/>
      <c r="AB1076" s="527"/>
      <c r="AC1076" s="527"/>
      <c r="HN1076" s="527"/>
      <c r="HO1076" s="527"/>
      <c r="HP1076" s="527"/>
      <c r="HQ1076" s="527"/>
      <c r="HR1076" s="527"/>
      <c r="HS1076" s="527"/>
      <c r="HT1076" s="527"/>
      <c r="HU1076" s="527"/>
      <c r="HV1076" s="527"/>
      <c r="HW1076" s="527"/>
      <c r="HX1076" s="527"/>
      <c r="HY1076" s="527"/>
      <c r="HZ1076" s="527"/>
      <c r="IA1076" s="527"/>
      <c r="IB1076" s="527"/>
      <c r="IC1076" s="527"/>
      <c r="ID1076" s="527"/>
      <c r="IE1076" s="527"/>
      <c r="IF1076" s="527"/>
      <c r="IG1076" s="527"/>
      <c r="IH1076" s="527"/>
      <c r="II1076" s="527"/>
      <c r="IJ1076" s="527"/>
      <c r="IK1076" s="527"/>
      <c r="IL1076" s="527"/>
      <c r="IM1076" s="527"/>
      <c r="IN1076" s="527"/>
      <c r="IO1076" s="527"/>
      <c r="IP1076" s="527"/>
      <c r="IQ1076" s="527"/>
      <c r="IR1076" s="527"/>
      <c r="IS1076" s="527"/>
    </row>
    <row r="1077" s="525" customFormat="1" ht="24.95" customHeight="1" spans="1:253">
      <c r="A1077" s="563" t="s">
        <v>858</v>
      </c>
      <c r="B1077" s="564">
        <v>0</v>
      </c>
      <c r="C1077" s="565">
        <v>0</v>
      </c>
      <c r="D1077" s="565">
        <v>0</v>
      </c>
      <c r="E1077" s="566" t="str">
        <f t="shared" si="93"/>
        <v/>
      </c>
      <c r="F1077" s="565">
        <v>0</v>
      </c>
      <c r="G1077" s="567" t="str">
        <f t="shared" si="92"/>
        <v/>
      </c>
      <c r="H1077" s="527"/>
      <c r="I1077" s="527"/>
      <c r="J1077" s="527"/>
      <c r="K1077" s="527"/>
      <c r="L1077" s="527"/>
      <c r="M1077" s="527"/>
      <c r="N1077" s="527"/>
      <c r="O1077" s="527"/>
      <c r="P1077" s="527"/>
      <c r="Q1077" s="527"/>
      <c r="R1077" s="527"/>
      <c r="S1077" s="527"/>
      <c r="T1077" s="527"/>
      <c r="U1077" s="527"/>
      <c r="V1077" s="527"/>
      <c r="W1077" s="527"/>
      <c r="X1077" s="527"/>
      <c r="Y1077" s="527"/>
      <c r="Z1077" s="527"/>
      <c r="AA1077" s="527"/>
      <c r="AB1077" s="527"/>
      <c r="AC1077" s="527"/>
      <c r="HN1077" s="527"/>
      <c r="HO1077" s="527"/>
      <c r="HP1077" s="527"/>
      <c r="HQ1077" s="527"/>
      <c r="HR1077" s="527"/>
      <c r="HS1077" s="527"/>
      <c r="HT1077" s="527"/>
      <c r="HU1077" s="527"/>
      <c r="HV1077" s="527"/>
      <c r="HW1077" s="527"/>
      <c r="HX1077" s="527"/>
      <c r="HY1077" s="527"/>
      <c r="HZ1077" s="527"/>
      <c r="IA1077" s="527"/>
      <c r="IB1077" s="527"/>
      <c r="IC1077" s="527"/>
      <c r="ID1077" s="527"/>
      <c r="IE1077" s="527"/>
      <c r="IF1077" s="527"/>
      <c r="IG1077" s="527"/>
      <c r="IH1077" s="527"/>
      <c r="II1077" s="527"/>
      <c r="IJ1077" s="527"/>
      <c r="IK1077" s="527"/>
      <c r="IL1077" s="527"/>
      <c r="IM1077" s="527"/>
      <c r="IN1077" s="527"/>
      <c r="IO1077" s="527"/>
      <c r="IP1077" s="527"/>
      <c r="IQ1077" s="527"/>
      <c r="IR1077" s="527"/>
      <c r="IS1077" s="527"/>
    </row>
    <row r="1078" s="525" customFormat="1" ht="24.95" customHeight="1" spans="1:253">
      <c r="A1078" s="563" t="s">
        <v>859</v>
      </c>
      <c r="B1078" s="564">
        <v>0</v>
      </c>
      <c r="C1078" s="565">
        <v>0</v>
      </c>
      <c r="D1078" s="565">
        <v>0</v>
      </c>
      <c r="E1078" s="566" t="str">
        <f t="shared" si="93"/>
        <v/>
      </c>
      <c r="F1078" s="565">
        <v>0</v>
      </c>
      <c r="G1078" s="567" t="str">
        <f t="shared" si="92"/>
        <v/>
      </c>
      <c r="H1078" s="527"/>
      <c r="I1078" s="527"/>
      <c r="J1078" s="527"/>
      <c r="K1078" s="527"/>
      <c r="L1078" s="527"/>
      <c r="M1078" s="527"/>
      <c r="N1078" s="527"/>
      <c r="O1078" s="527"/>
      <c r="P1078" s="527"/>
      <c r="Q1078" s="527"/>
      <c r="R1078" s="527"/>
      <c r="S1078" s="527"/>
      <c r="T1078" s="527"/>
      <c r="U1078" s="527"/>
      <c r="V1078" s="527"/>
      <c r="W1078" s="527"/>
      <c r="X1078" s="527"/>
      <c r="Y1078" s="527"/>
      <c r="Z1078" s="527"/>
      <c r="AA1078" s="527"/>
      <c r="AB1078" s="527"/>
      <c r="AC1078" s="527"/>
      <c r="HN1078" s="527"/>
      <c r="HO1078" s="527"/>
      <c r="HP1078" s="527"/>
      <c r="HQ1078" s="527"/>
      <c r="HR1078" s="527"/>
      <c r="HS1078" s="527"/>
      <c r="HT1078" s="527"/>
      <c r="HU1078" s="527"/>
      <c r="HV1078" s="527"/>
      <c r="HW1078" s="527"/>
      <c r="HX1078" s="527"/>
      <c r="HY1078" s="527"/>
      <c r="HZ1078" s="527"/>
      <c r="IA1078" s="527"/>
      <c r="IB1078" s="527"/>
      <c r="IC1078" s="527"/>
      <c r="ID1078" s="527"/>
      <c r="IE1078" s="527"/>
      <c r="IF1078" s="527"/>
      <c r="IG1078" s="527"/>
      <c r="IH1078" s="527"/>
      <c r="II1078" s="527"/>
      <c r="IJ1078" s="527"/>
      <c r="IK1078" s="527"/>
      <c r="IL1078" s="527"/>
      <c r="IM1078" s="527"/>
      <c r="IN1078" s="527"/>
      <c r="IO1078" s="527"/>
      <c r="IP1078" s="527"/>
      <c r="IQ1078" s="527"/>
      <c r="IR1078" s="527"/>
      <c r="IS1078" s="527"/>
    </row>
    <row r="1079" s="528" customFormat="1" ht="24.95" customHeight="1" spans="1:253">
      <c r="A1079" s="563" t="s">
        <v>860</v>
      </c>
      <c r="B1079" s="564">
        <v>0</v>
      </c>
      <c r="C1079" s="565">
        <v>0</v>
      </c>
      <c r="D1079" s="565">
        <v>0</v>
      </c>
      <c r="E1079" s="566" t="str">
        <f t="shared" si="93"/>
        <v/>
      </c>
      <c r="F1079" s="565">
        <v>0</v>
      </c>
      <c r="G1079" s="567" t="str">
        <f t="shared" si="92"/>
        <v/>
      </c>
    </row>
    <row r="1080" s="525" customFormat="1" ht="24.95" customHeight="1" spans="1:253">
      <c r="A1080" s="568" t="s">
        <v>861</v>
      </c>
      <c r="B1080" s="367">
        <f>SUM(B1081:B1087)</f>
        <v>80</v>
      </c>
      <c r="C1080" s="367">
        <f>SUM(C1081:C1087)</f>
        <v>105</v>
      </c>
      <c r="D1080" s="367">
        <f>SUM(D1081:D1087)</f>
        <v>71</v>
      </c>
      <c r="E1080" s="561">
        <f t="shared" si="93"/>
        <v>0.676190476190476</v>
      </c>
      <c r="F1080" s="367">
        <f>SUM(F1081:F1087)</f>
        <v>43</v>
      </c>
      <c r="G1080" s="562">
        <f t="shared" si="92"/>
        <v>0.651162790697674</v>
      </c>
      <c r="H1080" s="527"/>
      <c r="I1080" s="527"/>
      <c r="J1080" s="527"/>
      <c r="K1080" s="527"/>
      <c r="L1080" s="527"/>
      <c r="M1080" s="527"/>
      <c r="N1080" s="527"/>
      <c r="O1080" s="527"/>
      <c r="P1080" s="527"/>
      <c r="Q1080" s="527"/>
      <c r="R1080" s="527"/>
      <c r="S1080" s="527"/>
      <c r="T1080" s="527"/>
      <c r="U1080" s="527"/>
      <c r="V1080" s="527"/>
      <c r="W1080" s="527"/>
      <c r="X1080" s="527"/>
      <c r="Y1080" s="527"/>
      <c r="Z1080" s="527"/>
      <c r="AA1080" s="527"/>
      <c r="AB1080" s="527"/>
      <c r="AC1080" s="527"/>
      <c r="HN1080" s="527"/>
      <c r="HO1080" s="527"/>
      <c r="HP1080" s="527"/>
      <c r="HQ1080" s="527"/>
      <c r="HR1080" s="527"/>
      <c r="HS1080" s="527"/>
      <c r="HT1080" s="527"/>
      <c r="HU1080" s="527"/>
      <c r="HV1080" s="527"/>
      <c r="HW1080" s="527"/>
      <c r="HX1080" s="527"/>
      <c r="HY1080" s="527"/>
      <c r="HZ1080" s="527"/>
      <c r="IA1080" s="527"/>
      <c r="IB1080" s="527"/>
      <c r="IC1080" s="527"/>
      <c r="ID1080" s="527"/>
      <c r="IE1080" s="527"/>
      <c r="IF1080" s="527"/>
      <c r="IG1080" s="527"/>
      <c r="IH1080" s="527"/>
      <c r="II1080" s="527"/>
      <c r="IJ1080" s="527"/>
      <c r="IK1080" s="527"/>
      <c r="IL1080" s="527"/>
      <c r="IM1080" s="527"/>
      <c r="IN1080" s="527"/>
      <c r="IO1080" s="527"/>
      <c r="IP1080" s="527"/>
      <c r="IQ1080" s="527"/>
      <c r="IR1080" s="527"/>
      <c r="IS1080" s="527"/>
    </row>
    <row r="1081" s="532" customFormat="1" ht="24.95" customHeight="1" spans="1:253">
      <c r="A1081" s="563" t="s">
        <v>50</v>
      </c>
      <c r="B1081" s="564">
        <v>0</v>
      </c>
      <c r="C1081" s="565">
        <v>0</v>
      </c>
      <c r="D1081" s="565">
        <v>0</v>
      </c>
      <c r="E1081" s="566" t="str">
        <f t="shared" si="93"/>
        <v/>
      </c>
      <c r="F1081" s="565">
        <v>0</v>
      </c>
      <c r="G1081" s="567" t="str">
        <f t="shared" si="92"/>
        <v/>
      </c>
      <c r="H1081" s="527"/>
      <c r="I1081" s="527"/>
      <c r="J1081" s="527"/>
      <c r="K1081" s="527"/>
      <c r="L1081" s="527"/>
      <c r="M1081" s="527"/>
      <c r="N1081" s="527"/>
      <c r="O1081" s="527"/>
      <c r="P1081" s="527"/>
      <c r="Q1081" s="527"/>
      <c r="R1081" s="527"/>
      <c r="S1081" s="527"/>
      <c r="T1081" s="527"/>
      <c r="U1081" s="527"/>
      <c r="V1081" s="527"/>
      <c r="W1081" s="527"/>
      <c r="X1081" s="527"/>
      <c r="Y1081" s="527"/>
      <c r="Z1081" s="527"/>
      <c r="AA1081" s="527"/>
      <c r="AB1081" s="527"/>
      <c r="AC1081" s="527"/>
      <c r="HN1081" s="527"/>
      <c r="HO1081" s="527"/>
      <c r="HP1081" s="527"/>
      <c r="HQ1081" s="527"/>
      <c r="HR1081" s="527"/>
      <c r="HS1081" s="527"/>
      <c r="HT1081" s="527"/>
      <c r="HU1081" s="527"/>
      <c r="HV1081" s="527"/>
      <c r="HW1081" s="527"/>
      <c r="HX1081" s="527"/>
      <c r="HY1081" s="527"/>
      <c r="HZ1081" s="527"/>
      <c r="IA1081" s="527"/>
      <c r="IB1081" s="527"/>
      <c r="IC1081" s="527"/>
      <c r="ID1081" s="527"/>
      <c r="IE1081" s="527"/>
      <c r="IF1081" s="527"/>
      <c r="IG1081" s="527"/>
      <c r="IH1081" s="527"/>
      <c r="II1081" s="527"/>
      <c r="IJ1081" s="527"/>
      <c r="IK1081" s="527"/>
      <c r="IL1081" s="527"/>
      <c r="IM1081" s="527"/>
      <c r="IN1081" s="527"/>
      <c r="IO1081" s="527"/>
      <c r="IP1081" s="527"/>
      <c r="IQ1081" s="527"/>
      <c r="IR1081" s="527"/>
      <c r="IS1081" s="527"/>
    </row>
    <row r="1082" s="528" customFormat="1" ht="24.95" customHeight="1" spans="1:253">
      <c r="A1082" s="563" t="s">
        <v>51</v>
      </c>
      <c r="B1082" s="564">
        <v>0</v>
      </c>
      <c r="C1082" s="565">
        <v>0</v>
      </c>
      <c r="D1082" s="565">
        <v>0</v>
      </c>
      <c r="E1082" s="566" t="str">
        <f t="shared" si="93"/>
        <v/>
      </c>
      <c r="F1082" s="565">
        <v>0</v>
      </c>
      <c r="G1082" s="567" t="str">
        <f t="shared" si="92"/>
        <v/>
      </c>
    </row>
    <row r="1083" s="528" customFormat="1" ht="24.95" customHeight="1" spans="1:253">
      <c r="A1083" s="563" t="s">
        <v>52</v>
      </c>
      <c r="B1083" s="564">
        <v>0</v>
      </c>
      <c r="C1083" s="565">
        <v>0</v>
      </c>
      <c r="D1083" s="565">
        <v>0</v>
      </c>
      <c r="E1083" s="566" t="str">
        <f t="shared" si="93"/>
        <v/>
      </c>
      <c r="F1083" s="565">
        <v>0</v>
      </c>
      <c r="G1083" s="567" t="str">
        <f t="shared" si="92"/>
        <v/>
      </c>
    </row>
    <row r="1084" s="532" customFormat="1" ht="37.5" customHeight="1" spans="1:253">
      <c r="A1084" s="563" t="s">
        <v>862</v>
      </c>
      <c r="B1084" s="564">
        <v>0</v>
      </c>
      <c r="C1084" s="565">
        <v>0</v>
      </c>
      <c r="D1084" s="565">
        <v>0</v>
      </c>
      <c r="E1084" s="566" t="str">
        <f t="shared" si="93"/>
        <v/>
      </c>
      <c r="F1084" s="565">
        <v>0</v>
      </c>
      <c r="G1084" s="567" t="str">
        <f t="shared" si="92"/>
        <v/>
      </c>
      <c r="H1084" s="527"/>
      <c r="I1084" s="527"/>
      <c r="J1084" s="527"/>
      <c r="K1084" s="527"/>
      <c r="L1084" s="527"/>
      <c r="M1084" s="527"/>
      <c r="N1084" s="527"/>
      <c r="O1084" s="527"/>
      <c r="P1084" s="527"/>
      <c r="Q1084" s="527"/>
      <c r="R1084" s="527"/>
      <c r="S1084" s="527"/>
      <c r="T1084" s="527"/>
      <c r="U1084" s="527"/>
      <c r="V1084" s="527"/>
      <c r="W1084" s="527"/>
      <c r="X1084" s="527"/>
      <c r="Y1084" s="527"/>
      <c r="Z1084" s="527"/>
      <c r="AA1084" s="527"/>
      <c r="AB1084" s="527"/>
      <c r="AC1084" s="527"/>
      <c r="HN1084" s="527"/>
      <c r="HO1084" s="527"/>
      <c r="HP1084" s="527"/>
      <c r="HQ1084" s="527"/>
      <c r="HR1084" s="527"/>
      <c r="HS1084" s="527"/>
      <c r="HT1084" s="527"/>
      <c r="HU1084" s="527"/>
      <c r="HV1084" s="527"/>
      <c r="HW1084" s="527"/>
      <c r="HX1084" s="527"/>
      <c r="HY1084" s="527"/>
      <c r="HZ1084" s="527"/>
      <c r="IA1084" s="527"/>
      <c r="IB1084" s="527"/>
      <c r="IC1084" s="527"/>
      <c r="ID1084" s="527"/>
      <c r="IE1084" s="527"/>
      <c r="IF1084" s="527"/>
      <c r="IG1084" s="527"/>
      <c r="IH1084" s="527"/>
      <c r="II1084" s="527"/>
      <c r="IJ1084" s="527"/>
      <c r="IK1084" s="527"/>
      <c r="IL1084" s="527"/>
      <c r="IM1084" s="527"/>
      <c r="IN1084" s="527"/>
      <c r="IO1084" s="527"/>
      <c r="IP1084" s="527"/>
      <c r="IQ1084" s="527"/>
      <c r="IR1084" s="527"/>
      <c r="IS1084" s="527"/>
    </row>
    <row r="1085" s="529" customFormat="1" ht="24.95" customHeight="1" spans="1:253">
      <c r="A1085" s="563" t="s">
        <v>863</v>
      </c>
      <c r="B1085" s="564">
        <v>74</v>
      </c>
      <c r="C1085" s="565">
        <v>103</v>
      </c>
      <c r="D1085" s="565">
        <v>69</v>
      </c>
      <c r="E1085" s="566">
        <f t="shared" si="93"/>
        <v>0.669902912621359</v>
      </c>
      <c r="F1085" s="565">
        <v>43</v>
      </c>
      <c r="G1085" s="567">
        <f t="shared" si="92"/>
        <v>0.604651162790698</v>
      </c>
      <c r="H1085" s="527"/>
      <c r="I1085" s="527"/>
      <c r="J1085" s="527"/>
      <c r="K1085" s="527"/>
      <c r="L1085" s="527"/>
      <c r="M1085" s="527"/>
      <c r="N1085" s="527"/>
      <c r="O1085" s="527"/>
      <c r="P1085" s="527"/>
      <c r="Q1085" s="527"/>
      <c r="R1085" s="527"/>
      <c r="S1085" s="527"/>
      <c r="T1085" s="527"/>
      <c r="U1085" s="527"/>
      <c r="V1085" s="527"/>
      <c r="W1085" s="527"/>
      <c r="X1085" s="527"/>
      <c r="Y1085" s="527"/>
      <c r="Z1085" s="527"/>
      <c r="AA1085" s="527"/>
      <c r="AB1085" s="527"/>
      <c r="AC1085" s="527"/>
      <c r="HN1085" s="527"/>
      <c r="HO1085" s="527"/>
      <c r="HP1085" s="527"/>
      <c r="HQ1085" s="527"/>
      <c r="HR1085" s="527"/>
      <c r="HS1085" s="527"/>
      <c r="HT1085" s="527"/>
      <c r="HU1085" s="527"/>
      <c r="HV1085" s="527"/>
      <c r="HW1085" s="527"/>
      <c r="HX1085" s="527"/>
      <c r="HY1085" s="527"/>
      <c r="HZ1085" s="527"/>
      <c r="IA1085" s="527"/>
      <c r="IB1085" s="527"/>
      <c r="IC1085" s="527"/>
      <c r="ID1085" s="527"/>
      <c r="IE1085" s="527"/>
      <c r="IF1085" s="527"/>
      <c r="IG1085" s="527"/>
      <c r="IH1085" s="527"/>
      <c r="II1085" s="527"/>
      <c r="IJ1085" s="527"/>
      <c r="IK1085" s="527"/>
      <c r="IL1085" s="527"/>
      <c r="IM1085" s="527"/>
      <c r="IN1085" s="527"/>
      <c r="IO1085" s="527"/>
      <c r="IP1085" s="527"/>
      <c r="IQ1085" s="527"/>
      <c r="IR1085" s="527"/>
      <c r="IS1085" s="527"/>
    </row>
    <row r="1086" s="528" customFormat="1" ht="24.95" customHeight="1" spans="1:253">
      <c r="A1086" s="563" t="s">
        <v>864</v>
      </c>
      <c r="B1086" s="564">
        <v>0</v>
      </c>
      <c r="C1086" s="565">
        <v>0</v>
      </c>
      <c r="D1086" s="565">
        <v>0</v>
      </c>
      <c r="E1086" s="566" t="str">
        <f t="shared" si="93"/>
        <v/>
      </c>
      <c r="F1086" s="565">
        <v>0</v>
      </c>
      <c r="G1086" s="567" t="str">
        <f t="shared" si="92"/>
        <v/>
      </c>
    </row>
    <row r="1087" s="525" customFormat="1" ht="37.5" spans="1:253">
      <c r="A1087" s="563" t="s">
        <v>865</v>
      </c>
      <c r="B1087" s="564">
        <v>6</v>
      </c>
      <c r="C1087" s="565">
        <v>2</v>
      </c>
      <c r="D1087" s="565">
        <v>2</v>
      </c>
      <c r="E1087" s="566">
        <f t="shared" si="93"/>
        <v>1</v>
      </c>
      <c r="F1087" s="565">
        <v>0</v>
      </c>
      <c r="G1087" s="567" t="str">
        <f t="shared" si="92"/>
        <v/>
      </c>
      <c r="H1087" s="527"/>
      <c r="I1087" s="527"/>
      <c r="J1087" s="527"/>
      <c r="K1087" s="527"/>
      <c r="L1087" s="527"/>
      <c r="M1087" s="527"/>
      <c r="N1087" s="527"/>
      <c r="O1087" s="527"/>
      <c r="P1087" s="527"/>
      <c r="Q1087" s="527"/>
      <c r="R1087" s="527"/>
      <c r="S1087" s="527"/>
      <c r="T1087" s="527"/>
      <c r="U1087" s="527"/>
      <c r="V1087" s="527"/>
      <c r="W1087" s="527"/>
      <c r="X1087" s="527"/>
      <c r="Y1087" s="527"/>
      <c r="Z1087" s="527"/>
      <c r="AA1087" s="527"/>
      <c r="AB1087" s="527"/>
      <c r="AC1087" s="527"/>
      <c r="HN1087" s="527"/>
      <c r="HO1087" s="527"/>
      <c r="HP1087" s="527"/>
      <c r="HQ1087" s="527"/>
      <c r="HR1087" s="527"/>
      <c r="HS1087" s="527"/>
      <c r="HT1087" s="527"/>
      <c r="HU1087" s="527"/>
      <c r="HV1087" s="527"/>
      <c r="HW1087" s="527"/>
      <c r="HX1087" s="527"/>
      <c r="HY1087" s="527"/>
      <c r="HZ1087" s="527"/>
      <c r="IA1087" s="527"/>
      <c r="IB1087" s="527"/>
      <c r="IC1087" s="527"/>
      <c r="ID1087" s="527"/>
      <c r="IE1087" s="527"/>
      <c r="IF1087" s="527"/>
      <c r="IG1087" s="527"/>
      <c r="IH1087" s="527"/>
      <c r="II1087" s="527"/>
      <c r="IJ1087" s="527"/>
      <c r="IK1087" s="527"/>
      <c r="IL1087" s="527"/>
      <c r="IM1087" s="527"/>
      <c r="IN1087" s="527"/>
      <c r="IO1087" s="527"/>
      <c r="IP1087" s="527"/>
      <c r="IQ1087" s="527"/>
      <c r="IR1087" s="527"/>
      <c r="IS1087" s="527"/>
    </row>
    <row r="1088" s="534" customFormat="1" ht="37.5" spans="1:253">
      <c r="A1088" s="568" t="s">
        <v>866</v>
      </c>
      <c r="B1088" s="367">
        <f>SUM(B1089:B1093)</f>
        <v>500</v>
      </c>
      <c r="C1088" s="367">
        <f>SUM(C1089:C1093)</f>
        <v>133</v>
      </c>
      <c r="D1088" s="367">
        <f>SUM(D1089:D1093)</f>
        <v>106</v>
      </c>
      <c r="E1088" s="561">
        <f t="shared" si="93"/>
        <v>0.796992481203007</v>
      </c>
      <c r="F1088" s="367">
        <f>SUM(F1089:F1093)</f>
        <v>0</v>
      </c>
      <c r="G1088" s="562" t="str">
        <f t="shared" si="92"/>
        <v/>
      </c>
      <c r="H1088" s="569"/>
      <c r="I1088" s="569"/>
      <c r="J1088" s="569"/>
      <c r="K1088" s="569"/>
      <c r="L1088" s="569"/>
      <c r="M1088" s="569"/>
      <c r="N1088" s="569"/>
      <c r="O1088" s="569"/>
      <c r="P1088" s="569"/>
      <c r="Q1088" s="569"/>
      <c r="R1088" s="569"/>
      <c r="S1088" s="569"/>
      <c r="T1088" s="569"/>
      <c r="U1088" s="569"/>
      <c r="V1088" s="569"/>
      <c r="W1088" s="569"/>
      <c r="X1088" s="569"/>
      <c r="Y1088" s="569"/>
      <c r="Z1088" s="569"/>
      <c r="AA1088" s="569"/>
      <c r="AB1088" s="569"/>
      <c r="AC1088" s="569"/>
      <c r="HN1088" s="569"/>
      <c r="HO1088" s="569"/>
      <c r="HP1088" s="569"/>
      <c r="HQ1088" s="569"/>
      <c r="HR1088" s="569"/>
      <c r="HS1088" s="569"/>
      <c r="HT1088" s="569"/>
      <c r="HU1088" s="569"/>
      <c r="HV1088" s="569"/>
      <c r="HW1088" s="569"/>
      <c r="HX1088" s="569"/>
      <c r="HY1088" s="569"/>
      <c r="HZ1088" s="569"/>
      <c r="IA1088" s="569"/>
      <c r="IB1088" s="569"/>
      <c r="IC1088" s="569"/>
      <c r="ID1088" s="569"/>
      <c r="IE1088" s="569"/>
      <c r="IF1088" s="569"/>
      <c r="IG1088" s="569"/>
      <c r="IH1088" s="569"/>
      <c r="II1088" s="569"/>
      <c r="IJ1088" s="569"/>
      <c r="IK1088" s="569"/>
      <c r="IL1088" s="569"/>
      <c r="IM1088" s="569"/>
      <c r="IN1088" s="569"/>
      <c r="IO1088" s="569"/>
      <c r="IP1088" s="569"/>
      <c r="IQ1088" s="569"/>
      <c r="IR1088" s="569"/>
      <c r="IS1088" s="569"/>
    </row>
    <row r="1089" s="525" customFormat="1" ht="24.95" customHeight="1" spans="1:253">
      <c r="A1089" s="563" t="s">
        <v>867</v>
      </c>
      <c r="B1089" s="564">
        <v>0</v>
      </c>
      <c r="C1089" s="565">
        <v>0</v>
      </c>
      <c r="D1089" s="565">
        <v>0</v>
      </c>
      <c r="E1089" s="566" t="str">
        <f t="shared" si="93"/>
        <v/>
      </c>
      <c r="F1089" s="565">
        <v>0</v>
      </c>
      <c r="G1089" s="567" t="str">
        <f t="shared" si="92"/>
        <v/>
      </c>
      <c r="H1089" s="527"/>
      <c r="I1089" s="527"/>
      <c r="J1089" s="527"/>
      <c r="K1089" s="527"/>
      <c r="L1089" s="527"/>
      <c r="M1089" s="527"/>
      <c r="N1089" s="527"/>
      <c r="O1089" s="527"/>
      <c r="P1089" s="527"/>
      <c r="Q1089" s="527"/>
      <c r="R1089" s="527"/>
      <c r="S1089" s="527"/>
      <c r="T1089" s="527"/>
      <c r="U1089" s="527"/>
      <c r="V1089" s="527"/>
      <c r="W1089" s="527"/>
      <c r="X1089" s="527"/>
      <c r="Y1089" s="527"/>
      <c r="Z1089" s="527"/>
      <c r="AA1089" s="527"/>
      <c r="AB1089" s="527"/>
      <c r="AC1089" s="527"/>
      <c r="HN1089" s="527"/>
      <c r="HO1089" s="527"/>
      <c r="HP1089" s="527"/>
      <c r="HQ1089" s="527"/>
      <c r="HR1089" s="527"/>
      <c r="HS1089" s="527"/>
      <c r="HT1089" s="527"/>
      <c r="HU1089" s="527"/>
      <c r="HV1089" s="527"/>
      <c r="HW1089" s="527"/>
      <c r="HX1089" s="527"/>
      <c r="HY1089" s="527"/>
      <c r="HZ1089" s="527"/>
      <c r="IA1089" s="527"/>
      <c r="IB1089" s="527"/>
      <c r="IC1089" s="527"/>
      <c r="ID1089" s="527"/>
      <c r="IE1089" s="527"/>
      <c r="IF1089" s="527"/>
      <c r="IG1089" s="527"/>
      <c r="IH1089" s="527"/>
      <c r="II1089" s="527"/>
      <c r="IJ1089" s="527"/>
      <c r="IK1089" s="527"/>
      <c r="IL1089" s="527"/>
      <c r="IM1089" s="527"/>
      <c r="IN1089" s="527"/>
      <c r="IO1089" s="527"/>
      <c r="IP1089" s="527"/>
      <c r="IQ1089" s="527"/>
      <c r="IR1089" s="527"/>
      <c r="IS1089" s="527"/>
    </row>
    <row r="1090" s="528" customFormat="1" ht="24.95" customHeight="1" spans="1:253">
      <c r="A1090" s="563" t="s">
        <v>868</v>
      </c>
      <c r="B1090" s="564">
        <v>0</v>
      </c>
      <c r="C1090" s="565">
        <v>0</v>
      </c>
      <c r="D1090" s="565">
        <v>0</v>
      </c>
      <c r="E1090" s="566" t="str">
        <f t="shared" si="93"/>
        <v/>
      </c>
      <c r="F1090" s="565">
        <v>0</v>
      </c>
      <c r="G1090" s="567" t="str">
        <f t="shared" si="92"/>
        <v/>
      </c>
    </row>
    <row r="1091" s="525" customFormat="1" ht="24.95" customHeight="1" spans="1:253">
      <c r="A1091" s="563" t="s">
        <v>869</v>
      </c>
      <c r="B1091" s="564">
        <v>0</v>
      </c>
      <c r="C1091" s="565">
        <v>0</v>
      </c>
      <c r="D1091" s="565">
        <v>0</v>
      </c>
      <c r="E1091" s="566" t="str">
        <f t="shared" si="93"/>
        <v/>
      </c>
      <c r="F1091" s="565">
        <v>0</v>
      </c>
      <c r="G1091" s="567" t="str">
        <f t="shared" si="92"/>
        <v/>
      </c>
      <c r="H1091" s="527"/>
      <c r="I1091" s="527"/>
      <c r="J1091" s="527"/>
      <c r="K1091" s="527"/>
      <c r="L1091" s="527"/>
      <c r="M1091" s="527"/>
      <c r="N1091" s="527"/>
      <c r="O1091" s="527"/>
      <c r="P1091" s="527"/>
      <c r="Q1091" s="527"/>
      <c r="R1091" s="527"/>
      <c r="S1091" s="527"/>
      <c r="T1091" s="527"/>
      <c r="U1091" s="527"/>
      <c r="V1091" s="527"/>
      <c r="W1091" s="527"/>
      <c r="X1091" s="527"/>
      <c r="Y1091" s="527"/>
      <c r="Z1091" s="527"/>
      <c r="AA1091" s="527"/>
      <c r="AB1091" s="527"/>
      <c r="AC1091" s="527"/>
      <c r="HN1091" s="527"/>
      <c r="HO1091" s="527"/>
      <c r="HP1091" s="527"/>
      <c r="HQ1091" s="527"/>
      <c r="HR1091" s="527"/>
      <c r="HS1091" s="527"/>
      <c r="HT1091" s="527"/>
      <c r="HU1091" s="527"/>
      <c r="HV1091" s="527"/>
      <c r="HW1091" s="527"/>
      <c r="HX1091" s="527"/>
      <c r="HY1091" s="527"/>
      <c r="HZ1091" s="527"/>
      <c r="IA1091" s="527"/>
      <c r="IB1091" s="527"/>
      <c r="IC1091" s="527"/>
      <c r="ID1091" s="527"/>
      <c r="IE1091" s="527"/>
      <c r="IF1091" s="527"/>
      <c r="IG1091" s="527"/>
      <c r="IH1091" s="527"/>
      <c r="II1091" s="527"/>
      <c r="IJ1091" s="527"/>
      <c r="IK1091" s="527"/>
      <c r="IL1091" s="527"/>
      <c r="IM1091" s="527"/>
      <c r="IN1091" s="527"/>
      <c r="IO1091" s="527"/>
      <c r="IP1091" s="527"/>
      <c r="IQ1091" s="527"/>
      <c r="IR1091" s="527"/>
      <c r="IS1091" s="527"/>
    </row>
    <row r="1092" s="528" customFormat="1" ht="37.5" spans="1:253">
      <c r="A1092" s="563" t="s">
        <v>870</v>
      </c>
      <c r="B1092" s="564">
        <v>0</v>
      </c>
      <c r="C1092" s="565">
        <v>0</v>
      </c>
      <c r="D1092" s="565">
        <v>0</v>
      </c>
      <c r="E1092" s="566" t="str">
        <f t="shared" si="93"/>
        <v/>
      </c>
      <c r="F1092" s="565">
        <v>0</v>
      </c>
      <c r="G1092" s="567" t="str">
        <f t="shared" ref="G1092:G1155" si="94">IFERROR((D1092-F1092)/F1092,"")</f>
        <v/>
      </c>
    </row>
    <row r="1093" s="528" customFormat="1" ht="37.5" spans="1:253">
      <c r="A1093" s="563" t="s">
        <v>871</v>
      </c>
      <c r="B1093" s="564">
        <v>500</v>
      </c>
      <c r="C1093" s="565">
        <v>133</v>
      </c>
      <c r="D1093" s="565">
        <v>106</v>
      </c>
      <c r="E1093" s="566">
        <f t="shared" si="93"/>
        <v>0.796992481203007</v>
      </c>
      <c r="F1093" s="565">
        <v>0</v>
      </c>
      <c r="G1093" s="567" t="str">
        <f t="shared" si="94"/>
        <v/>
      </c>
    </row>
    <row r="1094" s="525" customFormat="1" ht="24.95" customHeight="1" spans="1:253">
      <c r="A1094" s="575" t="s">
        <v>872</v>
      </c>
      <c r="B1094" s="367">
        <f>SUM(B1095,B1105,B1111)</f>
        <v>210</v>
      </c>
      <c r="C1094" s="367">
        <f>SUM(C1095,C1105,C1111)</f>
        <v>697</v>
      </c>
      <c r="D1094" s="367">
        <f>SUM(D1095,D1105,D1111)</f>
        <v>504</v>
      </c>
      <c r="E1094" s="561">
        <f t="shared" si="93"/>
        <v>0.723098995695839</v>
      </c>
      <c r="F1094" s="367">
        <f>SUM(F1095,F1105,F1111)</f>
        <v>40</v>
      </c>
      <c r="G1094" s="562">
        <f t="shared" si="94"/>
        <v>11.6</v>
      </c>
      <c r="H1094" s="527"/>
      <c r="I1094" s="527"/>
      <c r="J1094" s="527"/>
      <c r="K1094" s="527"/>
      <c r="L1094" s="527"/>
      <c r="M1094" s="527"/>
      <c r="N1094" s="527"/>
      <c r="O1094" s="527"/>
      <c r="P1094" s="527"/>
      <c r="Q1094" s="527"/>
      <c r="R1094" s="527"/>
      <c r="S1094" s="527"/>
      <c r="T1094" s="527"/>
      <c r="U1094" s="527"/>
      <c r="V1094" s="527"/>
      <c r="W1094" s="527"/>
      <c r="X1094" s="527"/>
      <c r="Y1094" s="527"/>
      <c r="Z1094" s="527"/>
      <c r="AA1094" s="527"/>
      <c r="AB1094" s="527"/>
      <c r="AC1094" s="527"/>
      <c r="HN1094" s="527"/>
      <c r="HO1094" s="527"/>
      <c r="HP1094" s="527"/>
      <c r="HQ1094" s="527"/>
      <c r="HR1094" s="527"/>
      <c r="HS1094" s="527"/>
      <c r="HT1094" s="527"/>
      <c r="HU1094" s="527"/>
      <c r="HV1094" s="527"/>
      <c r="HW1094" s="527"/>
      <c r="HX1094" s="527"/>
      <c r="HY1094" s="527"/>
      <c r="HZ1094" s="527"/>
      <c r="IA1094" s="527"/>
      <c r="IB1094" s="527"/>
      <c r="IC1094" s="527"/>
      <c r="ID1094" s="527"/>
      <c r="IE1094" s="527"/>
      <c r="IF1094" s="527"/>
      <c r="IG1094" s="527"/>
      <c r="IH1094" s="527"/>
      <c r="II1094" s="527"/>
      <c r="IJ1094" s="527"/>
      <c r="IK1094" s="527"/>
      <c r="IL1094" s="527"/>
      <c r="IM1094" s="527"/>
      <c r="IN1094" s="527"/>
      <c r="IO1094" s="527"/>
      <c r="IP1094" s="527"/>
      <c r="IQ1094" s="527"/>
      <c r="IR1094" s="527"/>
      <c r="IS1094" s="527"/>
    </row>
    <row r="1095" s="532" customFormat="1" ht="24.95" customHeight="1" spans="1:253">
      <c r="A1095" s="568" t="s">
        <v>873</v>
      </c>
      <c r="B1095" s="367">
        <f>SUM(B1096:B1104)</f>
        <v>126</v>
      </c>
      <c r="C1095" s="367">
        <f>SUM(C1096:C1104)</f>
        <v>485</v>
      </c>
      <c r="D1095" s="367">
        <f>SUM(D1096:D1104)</f>
        <v>293</v>
      </c>
      <c r="E1095" s="561">
        <f t="shared" si="93"/>
        <v>0.604123711340206</v>
      </c>
      <c r="F1095" s="367">
        <f>SUM(F1096:F1104)</f>
        <v>40</v>
      </c>
      <c r="G1095" s="562">
        <f t="shared" si="94"/>
        <v>6.325</v>
      </c>
      <c r="H1095" s="527"/>
      <c r="I1095" s="527"/>
      <c r="J1095" s="527"/>
      <c r="K1095" s="527"/>
      <c r="L1095" s="527"/>
      <c r="M1095" s="527"/>
      <c r="N1095" s="527"/>
      <c r="O1095" s="527"/>
      <c r="P1095" s="527"/>
      <c r="Q1095" s="527"/>
      <c r="R1095" s="527"/>
      <c r="S1095" s="527"/>
      <c r="T1095" s="527"/>
      <c r="U1095" s="527"/>
      <c r="V1095" s="527"/>
      <c r="W1095" s="527"/>
      <c r="X1095" s="527"/>
      <c r="Y1095" s="527"/>
      <c r="Z1095" s="527"/>
      <c r="AA1095" s="527"/>
      <c r="AB1095" s="527"/>
      <c r="AC1095" s="527"/>
      <c r="HN1095" s="527"/>
      <c r="HO1095" s="527"/>
      <c r="HP1095" s="527"/>
      <c r="HQ1095" s="527"/>
      <c r="HR1095" s="527"/>
      <c r="HS1095" s="527"/>
      <c r="HT1095" s="527"/>
      <c r="HU1095" s="527"/>
      <c r="HV1095" s="527"/>
      <c r="HW1095" s="527"/>
      <c r="HX1095" s="527"/>
      <c r="HY1095" s="527"/>
      <c r="HZ1095" s="527"/>
      <c r="IA1095" s="527"/>
      <c r="IB1095" s="527"/>
      <c r="IC1095" s="527"/>
      <c r="ID1095" s="527"/>
      <c r="IE1095" s="527"/>
      <c r="IF1095" s="527"/>
      <c r="IG1095" s="527"/>
      <c r="IH1095" s="527"/>
      <c r="II1095" s="527"/>
      <c r="IJ1095" s="527"/>
      <c r="IK1095" s="527"/>
      <c r="IL1095" s="527"/>
      <c r="IM1095" s="527"/>
      <c r="IN1095" s="527"/>
      <c r="IO1095" s="527"/>
      <c r="IP1095" s="527"/>
      <c r="IQ1095" s="527"/>
      <c r="IR1095" s="527"/>
      <c r="IS1095" s="527"/>
    </row>
    <row r="1096" s="528" customFormat="1" ht="24.95" customHeight="1" spans="1:253">
      <c r="A1096" s="563" t="s">
        <v>50</v>
      </c>
      <c r="B1096" s="564">
        <v>0</v>
      </c>
      <c r="C1096" s="565">
        <v>0</v>
      </c>
      <c r="D1096" s="565">
        <v>0</v>
      </c>
      <c r="E1096" s="566" t="str">
        <f t="shared" ref="E1094:E1157" si="95">IFERROR(D1096/C1096,"")</f>
        <v/>
      </c>
      <c r="F1096" s="565">
        <v>0</v>
      </c>
      <c r="G1096" s="567" t="str">
        <f t="shared" si="94"/>
        <v/>
      </c>
    </row>
    <row r="1097" s="525" customFormat="1" ht="24.95" customHeight="1" spans="1:253">
      <c r="A1097" s="563" t="s">
        <v>51</v>
      </c>
      <c r="B1097" s="564">
        <v>0</v>
      </c>
      <c r="C1097" s="565">
        <v>0</v>
      </c>
      <c r="D1097" s="565">
        <v>0</v>
      </c>
      <c r="E1097" s="566" t="str">
        <f t="shared" si="95"/>
        <v/>
      </c>
      <c r="F1097" s="565">
        <v>0</v>
      </c>
      <c r="G1097" s="567" t="str">
        <f t="shared" si="94"/>
        <v/>
      </c>
      <c r="H1097" s="527"/>
      <c r="I1097" s="527"/>
      <c r="J1097" s="527"/>
      <c r="K1097" s="527"/>
      <c r="L1097" s="527"/>
      <c r="M1097" s="527"/>
      <c r="N1097" s="527"/>
      <c r="O1097" s="527"/>
      <c r="P1097" s="527"/>
      <c r="Q1097" s="527"/>
      <c r="R1097" s="527"/>
      <c r="S1097" s="527"/>
      <c r="T1097" s="527"/>
      <c r="U1097" s="527"/>
      <c r="V1097" s="527"/>
      <c r="W1097" s="527"/>
      <c r="X1097" s="527"/>
      <c r="Y1097" s="527"/>
      <c r="Z1097" s="527"/>
      <c r="AA1097" s="527"/>
      <c r="AB1097" s="527"/>
      <c r="AC1097" s="527"/>
      <c r="HN1097" s="527"/>
      <c r="HO1097" s="527"/>
      <c r="HP1097" s="527"/>
      <c r="HQ1097" s="527"/>
      <c r="HR1097" s="527"/>
      <c r="HS1097" s="527"/>
      <c r="HT1097" s="527"/>
      <c r="HU1097" s="527"/>
      <c r="HV1097" s="527"/>
      <c r="HW1097" s="527"/>
      <c r="HX1097" s="527"/>
      <c r="HY1097" s="527"/>
      <c r="HZ1097" s="527"/>
      <c r="IA1097" s="527"/>
      <c r="IB1097" s="527"/>
      <c r="IC1097" s="527"/>
      <c r="ID1097" s="527"/>
      <c r="IE1097" s="527"/>
      <c r="IF1097" s="527"/>
      <c r="IG1097" s="527"/>
      <c r="IH1097" s="527"/>
      <c r="II1097" s="527"/>
      <c r="IJ1097" s="527"/>
      <c r="IK1097" s="527"/>
      <c r="IL1097" s="527"/>
      <c r="IM1097" s="527"/>
      <c r="IN1097" s="527"/>
      <c r="IO1097" s="527"/>
      <c r="IP1097" s="527"/>
      <c r="IQ1097" s="527"/>
      <c r="IR1097" s="527"/>
      <c r="IS1097" s="527"/>
    </row>
    <row r="1098" s="532" customFormat="1" ht="24.95" customHeight="1" spans="1:253">
      <c r="A1098" s="563" t="s">
        <v>52</v>
      </c>
      <c r="B1098" s="564">
        <v>0</v>
      </c>
      <c r="C1098" s="565">
        <v>0</v>
      </c>
      <c r="D1098" s="565">
        <v>0</v>
      </c>
      <c r="E1098" s="566" t="str">
        <f t="shared" si="95"/>
        <v/>
      </c>
      <c r="F1098" s="565">
        <v>0</v>
      </c>
      <c r="G1098" s="567" t="str">
        <f t="shared" si="94"/>
        <v/>
      </c>
      <c r="H1098" s="527"/>
      <c r="I1098" s="527"/>
      <c r="J1098" s="527"/>
      <c r="K1098" s="527"/>
      <c r="L1098" s="527"/>
      <c r="M1098" s="527"/>
      <c r="N1098" s="527"/>
      <c r="O1098" s="527"/>
      <c r="P1098" s="527"/>
      <c r="Q1098" s="527"/>
      <c r="R1098" s="527"/>
      <c r="S1098" s="527"/>
      <c r="T1098" s="527"/>
      <c r="U1098" s="527"/>
      <c r="V1098" s="527"/>
      <c r="W1098" s="527"/>
      <c r="X1098" s="527"/>
      <c r="Y1098" s="527"/>
      <c r="Z1098" s="527"/>
      <c r="AA1098" s="527"/>
      <c r="AB1098" s="527"/>
      <c r="AC1098" s="527"/>
      <c r="HN1098" s="527"/>
      <c r="HO1098" s="527"/>
      <c r="HP1098" s="527"/>
      <c r="HQ1098" s="527"/>
      <c r="HR1098" s="527"/>
      <c r="HS1098" s="527"/>
      <c r="HT1098" s="527"/>
      <c r="HU1098" s="527"/>
      <c r="HV1098" s="527"/>
      <c r="HW1098" s="527"/>
      <c r="HX1098" s="527"/>
      <c r="HY1098" s="527"/>
      <c r="HZ1098" s="527"/>
      <c r="IA1098" s="527"/>
      <c r="IB1098" s="527"/>
      <c r="IC1098" s="527"/>
      <c r="ID1098" s="527"/>
      <c r="IE1098" s="527"/>
      <c r="IF1098" s="527"/>
      <c r="IG1098" s="527"/>
      <c r="IH1098" s="527"/>
      <c r="II1098" s="527"/>
      <c r="IJ1098" s="527"/>
      <c r="IK1098" s="527"/>
      <c r="IL1098" s="527"/>
      <c r="IM1098" s="527"/>
      <c r="IN1098" s="527"/>
      <c r="IO1098" s="527"/>
      <c r="IP1098" s="527"/>
      <c r="IQ1098" s="527"/>
      <c r="IR1098" s="527"/>
      <c r="IS1098" s="527"/>
    </row>
    <row r="1099" s="529" customFormat="1" ht="24.95" customHeight="1" spans="1:253">
      <c r="A1099" s="563" t="s">
        <v>874</v>
      </c>
      <c r="B1099" s="564">
        <v>0</v>
      </c>
      <c r="C1099" s="565">
        <v>0</v>
      </c>
      <c r="D1099" s="565">
        <v>0</v>
      </c>
      <c r="E1099" s="566" t="str">
        <f t="shared" si="95"/>
        <v/>
      </c>
      <c r="F1099" s="565">
        <v>0</v>
      </c>
      <c r="G1099" s="567" t="str">
        <f t="shared" si="94"/>
        <v/>
      </c>
      <c r="H1099" s="527"/>
      <c r="I1099" s="527"/>
      <c r="J1099" s="527"/>
      <c r="K1099" s="527"/>
      <c r="L1099" s="527"/>
      <c r="M1099" s="527"/>
      <c r="N1099" s="527"/>
      <c r="O1099" s="527"/>
      <c r="P1099" s="527"/>
      <c r="Q1099" s="527"/>
      <c r="R1099" s="527"/>
      <c r="S1099" s="527"/>
      <c r="T1099" s="527"/>
      <c r="U1099" s="527"/>
      <c r="V1099" s="527"/>
      <c r="W1099" s="527"/>
      <c r="X1099" s="527"/>
      <c r="Y1099" s="527"/>
      <c r="Z1099" s="527"/>
      <c r="AA1099" s="527"/>
      <c r="AB1099" s="527"/>
      <c r="AC1099" s="527"/>
      <c r="HN1099" s="527"/>
      <c r="HO1099" s="527"/>
      <c r="HP1099" s="527"/>
      <c r="HQ1099" s="527"/>
      <c r="HR1099" s="527"/>
      <c r="HS1099" s="527"/>
      <c r="HT1099" s="527"/>
      <c r="HU1099" s="527"/>
      <c r="HV1099" s="527"/>
      <c r="HW1099" s="527"/>
      <c r="HX1099" s="527"/>
      <c r="HY1099" s="527"/>
      <c r="HZ1099" s="527"/>
      <c r="IA1099" s="527"/>
      <c r="IB1099" s="527"/>
      <c r="IC1099" s="527"/>
      <c r="ID1099" s="527"/>
      <c r="IE1099" s="527"/>
      <c r="IF1099" s="527"/>
      <c r="IG1099" s="527"/>
      <c r="IH1099" s="527"/>
      <c r="II1099" s="527"/>
      <c r="IJ1099" s="527"/>
      <c r="IK1099" s="527"/>
      <c r="IL1099" s="527"/>
      <c r="IM1099" s="527"/>
      <c r="IN1099" s="527"/>
      <c r="IO1099" s="527"/>
      <c r="IP1099" s="527"/>
      <c r="IQ1099" s="527"/>
      <c r="IR1099" s="527"/>
      <c r="IS1099" s="527"/>
    </row>
    <row r="1100" s="525" customFormat="1" ht="24.95" customHeight="1" spans="1:253">
      <c r="A1100" s="563" t="s">
        <v>875</v>
      </c>
      <c r="B1100" s="564">
        <v>0</v>
      </c>
      <c r="C1100" s="565">
        <v>0</v>
      </c>
      <c r="D1100" s="565">
        <v>0</v>
      </c>
      <c r="E1100" s="566" t="str">
        <f t="shared" si="95"/>
        <v/>
      </c>
      <c r="F1100" s="565">
        <v>0</v>
      </c>
      <c r="G1100" s="567" t="str">
        <f t="shared" si="94"/>
        <v/>
      </c>
      <c r="H1100" s="527"/>
      <c r="I1100" s="527"/>
      <c r="J1100" s="527"/>
      <c r="K1100" s="527"/>
      <c r="L1100" s="527"/>
      <c r="M1100" s="527"/>
      <c r="N1100" s="527"/>
      <c r="O1100" s="527"/>
      <c r="P1100" s="527"/>
      <c r="Q1100" s="527"/>
      <c r="R1100" s="527"/>
      <c r="S1100" s="527"/>
      <c r="T1100" s="527"/>
      <c r="U1100" s="527"/>
      <c r="V1100" s="527"/>
      <c r="W1100" s="527"/>
      <c r="X1100" s="527"/>
      <c r="Y1100" s="527"/>
      <c r="Z1100" s="527"/>
      <c r="AA1100" s="527"/>
      <c r="AB1100" s="527"/>
      <c r="AC1100" s="527"/>
      <c r="HN1100" s="527"/>
      <c r="HO1100" s="527"/>
      <c r="HP1100" s="527"/>
      <c r="HQ1100" s="527"/>
      <c r="HR1100" s="527"/>
      <c r="HS1100" s="527"/>
      <c r="HT1100" s="527"/>
      <c r="HU1100" s="527"/>
      <c r="HV1100" s="527"/>
      <c r="HW1100" s="527"/>
      <c r="HX1100" s="527"/>
      <c r="HY1100" s="527"/>
      <c r="HZ1100" s="527"/>
      <c r="IA1100" s="527"/>
      <c r="IB1100" s="527"/>
      <c r="IC1100" s="527"/>
      <c r="ID1100" s="527"/>
      <c r="IE1100" s="527"/>
      <c r="IF1100" s="527"/>
      <c r="IG1100" s="527"/>
      <c r="IH1100" s="527"/>
      <c r="II1100" s="527"/>
      <c r="IJ1100" s="527"/>
      <c r="IK1100" s="527"/>
      <c r="IL1100" s="527"/>
      <c r="IM1100" s="527"/>
      <c r="IN1100" s="527"/>
      <c r="IO1100" s="527"/>
      <c r="IP1100" s="527"/>
      <c r="IQ1100" s="527"/>
      <c r="IR1100" s="527"/>
      <c r="IS1100" s="527"/>
    </row>
    <row r="1101" s="525" customFormat="1" ht="24.95" customHeight="1" spans="1:253">
      <c r="A1101" s="563" t="s">
        <v>876</v>
      </c>
      <c r="B1101" s="564">
        <v>0</v>
      </c>
      <c r="C1101" s="565">
        <v>0</v>
      </c>
      <c r="D1101" s="565">
        <v>0</v>
      </c>
      <c r="E1101" s="566" t="str">
        <f t="shared" si="95"/>
        <v/>
      </c>
      <c r="F1101" s="565">
        <v>0</v>
      </c>
      <c r="G1101" s="567" t="str">
        <f t="shared" si="94"/>
        <v/>
      </c>
      <c r="H1101" s="527"/>
      <c r="I1101" s="527"/>
      <c r="J1101" s="527"/>
      <c r="K1101" s="527"/>
      <c r="L1101" s="527"/>
      <c r="M1101" s="527"/>
      <c r="N1101" s="527"/>
      <c r="O1101" s="527"/>
      <c r="P1101" s="527"/>
      <c r="Q1101" s="527"/>
      <c r="R1101" s="527"/>
      <c r="S1101" s="527"/>
      <c r="T1101" s="527"/>
      <c r="U1101" s="527"/>
      <c r="V1101" s="527"/>
      <c r="W1101" s="527"/>
      <c r="X1101" s="527"/>
      <c r="Y1101" s="527"/>
      <c r="Z1101" s="527"/>
      <c r="AA1101" s="527"/>
      <c r="AB1101" s="527"/>
      <c r="AC1101" s="527"/>
      <c r="HN1101" s="527"/>
      <c r="HO1101" s="527"/>
      <c r="HP1101" s="527"/>
      <c r="HQ1101" s="527"/>
      <c r="HR1101" s="527"/>
      <c r="HS1101" s="527"/>
      <c r="HT1101" s="527"/>
      <c r="HU1101" s="527"/>
      <c r="HV1101" s="527"/>
      <c r="HW1101" s="527"/>
      <c r="HX1101" s="527"/>
      <c r="HY1101" s="527"/>
      <c r="HZ1101" s="527"/>
      <c r="IA1101" s="527"/>
      <c r="IB1101" s="527"/>
      <c r="IC1101" s="527"/>
      <c r="ID1101" s="527"/>
      <c r="IE1101" s="527"/>
      <c r="IF1101" s="527"/>
      <c r="IG1101" s="527"/>
      <c r="IH1101" s="527"/>
      <c r="II1101" s="527"/>
      <c r="IJ1101" s="527"/>
      <c r="IK1101" s="527"/>
      <c r="IL1101" s="527"/>
      <c r="IM1101" s="527"/>
      <c r="IN1101" s="527"/>
      <c r="IO1101" s="527"/>
      <c r="IP1101" s="527"/>
      <c r="IQ1101" s="527"/>
      <c r="IR1101" s="527"/>
      <c r="IS1101" s="527"/>
    </row>
    <row r="1102" s="525" customFormat="1" ht="24.95" customHeight="1" spans="1:253">
      <c r="A1102" s="563" t="s">
        <v>877</v>
      </c>
      <c r="B1102" s="564">
        <v>0</v>
      </c>
      <c r="C1102" s="565">
        <v>0</v>
      </c>
      <c r="D1102" s="565">
        <v>0</v>
      </c>
      <c r="E1102" s="566" t="str">
        <f t="shared" si="95"/>
        <v/>
      </c>
      <c r="F1102" s="565">
        <v>0</v>
      </c>
      <c r="G1102" s="567" t="str">
        <f t="shared" si="94"/>
        <v/>
      </c>
      <c r="H1102" s="527"/>
      <c r="I1102" s="527"/>
      <c r="J1102" s="527"/>
      <c r="K1102" s="527"/>
      <c r="L1102" s="527"/>
      <c r="M1102" s="527"/>
      <c r="N1102" s="527"/>
      <c r="O1102" s="527"/>
      <c r="P1102" s="527"/>
      <c r="Q1102" s="527"/>
      <c r="R1102" s="527"/>
      <c r="S1102" s="527"/>
      <c r="T1102" s="527"/>
      <c r="U1102" s="527"/>
      <c r="V1102" s="527"/>
      <c r="W1102" s="527"/>
      <c r="X1102" s="527"/>
      <c r="Y1102" s="527"/>
      <c r="Z1102" s="527"/>
      <c r="AA1102" s="527"/>
      <c r="AB1102" s="527"/>
      <c r="AC1102" s="527"/>
      <c r="HN1102" s="527"/>
      <c r="HO1102" s="527"/>
      <c r="HP1102" s="527"/>
      <c r="HQ1102" s="527"/>
      <c r="HR1102" s="527"/>
      <c r="HS1102" s="527"/>
      <c r="HT1102" s="527"/>
      <c r="HU1102" s="527"/>
      <c r="HV1102" s="527"/>
      <c r="HW1102" s="527"/>
      <c r="HX1102" s="527"/>
      <c r="HY1102" s="527"/>
      <c r="HZ1102" s="527"/>
      <c r="IA1102" s="527"/>
      <c r="IB1102" s="527"/>
      <c r="IC1102" s="527"/>
      <c r="ID1102" s="527"/>
      <c r="IE1102" s="527"/>
      <c r="IF1102" s="527"/>
      <c r="IG1102" s="527"/>
      <c r="IH1102" s="527"/>
      <c r="II1102" s="527"/>
      <c r="IJ1102" s="527"/>
      <c r="IK1102" s="527"/>
      <c r="IL1102" s="527"/>
      <c r="IM1102" s="527"/>
      <c r="IN1102" s="527"/>
      <c r="IO1102" s="527"/>
      <c r="IP1102" s="527"/>
      <c r="IQ1102" s="527"/>
      <c r="IR1102" s="527"/>
      <c r="IS1102" s="527"/>
    </row>
    <row r="1103" s="528" customFormat="1" ht="24.95" customHeight="1" spans="1:253">
      <c r="A1103" s="563" t="s">
        <v>59</v>
      </c>
      <c r="B1103" s="564">
        <v>0</v>
      </c>
      <c r="C1103" s="565">
        <v>0</v>
      </c>
      <c r="D1103" s="565">
        <v>0</v>
      </c>
      <c r="E1103" s="566" t="str">
        <f t="shared" si="95"/>
        <v/>
      </c>
      <c r="F1103" s="565">
        <v>0</v>
      </c>
      <c r="G1103" s="567" t="str">
        <f t="shared" si="94"/>
        <v/>
      </c>
    </row>
    <row r="1104" s="525" customFormat="1" ht="24.95" customHeight="1" spans="1:253">
      <c r="A1104" s="563" t="s">
        <v>878</v>
      </c>
      <c r="B1104" s="564">
        <v>126</v>
      </c>
      <c r="C1104" s="565">
        <v>485</v>
      </c>
      <c r="D1104" s="565">
        <v>293</v>
      </c>
      <c r="E1104" s="566">
        <f t="shared" si="95"/>
        <v>0.604123711340206</v>
      </c>
      <c r="F1104" s="565">
        <v>40</v>
      </c>
      <c r="G1104" s="567">
        <f t="shared" si="94"/>
        <v>6.325</v>
      </c>
      <c r="H1104" s="527"/>
      <c r="I1104" s="527"/>
      <c r="J1104" s="527"/>
      <c r="K1104" s="527"/>
      <c r="L1104" s="527"/>
      <c r="M1104" s="527"/>
      <c r="N1104" s="527"/>
      <c r="O1104" s="527"/>
      <c r="P1104" s="527"/>
      <c r="Q1104" s="527"/>
      <c r="R1104" s="527"/>
      <c r="S1104" s="527"/>
      <c r="T1104" s="527"/>
      <c r="U1104" s="527"/>
      <c r="V1104" s="527"/>
      <c r="W1104" s="527"/>
      <c r="X1104" s="527"/>
      <c r="Y1104" s="527"/>
      <c r="Z1104" s="527"/>
      <c r="AA1104" s="527"/>
      <c r="AB1104" s="527"/>
      <c r="AC1104" s="527"/>
      <c r="HN1104" s="527"/>
      <c r="HO1104" s="527"/>
      <c r="HP1104" s="527"/>
      <c r="HQ1104" s="527"/>
      <c r="HR1104" s="527"/>
      <c r="HS1104" s="527"/>
      <c r="HT1104" s="527"/>
      <c r="HU1104" s="527"/>
      <c r="HV1104" s="527"/>
      <c r="HW1104" s="527"/>
      <c r="HX1104" s="527"/>
      <c r="HY1104" s="527"/>
      <c r="HZ1104" s="527"/>
      <c r="IA1104" s="527"/>
      <c r="IB1104" s="527"/>
      <c r="IC1104" s="527"/>
      <c r="ID1104" s="527"/>
      <c r="IE1104" s="527"/>
      <c r="IF1104" s="527"/>
      <c r="IG1104" s="527"/>
      <c r="IH1104" s="527"/>
      <c r="II1104" s="527"/>
      <c r="IJ1104" s="527"/>
      <c r="IK1104" s="527"/>
      <c r="IL1104" s="527"/>
      <c r="IM1104" s="527"/>
      <c r="IN1104" s="527"/>
      <c r="IO1104" s="527"/>
      <c r="IP1104" s="527"/>
      <c r="IQ1104" s="527"/>
      <c r="IR1104" s="527"/>
      <c r="IS1104" s="527"/>
    </row>
    <row r="1105" s="529" customFormat="1" ht="24.95" customHeight="1" spans="1:253">
      <c r="A1105" s="568" t="s">
        <v>879</v>
      </c>
      <c r="B1105" s="367">
        <f>SUM(B1106:B1110)</f>
        <v>5</v>
      </c>
      <c r="C1105" s="367">
        <f>SUM(C1106:C1110)</f>
        <v>6</v>
      </c>
      <c r="D1105" s="367">
        <f>SUM(D1106:D1110)</f>
        <v>6</v>
      </c>
      <c r="E1105" s="561">
        <f t="shared" si="95"/>
        <v>1</v>
      </c>
      <c r="F1105" s="367">
        <f>SUM(F1106:F1110)</f>
        <v>0</v>
      </c>
      <c r="G1105" s="562" t="str">
        <f t="shared" si="94"/>
        <v/>
      </c>
      <c r="H1105" s="527"/>
      <c r="I1105" s="527"/>
      <c r="J1105" s="527"/>
      <c r="K1105" s="527"/>
      <c r="L1105" s="527"/>
      <c r="M1105" s="527"/>
      <c r="N1105" s="527"/>
      <c r="O1105" s="527"/>
      <c r="P1105" s="527"/>
      <c r="Q1105" s="527"/>
      <c r="R1105" s="527"/>
      <c r="S1105" s="527"/>
      <c r="T1105" s="527"/>
      <c r="U1105" s="527"/>
      <c r="V1105" s="527"/>
      <c r="W1105" s="527"/>
      <c r="X1105" s="527"/>
      <c r="Y1105" s="527"/>
      <c r="Z1105" s="527"/>
      <c r="AA1105" s="527"/>
      <c r="AB1105" s="527"/>
      <c r="AC1105" s="527"/>
      <c r="HN1105" s="527"/>
      <c r="HO1105" s="527"/>
      <c r="HP1105" s="527"/>
      <c r="HQ1105" s="527"/>
      <c r="HR1105" s="527"/>
      <c r="HS1105" s="527"/>
      <c r="HT1105" s="527"/>
      <c r="HU1105" s="527"/>
      <c r="HV1105" s="527"/>
      <c r="HW1105" s="527"/>
      <c r="HX1105" s="527"/>
      <c r="HY1105" s="527"/>
      <c r="HZ1105" s="527"/>
      <c r="IA1105" s="527"/>
      <c r="IB1105" s="527"/>
      <c r="IC1105" s="527"/>
      <c r="ID1105" s="527"/>
      <c r="IE1105" s="527"/>
      <c r="IF1105" s="527"/>
      <c r="IG1105" s="527"/>
      <c r="IH1105" s="527"/>
      <c r="II1105" s="527"/>
      <c r="IJ1105" s="527"/>
      <c r="IK1105" s="527"/>
      <c r="IL1105" s="527"/>
      <c r="IM1105" s="527"/>
      <c r="IN1105" s="527"/>
      <c r="IO1105" s="527"/>
      <c r="IP1105" s="527"/>
      <c r="IQ1105" s="527"/>
      <c r="IR1105" s="527"/>
      <c r="IS1105" s="527"/>
    </row>
    <row r="1106" s="529" customFormat="1" ht="24.95" customHeight="1" spans="1:253">
      <c r="A1106" s="563" t="s">
        <v>50</v>
      </c>
      <c r="B1106" s="564">
        <v>0</v>
      </c>
      <c r="C1106" s="565">
        <v>0</v>
      </c>
      <c r="D1106" s="565">
        <v>0</v>
      </c>
      <c r="E1106" s="566" t="str">
        <f t="shared" si="95"/>
        <v/>
      </c>
      <c r="F1106" s="565">
        <v>0</v>
      </c>
      <c r="G1106" s="567" t="str">
        <f t="shared" si="94"/>
        <v/>
      </c>
      <c r="H1106" s="527"/>
      <c r="I1106" s="527"/>
      <c r="J1106" s="527"/>
      <c r="K1106" s="527"/>
      <c r="L1106" s="527"/>
      <c r="M1106" s="527"/>
      <c r="N1106" s="527"/>
      <c r="O1106" s="527"/>
      <c r="P1106" s="527"/>
      <c r="Q1106" s="527"/>
      <c r="R1106" s="527"/>
      <c r="S1106" s="527"/>
      <c r="T1106" s="527"/>
      <c r="U1106" s="527"/>
      <c r="V1106" s="527"/>
      <c r="W1106" s="527"/>
      <c r="X1106" s="527"/>
      <c r="Y1106" s="527"/>
      <c r="Z1106" s="527"/>
      <c r="AA1106" s="527"/>
      <c r="AB1106" s="527"/>
      <c r="AC1106" s="527"/>
      <c r="HN1106" s="527"/>
      <c r="HO1106" s="527"/>
      <c r="HP1106" s="527"/>
      <c r="HQ1106" s="527"/>
      <c r="HR1106" s="527"/>
      <c r="HS1106" s="527"/>
      <c r="HT1106" s="527"/>
      <c r="HU1106" s="527"/>
      <c r="HV1106" s="527"/>
      <c r="HW1106" s="527"/>
      <c r="HX1106" s="527"/>
      <c r="HY1106" s="527"/>
      <c r="HZ1106" s="527"/>
      <c r="IA1106" s="527"/>
      <c r="IB1106" s="527"/>
      <c r="IC1106" s="527"/>
      <c r="ID1106" s="527"/>
      <c r="IE1106" s="527"/>
      <c r="IF1106" s="527"/>
      <c r="IG1106" s="527"/>
      <c r="IH1106" s="527"/>
      <c r="II1106" s="527"/>
      <c r="IJ1106" s="527"/>
      <c r="IK1106" s="527"/>
      <c r="IL1106" s="527"/>
      <c r="IM1106" s="527"/>
      <c r="IN1106" s="527"/>
      <c r="IO1106" s="527"/>
      <c r="IP1106" s="527"/>
      <c r="IQ1106" s="527"/>
      <c r="IR1106" s="527"/>
      <c r="IS1106" s="527"/>
    </row>
    <row r="1107" s="528" customFormat="1" ht="24.95" customHeight="1" spans="1:253">
      <c r="A1107" s="563" t="s">
        <v>51</v>
      </c>
      <c r="B1107" s="564">
        <v>0</v>
      </c>
      <c r="C1107" s="565">
        <v>0</v>
      </c>
      <c r="D1107" s="565">
        <v>0</v>
      </c>
      <c r="E1107" s="566" t="str">
        <f t="shared" si="95"/>
        <v/>
      </c>
      <c r="F1107" s="565">
        <v>0</v>
      </c>
      <c r="G1107" s="567" t="str">
        <f t="shared" si="94"/>
        <v/>
      </c>
    </row>
    <row r="1108" s="5" customFormat="1" ht="24.95" customHeight="1" spans="1:253">
      <c r="A1108" s="563" t="s">
        <v>52</v>
      </c>
      <c r="B1108" s="564">
        <v>0</v>
      </c>
      <c r="C1108" s="565">
        <v>0</v>
      </c>
      <c r="D1108" s="565">
        <v>0</v>
      </c>
      <c r="E1108" s="566" t="str">
        <f t="shared" si="95"/>
        <v/>
      </c>
      <c r="F1108" s="565">
        <v>0</v>
      </c>
      <c r="G1108" s="567" t="str">
        <f t="shared" si="94"/>
        <v/>
      </c>
      <c r="H1108" s="527"/>
      <c r="I1108" s="527"/>
      <c r="J1108" s="527"/>
      <c r="K1108" s="527"/>
      <c r="L1108" s="527"/>
      <c r="M1108" s="527"/>
      <c r="N1108" s="527"/>
      <c r="O1108" s="527"/>
      <c r="P1108" s="527"/>
      <c r="Q1108" s="527"/>
      <c r="R1108" s="527"/>
      <c r="S1108" s="527"/>
      <c r="T1108" s="527"/>
      <c r="U1108" s="527"/>
      <c r="V1108" s="527"/>
      <c r="W1108" s="527"/>
      <c r="X1108" s="527"/>
      <c r="Y1108" s="527"/>
      <c r="Z1108" s="527"/>
      <c r="AA1108" s="527"/>
      <c r="AB1108" s="527"/>
      <c r="AC1108" s="527"/>
      <c r="HN1108" s="527"/>
      <c r="HO1108" s="527"/>
      <c r="HP1108" s="527"/>
      <c r="HQ1108" s="527"/>
      <c r="HR1108" s="527"/>
      <c r="HS1108" s="527"/>
      <c r="HT1108" s="527"/>
      <c r="HU1108" s="527"/>
      <c r="HV1108" s="527"/>
      <c r="HW1108" s="527"/>
      <c r="HX1108" s="527"/>
      <c r="HY1108" s="527"/>
      <c r="HZ1108" s="527"/>
      <c r="IA1108" s="527"/>
      <c r="IB1108" s="527"/>
      <c r="IC1108" s="527"/>
      <c r="ID1108" s="527"/>
      <c r="IE1108" s="527"/>
      <c r="IF1108" s="527"/>
      <c r="IG1108" s="527"/>
      <c r="IH1108" s="527"/>
      <c r="II1108" s="527"/>
      <c r="IJ1108" s="527"/>
      <c r="IK1108" s="527"/>
      <c r="IL1108" s="527"/>
      <c r="IM1108" s="527"/>
      <c r="IN1108" s="527"/>
      <c r="IO1108" s="527"/>
      <c r="IP1108" s="527"/>
      <c r="IQ1108" s="527"/>
      <c r="IR1108" s="527"/>
      <c r="IS1108" s="527"/>
    </row>
    <row r="1109" s="528" customFormat="1" ht="24.95" customHeight="1" spans="1:253">
      <c r="A1109" s="563" t="s">
        <v>880</v>
      </c>
      <c r="B1109" s="564">
        <v>0</v>
      </c>
      <c r="C1109" s="565">
        <v>0</v>
      </c>
      <c r="D1109" s="565">
        <v>0</v>
      </c>
      <c r="E1109" s="566" t="str">
        <f t="shared" si="95"/>
        <v/>
      </c>
      <c r="F1109" s="565">
        <v>0</v>
      </c>
      <c r="G1109" s="567" t="str">
        <f t="shared" si="94"/>
        <v/>
      </c>
    </row>
    <row r="1110" s="5" customFormat="1" ht="24.95" customHeight="1" spans="1:253">
      <c r="A1110" s="563" t="s">
        <v>881</v>
      </c>
      <c r="B1110" s="564">
        <v>5</v>
      </c>
      <c r="C1110" s="565">
        <v>6</v>
      </c>
      <c r="D1110" s="565">
        <v>6</v>
      </c>
      <c r="E1110" s="566">
        <f t="shared" si="95"/>
        <v>1</v>
      </c>
      <c r="F1110" s="565">
        <v>0</v>
      </c>
      <c r="G1110" s="567" t="str">
        <f t="shared" si="94"/>
        <v/>
      </c>
      <c r="H1110" s="527"/>
      <c r="I1110" s="527"/>
      <c r="J1110" s="527"/>
      <c r="K1110" s="527"/>
      <c r="L1110" s="527"/>
      <c r="M1110" s="527"/>
      <c r="N1110" s="527"/>
      <c r="O1110" s="527"/>
      <c r="P1110" s="527"/>
      <c r="Q1110" s="527"/>
      <c r="R1110" s="527"/>
      <c r="S1110" s="527"/>
      <c r="T1110" s="527"/>
      <c r="U1110" s="527"/>
      <c r="V1110" s="527"/>
      <c r="W1110" s="527"/>
      <c r="X1110" s="527"/>
      <c r="Y1110" s="527"/>
      <c r="Z1110" s="527"/>
      <c r="AA1110" s="527"/>
      <c r="AB1110" s="527"/>
      <c r="AC1110" s="527"/>
      <c r="HN1110" s="527"/>
      <c r="HO1110" s="527"/>
      <c r="HP1110" s="527"/>
      <c r="HQ1110" s="527"/>
      <c r="HR1110" s="527"/>
      <c r="HS1110" s="527"/>
      <c r="HT1110" s="527"/>
      <c r="HU1110" s="527"/>
      <c r="HV1110" s="527"/>
      <c r="HW1110" s="527"/>
      <c r="HX1110" s="527"/>
      <c r="HY1110" s="527"/>
      <c r="HZ1110" s="527"/>
      <c r="IA1110" s="527"/>
      <c r="IB1110" s="527"/>
      <c r="IC1110" s="527"/>
      <c r="ID1110" s="527"/>
      <c r="IE1110" s="527"/>
      <c r="IF1110" s="527"/>
      <c r="IG1110" s="527"/>
      <c r="IH1110" s="527"/>
      <c r="II1110" s="527"/>
      <c r="IJ1110" s="527"/>
      <c r="IK1110" s="527"/>
      <c r="IL1110" s="527"/>
      <c r="IM1110" s="527"/>
      <c r="IN1110" s="527"/>
      <c r="IO1110" s="527"/>
      <c r="IP1110" s="527"/>
      <c r="IQ1110" s="527"/>
      <c r="IR1110" s="527"/>
      <c r="IS1110" s="527"/>
    </row>
    <row r="1111" s="5" customFormat="1" ht="24.95" customHeight="1" spans="1:253">
      <c r="A1111" s="568" t="s">
        <v>882</v>
      </c>
      <c r="B1111" s="367">
        <f>SUM(B1112:B1113)</f>
        <v>79</v>
      </c>
      <c r="C1111" s="367">
        <f>SUM(C1112:C1113)</f>
        <v>206</v>
      </c>
      <c r="D1111" s="367">
        <f>SUM(D1112:D1113)</f>
        <v>205</v>
      </c>
      <c r="E1111" s="561">
        <f t="shared" si="95"/>
        <v>0.995145631067961</v>
      </c>
      <c r="F1111" s="367">
        <f>SUM(F1112:F1113)</f>
        <v>0</v>
      </c>
      <c r="G1111" s="562" t="str">
        <f t="shared" si="94"/>
        <v/>
      </c>
      <c r="H1111" s="527"/>
      <c r="I1111" s="527"/>
      <c r="J1111" s="527"/>
      <c r="K1111" s="527"/>
      <c r="L1111" s="527"/>
      <c r="M1111" s="527"/>
      <c r="N1111" s="527"/>
      <c r="O1111" s="527"/>
      <c r="P1111" s="527"/>
      <c r="Q1111" s="527"/>
      <c r="R1111" s="527"/>
      <c r="S1111" s="527"/>
      <c r="T1111" s="527"/>
      <c r="U1111" s="527"/>
      <c r="V1111" s="527"/>
      <c r="W1111" s="527"/>
      <c r="X1111" s="527"/>
      <c r="Y1111" s="527"/>
      <c r="Z1111" s="527"/>
      <c r="AA1111" s="527"/>
      <c r="AB1111" s="527"/>
      <c r="AC1111" s="527"/>
      <c r="HN1111" s="527"/>
      <c r="HO1111" s="527"/>
      <c r="HP1111" s="527"/>
      <c r="HQ1111" s="527"/>
      <c r="HR1111" s="527"/>
      <c r="HS1111" s="527"/>
      <c r="HT1111" s="527"/>
      <c r="HU1111" s="527"/>
      <c r="HV1111" s="527"/>
      <c r="HW1111" s="527"/>
      <c r="HX1111" s="527"/>
      <c r="HY1111" s="527"/>
      <c r="HZ1111" s="527"/>
      <c r="IA1111" s="527"/>
      <c r="IB1111" s="527"/>
      <c r="IC1111" s="527"/>
      <c r="ID1111" s="527"/>
      <c r="IE1111" s="527"/>
      <c r="IF1111" s="527"/>
      <c r="IG1111" s="527"/>
      <c r="IH1111" s="527"/>
      <c r="II1111" s="527"/>
      <c r="IJ1111" s="527"/>
      <c r="IK1111" s="527"/>
      <c r="IL1111" s="527"/>
      <c r="IM1111" s="527"/>
      <c r="IN1111" s="527"/>
      <c r="IO1111" s="527"/>
      <c r="IP1111" s="527"/>
      <c r="IQ1111" s="527"/>
      <c r="IR1111" s="527"/>
      <c r="IS1111" s="527"/>
    </row>
    <row r="1112" s="528" customFormat="1" ht="24.95" customHeight="1" spans="1:253">
      <c r="A1112" s="563" t="s">
        <v>883</v>
      </c>
      <c r="B1112" s="564">
        <v>0</v>
      </c>
      <c r="C1112" s="565">
        <v>0</v>
      </c>
      <c r="D1112" s="565">
        <v>0</v>
      </c>
      <c r="E1112" s="566" t="str">
        <f t="shared" si="95"/>
        <v/>
      </c>
      <c r="F1112" s="565">
        <v>0</v>
      </c>
      <c r="G1112" s="567" t="str">
        <f t="shared" si="94"/>
        <v/>
      </c>
    </row>
    <row r="1113" s="528" customFormat="1" ht="24.95" customHeight="1" spans="1:253">
      <c r="A1113" s="563" t="s">
        <v>884</v>
      </c>
      <c r="B1113" s="564">
        <v>79</v>
      </c>
      <c r="C1113" s="565">
        <v>206</v>
      </c>
      <c r="D1113" s="565">
        <v>205</v>
      </c>
      <c r="E1113" s="566">
        <f t="shared" si="95"/>
        <v>0.995145631067961</v>
      </c>
      <c r="F1113" s="565">
        <v>0</v>
      </c>
      <c r="G1113" s="567" t="str">
        <f t="shared" si="94"/>
        <v/>
      </c>
    </row>
    <row r="1114" s="528" customFormat="1" ht="24.95" customHeight="1" spans="1:253">
      <c r="A1114" s="568" t="s">
        <v>885</v>
      </c>
      <c r="B1114" s="367">
        <f>SUM(B1115,B1122,B1132,B1138,B1141)</f>
        <v>0</v>
      </c>
      <c r="C1114" s="367">
        <f>SUM(C1115,C1122,C1132,C1138,C1141)</f>
        <v>376</v>
      </c>
      <c r="D1114" s="367">
        <f>SUM(D1115,D1122,D1132,D1138,D1141)</f>
        <v>375</v>
      </c>
      <c r="E1114" s="561">
        <f t="shared" si="95"/>
        <v>0.997340425531915</v>
      </c>
      <c r="F1114" s="367">
        <f>SUM(F1115,F1122,F1132,F1138,F1141)</f>
        <v>0</v>
      </c>
      <c r="G1114" s="562" t="str">
        <f t="shared" si="94"/>
        <v/>
      </c>
    </row>
    <row r="1115" s="5" customFormat="1" ht="24.95" customHeight="1" spans="1:253">
      <c r="A1115" s="568" t="s">
        <v>886</v>
      </c>
      <c r="B1115" s="367">
        <f>SUM(B1116:B1121)</f>
        <v>0</v>
      </c>
      <c r="C1115" s="367">
        <f>SUM(C1116:C1121)</f>
        <v>0</v>
      </c>
      <c r="D1115" s="367">
        <f>SUM(D1116:D1121)</f>
        <v>0</v>
      </c>
      <c r="E1115" s="561" t="str">
        <f t="shared" si="95"/>
        <v/>
      </c>
      <c r="F1115" s="367">
        <f>SUM(F1116:F1121)</f>
        <v>0</v>
      </c>
      <c r="G1115" s="562" t="str">
        <f t="shared" si="94"/>
        <v/>
      </c>
      <c r="H1115" s="527"/>
      <c r="I1115" s="527"/>
      <c r="J1115" s="527"/>
      <c r="K1115" s="527"/>
      <c r="L1115" s="527"/>
      <c r="M1115" s="527"/>
      <c r="N1115" s="527"/>
      <c r="O1115" s="527"/>
      <c r="P1115" s="527"/>
      <c r="Q1115" s="527"/>
      <c r="R1115" s="527"/>
      <c r="S1115" s="527"/>
      <c r="T1115" s="527"/>
      <c r="U1115" s="527"/>
      <c r="V1115" s="527"/>
      <c r="W1115" s="527"/>
      <c r="X1115" s="527"/>
      <c r="Y1115" s="527"/>
      <c r="Z1115" s="527"/>
      <c r="AA1115" s="527"/>
      <c r="AB1115" s="527"/>
      <c r="AC1115" s="527"/>
      <c r="HN1115" s="527"/>
      <c r="HO1115" s="527"/>
      <c r="HP1115" s="527"/>
      <c r="HQ1115" s="527"/>
      <c r="HR1115" s="527"/>
      <c r="HS1115" s="527"/>
      <c r="HT1115" s="527"/>
      <c r="HU1115" s="527"/>
      <c r="HV1115" s="527"/>
      <c r="HW1115" s="527"/>
      <c r="HX1115" s="527"/>
      <c r="HY1115" s="527"/>
      <c r="HZ1115" s="527"/>
      <c r="IA1115" s="527"/>
      <c r="IB1115" s="527"/>
      <c r="IC1115" s="527"/>
      <c r="ID1115" s="527"/>
      <c r="IE1115" s="527"/>
      <c r="IF1115" s="527"/>
      <c r="IG1115" s="527"/>
      <c r="IH1115" s="527"/>
      <c r="II1115" s="527"/>
      <c r="IJ1115" s="527"/>
      <c r="IK1115" s="527"/>
      <c r="IL1115" s="527"/>
      <c r="IM1115" s="527"/>
      <c r="IN1115" s="527"/>
      <c r="IO1115" s="527"/>
      <c r="IP1115" s="527"/>
      <c r="IQ1115" s="527"/>
      <c r="IR1115" s="527"/>
      <c r="IS1115" s="527"/>
    </row>
    <row r="1116" s="528" customFormat="1" ht="24.95" customHeight="1" spans="1:253">
      <c r="A1116" s="563" t="s">
        <v>50</v>
      </c>
      <c r="B1116" s="564">
        <v>0</v>
      </c>
      <c r="C1116" s="565">
        <v>0</v>
      </c>
      <c r="D1116" s="565">
        <v>0</v>
      </c>
      <c r="E1116" s="566" t="str">
        <f t="shared" si="95"/>
        <v/>
      </c>
      <c r="F1116" s="565">
        <v>0</v>
      </c>
      <c r="G1116" s="567" t="str">
        <f t="shared" si="94"/>
        <v/>
      </c>
    </row>
    <row r="1117" s="525" customFormat="1" ht="24.95" customHeight="1" spans="1:253">
      <c r="A1117" s="563" t="s">
        <v>51</v>
      </c>
      <c r="B1117" s="564">
        <v>0</v>
      </c>
      <c r="C1117" s="565">
        <v>0</v>
      </c>
      <c r="D1117" s="565">
        <v>0</v>
      </c>
      <c r="E1117" s="566" t="str">
        <f t="shared" si="95"/>
        <v/>
      </c>
      <c r="F1117" s="565">
        <v>0</v>
      </c>
      <c r="G1117" s="567" t="str">
        <f t="shared" si="94"/>
        <v/>
      </c>
      <c r="H1117" s="527"/>
      <c r="I1117" s="527"/>
      <c r="J1117" s="527"/>
      <c r="K1117" s="527"/>
      <c r="L1117" s="527"/>
      <c r="M1117" s="527"/>
      <c r="N1117" s="527"/>
      <c r="O1117" s="527"/>
      <c r="P1117" s="527"/>
      <c r="Q1117" s="527"/>
      <c r="R1117" s="527"/>
      <c r="S1117" s="527"/>
      <c r="T1117" s="527"/>
      <c r="U1117" s="527"/>
      <c r="V1117" s="527"/>
      <c r="W1117" s="527"/>
      <c r="X1117" s="527"/>
      <c r="Y1117" s="527"/>
      <c r="Z1117" s="527"/>
      <c r="AA1117" s="527"/>
      <c r="AB1117" s="527"/>
      <c r="AC1117" s="527"/>
      <c r="HN1117" s="527"/>
      <c r="HO1117" s="527"/>
      <c r="HP1117" s="527"/>
      <c r="HQ1117" s="527"/>
      <c r="HR1117" s="527"/>
      <c r="HS1117" s="527"/>
      <c r="HT1117" s="527"/>
      <c r="HU1117" s="527"/>
      <c r="HV1117" s="527"/>
      <c r="HW1117" s="527"/>
      <c r="HX1117" s="527"/>
      <c r="HY1117" s="527"/>
      <c r="HZ1117" s="527"/>
      <c r="IA1117" s="527"/>
      <c r="IB1117" s="527"/>
      <c r="IC1117" s="527"/>
      <c r="ID1117" s="527"/>
      <c r="IE1117" s="527"/>
      <c r="IF1117" s="527"/>
      <c r="IG1117" s="527"/>
      <c r="IH1117" s="527"/>
      <c r="II1117" s="527"/>
      <c r="IJ1117" s="527"/>
      <c r="IK1117" s="527"/>
      <c r="IL1117" s="527"/>
      <c r="IM1117" s="527"/>
      <c r="IN1117" s="527"/>
      <c r="IO1117" s="527"/>
      <c r="IP1117" s="527"/>
      <c r="IQ1117" s="527"/>
      <c r="IR1117" s="527"/>
      <c r="IS1117" s="527"/>
    </row>
    <row r="1118" s="532" customFormat="1" ht="24.95" customHeight="1" spans="1:253">
      <c r="A1118" s="563" t="s">
        <v>52</v>
      </c>
      <c r="B1118" s="564">
        <v>0</v>
      </c>
      <c r="C1118" s="565">
        <v>0</v>
      </c>
      <c r="D1118" s="565">
        <v>0</v>
      </c>
      <c r="E1118" s="566" t="str">
        <f t="shared" si="95"/>
        <v/>
      </c>
      <c r="F1118" s="565">
        <v>0</v>
      </c>
      <c r="G1118" s="567" t="str">
        <f t="shared" si="94"/>
        <v/>
      </c>
      <c r="H1118" s="527"/>
      <c r="I1118" s="527"/>
      <c r="J1118" s="527"/>
      <c r="K1118" s="527"/>
      <c r="L1118" s="527"/>
      <c r="M1118" s="527"/>
      <c r="N1118" s="527"/>
      <c r="O1118" s="527"/>
      <c r="P1118" s="527"/>
      <c r="Q1118" s="527"/>
      <c r="R1118" s="527"/>
      <c r="S1118" s="527"/>
      <c r="T1118" s="527"/>
      <c r="U1118" s="527"/>
      <c r="V1118" s="527"/>
      <c r="W1118" s="527"/>
      <c r="X1118" s="527"/>
      <c r="Y1118" s="527"/>
      <c r="Z1118" s="527"/>
      <c r="AA1118" s="527"/>
      <c r="AB1118" s="527"/>
      <c r="AC1118" s="527"/>
      <c r="HN1118" s="527"/>
      <c r="HO1118" s="527"/>
      <c r="HP1118" s="527"/>
      <c r="HQ1118" s="527"/>
      <c r="HR1118" s="527"/>
      <c r="HS1118" s="527"/>
      <c r="HT1118" s="527"/>
      <c r="HU1118" s="527"/>
      <c r="HV1118" s="527"/>
      <c r="HW1118" s="527"/>
      <c r="HX1118" s="527"/>
      <c r="HY1118" s="527"/>
      <c r="HZ1118" s="527"/>
      <c r="IA1118" s="527"/>
      <c r="IB1118" s="527"/>
      <c r="IC1118" s="527"/>
      <c r="ID1118" s="527"/>
      <c r="IE1118" s="527"/>
      <c r="IF1118" s="527"/>
      <c r="IG1118" s="527"/>
      <c r="IH1118" s="527"/>
      <c r="II1118" s="527"/>
      <c r="IJ1118" s="527"/>
      <c r="IK1118" s="527"/>
      <c r="IL1118" s="527"/>
      <c r="IM1118" s="527"/>
      <c r="IN1118" s="527"/>
      <c r="IO1118" s="527"/>
      <c r="IP1118" s="527"/>
      <c r="IQ1118" s="527"/>
      <c r="IR1118" s="527"/>
      <c r="IS1118" s="527"/>
    </row>
    <row r="1119" s="525" customFormat="1" ht="24.95" customHeight="1" spans="1:253">
      <c r="A1119" s="563" t="s">
        <v>887</v>
      </c>
      <c r="B1119" s="564">
        <v>0</v>
      </c>
      <c r="C1119" s="565">
        <v>0</v>
      </c>
      <c r="D1119" s="565">
        <v>0</v>
      </c>
      <c r="E1119" s="566" t="str">
        <f t="shared" si="95"/>
        <v/>
      </c>
      <c r="F1119" s="565">
        <v>0</v>
      </c>
      <c r="G1119" s="567" t="str">
        <f t="shared" si="94"/>
        <v/>
      </c>
      <c r="H1119" s="527"/>
      <c r="I1119" s="527"/>
      <c r="J1119" s="527"/>
      <c r="K1119" s="527"/>
      <c r="L1119" s="527"/>
      <c r="M1119" s="527"/>
      <c r="N1119" s="527"/>
      <c r="O1119" s="527"/>
      <c r="P1119" s="527"/>
      <c r="Q1119" s="527"/>
      <c r="R1119" s="527"/>
      <c r="S1119" s="527"/>
      <c r="T1119" s="527"/>
      <c r="U1119" s="527"/>
      <c r="V1119" s="527"/>
      <c r="W1119" s="527"/>
      <c r="X1119" s="527"/>
      <c r="Y1119" s="527"/>
      <c r="Z1119" s="527"/>
      <c r="AA1119" s="527"/>
      <c r="AB1119" s="527"/>
      <c r="AC1119" s="527"/>
      <c r="HN1119" s="527"/>
      <c r="HO1119" s="527"/>
      <c r="HP1119" s="527"/>
      <c r="HQ1119" s="527"/>
      <c r="HR1119" s="527"/>
      <c r="HS1119" s="527"/>
      <c r="HT1119" s="527"/>
      <c r="HU1119" s="527"/>
      <c r="HV1119" s="527"/>
      <c r="HW1119" s="527"/>
      <c r="HX1119" s="527"/>
      <c r="HY1119" s="527"/>
      <c r="HZ1119" s="527"/>
      <c r="IA1119" s="527"/>
      <c r="IB1119" s="527"/>
      <c r="IC1119" s="527"/>
      <c r="ID1119" s="527"/>
      <c r="IE1119" s="527"/>
      <c r="IF1119" s="527"/>
      <c r="IG1119" s="527"/>
      <c r="IH1119" s="527"/>
      <c r="II1119" s="527"/>
      <c r="IJ1119" s="527"/>
      <c r="IK1119" s="527"/>
      <c r="IL1119" s="527"/>
      <c r="IM1119" s="527"/>
      <c r="IN1119" s="527"/>
      <c r="IO1119" s="527"/>
      <c r="IP1119" s="527"/>
      <c r="IQ1119" s="527"/>
      <c r="IR1119" s="527"/>
      <c r="IS1119" s="527"/>
    </row>
    <row r="1120" s="528" customFormat="1" ht="24.95" customHeight="1" spans="1:253">
      <c r="A1120" s="563" t="s">
        <v>59</v>
      </c>
      <c r="B1120" s="564">
        <v>0</v>
      </c>
      <c r="C1120" s="565">
        <v>0</v>
      </c>
      <c r="D1120" s="565">
        <v>0</v>
      </c>
      <c r="E1120" s="566" t="str">
        <f t="shared" si="95"/>
        <v/>
      </c>
      <c r="F1120" s="565">
        <v>0</v>
      </c>
      <c r="G1120" s="567" t="str">
        <f t="shared" si="94"/>
        <v/>
      </c>
    </row>
    <row r="1121" s="525" customFormat="1" ht="24.95" customHeight="1" spans="1:253">
      <c r="A1121" s="563" t="s">
        <v>888</v>
      </c>
      <c r="B1121" s="564">
        <v>0</v>
      </c>
      <c r="C1121" s="565">
        <v>0</v>
      </c>
      <c r="D1121" s="565">
        <v>0</v>
      </c>
      <c r="E1121" s="566" t="str">
        <f t="shared" si="95"/>
        <v/>
      </c>
      <c r="F1121" s="565">
        <v>0</v>
      </c>
      <c r="G1121" s="567" t="str">
        <f t="shared" si="94"/>
        <v/>
      </c>
      <c r="H1121" s="527"/>
      <c r="I1121" s="527"/>
      <c r="J1121" s="527"/>
      <c r="K1121" s="527"/>
      <c r="L1121" s="527"/>
      <c r="M1121" s="527"/>
      <c r="N1121" s="527"/>
      <c r="O1121" s="527"/>
      <c r="P1121" s="527"/>
      <c r="Q1121" s="527"/>
      <c r="R1121" s="527"/>
      <c r="S1121" s="527"/>
      <c r="T1121" s="527"/>
      <c r="U1121" s="527"/>
      <c r="V1121" s="527"/>
      <c r="W1121" s="527"/>
      <c r="X1121" s="527"/>
      <c r="Y1121" s="527"/>
      <c r="Z1121" s="527"/>
      <c r="AA1121" s="527"/>
      <c r="AB1121" s="527"/>
      <c r="AC1121" s="527"/>
      <c r="HN1121" s="527"/>
      <c r="HO1121" s="527"/>
      <c r="HP1121" s="527"/>
      <c r="HQ1121" s="527"/>
      <c r="HR1121" s="527"/>
      <c r="HS1121" s="527"/>
      <c r="HT1121" s="527"/>
      <c r="HU1121" s="527"/>
      <c r="HV1121" s="527"/>
      <c r="HW1121" s="527"/>
      <c r="HX1121" s="527"/>
      <c r="HY1121" s="527"/>
      <c r="HZ1121" s="527"/>
      <c r="IA1121" s="527"/>
      <c r="IB1121" s="527"/>
      <c r="IC1121" s="527"/>
      <c r="ID1121" s="527"/>
      <c r="IE1121" s="527"/>
      <c r="IF1121" s="527"/>
      <c r="IG1121" s="527"/>
      <c r="IH1121" s="527"/>
      <c r="II1121" s="527"/>
      <c r="IJ1121" s="527"/>
      <c r="IK1121" s="527"/>
      <c r="IL1121" s="527"/>
      <c r="IM1121" s="527"/>
      <c r="IN1121" s="527"/>
      <c r="IO1121" s="527"/>
      <c r="IP1121" s="527"/>
      <c r="IQ1121" s="527"/>
      <c r="IR1121" s="527"/>
      <c r="IS1121" s="527"/>
    </row>
    <row r="1122" s="529" customFormat="1" ht="24.95" customHeight="1" spans="1:253">
      <c r="A1122" s="568" t="s">
        <v>889</v>
      </c>
      <c r="B1122" s="367">
        <f>SUM(B1123:B1131)</f>
        <v>0</v>
      </c>
      <c r="C1122" s="367">
        <f>SUM(C1123:C1131)</f>
        <v>0</v>
      </c>
      <c r="D1122" s="367">
        <f>SUM(D1123:D1131)</f>
        <v>0</v>
      </c>
      <c r="E1122" s="561" t="str">
        <f t="shared" si="95"/>
        <v/>
      </c>
      <c r="F1122" s="367">
        <f>SUM(F1123:F1131)</f>
        <v>0</v>
      </c>
      <c r="G1122" s="562" t="str">
        <f t="shared" si="94"/>
        <v/>
      </c>
      <c r="H1122" s="527"/>
      <c r="I1122" s="527"/>
      <c r="J1122" s="527"/>
      <c r="K1122" s="527"/>
      <c r="L1122" s="527"/>
      <c r="M1122" s="527"/>
      <c r="N1122" s="527"/>
      <c r="O1122" s="527"/>
      <c r="P1122" s="527"/>
      <c r="Q1122" s="527"/>
      <c r="R1122" s="527"/>
      <c r="S1122" s="527"/>
      <c r="T1122" s="527"/>
      <c r="U1122" s="527"/>
      <c r="V1122" s="527"/>
      <c r="W1122" s="527"/>
      <c r="X1122" s="527"/>
      <c r="Y1122" s="527"/>
      <c r="Z1122" s="527"/>
      <c r="AA1122" s="527"/>
      <c r="AB1122" s="527"/>
      <c r="AC1122" s="527"/>
      <c r="HN1122" s="527"/>
      <c r="HO1122" s="527"/>
      <c r="HP1122" s="527"/>
      <c r="HQ1122" s="527"/>
      <c r="HR1122" s="527"/>
      <c r="HS1122" s="527"/>
      <c r="HT1122" s="527"/>
      <c r="HU1122" s="527"/>
      <c r="HV1122" s="527"/>
      <c r="HW1122" s="527"/>
      <c r="HX1122" s="527"/>
      <c r="HY1122" s="527"/>
      <c r="HZ1122" s="527"/>
      <c r="IA1122" s="527"/>
      <c r="IB1122" s="527"/>
      <c r="IC1122" s="527"/>
      <c r="ID1122" s="527"/>
      <c r="IE1122" s="527"/>
      <c r="IF1122" s="527"/>
      <c r="IG1122" s="527"/>
      <c r="IH1122" s="527"/>
      <c r="II1122" s="527"/>
      <c r="IJ1122" s="527"/>
      <c r="IK1122" s="527"/>
      <c r="IL1122" s="527"/>
      <c r="IM1122" s="527"/>
      <c r="IN1122" s="527"/>
      <c r="IO1122" s="527"/>
      <c r="IP1122" s="527"/>
      <c r="IQ1122" s="527"/>
      <c r="IR1122" s="527"/>
      <c r="IS1122" s="527"/>
    </row>
    <row r="1123" s="5" customFormat="1" ht="24.95" customHeight="1" spans="1:253">
      <c r="A1123" s="563" t="s">
        <v>890</v>
      </c>
      <c r="B1123" s="564">
        <v>0</v>
      </c>
      <c r="C1123" s="565">
        <v>0</v>
      </c>
      <c r="D1123" s="565">
        <v>0</v>
      </c>
      <c r="E1123" s="566" t="str">
        <f t="shared" si="95"/>
        <v/>
      </c>
      <c r="F1123" s="565">
        <v>0</v>
      </c>
      <c r="G1123" s="567" t="str">
        <f t="shared" si="94"/>
        <v/>
      </c>
      <c r="H1123" s="527"/>
      <c r="I1123" s="527"/>
      <c r="J1123" s="527"/>
      <c r="K1123" s="527"/>
      <c r="L1123" s="527"/>
      <c r="M1123" s="527"/>
      <c r="N1123" s="527"/>
      <c r="O1123" s="527"/>
      <c r="P1123" s="527"/>
      <c r="Q1123" s="527"/>
      <c r="R1123" s="527"/>
      <c r="S1123" s="527"/>
      <c r="T1123" s="527"/>
      <c r="U1123" s="527"/>
      <c r="V1123" s="527"/>
      <c r="W1123" s="527"/>
      <c r="X1123" s="527"/>
      <c r="Y1123" s="527"/>
      <c r="Z1123" s="527"/>
      <c r="AA1123" s="527"/>
      <c r="AB1123" s="527"/>
      <c r="AC1123" s="527"/>
      <c r="HN1123" s="527"/>
      <c r="HO1123" s="527"/>
      <c r="HP1123" s="527"/>
      <c r="HQ1123" s="527"/>
      <c r="HR1123" s="527"/>
      <c r="HS1123" s="527"/>
      <c r="HT1123" s="527"/>
      <c r="HU1123" s="527"/>
      <c r="HV1123" s="527"/>
      <c r="HW1123" s="527"/>
      <c r="HX1123" s="527"/>
      <c r="HY1123" s="527"/>
      <c r="HZ1123" s="527"/>
      <c r="IA1123" s="527"/>
      <c r="IB1123" s="527"/>
      <c r="IC1123" s="527"/>
      <c r="ID1123" s="527"/>
      <c r="IE1123" s="527"/>
      <c r="IF1123" s="527"/>
      <c r="IG1123" s="527"/>
      <c r="IH1123" s="527"/>
      <c r="II1123" s="527"/>
      <c r="IJ1123" s="527"/>
      <c r="IK1123" s="527"/>
      <c r="IL1123" s="527"/>
      <c r="IM1123" s="527"/>
      <c r="IN1123" s="527"/>
      <c r="IO1123" s="527"/>
      <c r="IP1123" s="527"/>
      <c r="IQ1123" s="527"/>
      <c r="IR1123" s="527"/>
      <c r="IS1123" s="527"/>
    </row>
    <row r="1124" s="5" customFormat="1" ht="24.95" customHeight="1" spans="1:253">
      <c r="A1124" s="563" t="s">
        <v>891</v>
      </c>
      <c r="B1124" s="564">
        <v>0</v>
      </c>
      <c r="C1124" s="565">
        <v>0</v>
      </c>
      <c r="D1124" s="565">
        <v>0</v>
      </c>
      <c r="E1124" s="566" t="str">
        <f t="shared" si="95"/>
        <v/>
      </c>
      <c r="F1124" s="565">
        <v>0</v>
      </c>
      <c r="G1124" s="567" t="str">
        <f t="shared" si="94"/>
        <v/>
      </c>
      <c r="H1124" s="527"/>
      <c r="I1124" s="527"/>
      <c r="J1124" s="527"/>
      <c r="K1124" s="527"/>
      <c r="L1124" s="527"/>
      <c r="M1124" s="527"/>
      <c r="N1124" s="527"/>
      <c r="O1124" s="527"/>
      <c r="P1124" s="527"/>
      <c r="Q1124" s="527"/>
      <c r="R1124" s="527"/>
      <c r="S1124" s="527"/>
      <c r="T1124" s="527"/>
      <c r="U1124" s="527"/>
      <c r="V1124" s="527"/>
      <c r="W1124" s="527"/>
      <c r="X1124" s="527"/>
      <c r="Y1124" s="527"/>
      <c r="Z1124" s="527"/>
      <c r="AA1124" s="527"/>
      <c r="AB1124" s="527"/>
      <c r="AC1124" s="527"/>
      <c r="HN1124" s="527"/>
      <c r="HO1124" s="527"/>
      <c r="HP1124" s="527"/>
      <c r="HQ1124" s="527"/>
      <c r="HR1124" s="527"/>
      <c r="HS1124" s="527"/>
      <c r="HT1124" s="527"/>
      <c r="HU1124" s="527"/>
      <c r="HV1124" s="527"/>
      <c r="HW1124" s="527"/>
      <c r="HX1124" s="527"/>
      <c r="HY1124" s="527"/>
      <c r="HZ1124" s="527"/>
      <c r="IA1124" s="527"/>
      <c r="IB1124" s="527"/>
      <c r="IC1124" s="527"/>
      <c r="ID1124" s="527"/>
      <c r="IE1124" s="527"/>
      <c r="IF1124" s="527"/>
      <c r="IG1124" s="527"/>
      <c r="IH1124" s="527"/>
      <c r="II1124" s="527"/>
      <c r="IJ1124" s="527"/>
      <c r="IK1124" s="527"/>
      <c r="IL1124" s="527"/>
      <c r="IM1124" s="527"/>
      <c r="IN1124" s="527"/>
      <c r="IO1124" s="527"/>
      <c r="IP1124" s="527"/>
      <c r="IQ1124" s="527"/>
      <c r="IR1124" s="527"/>
      <c r="IS1124" s="527"/>
    </row>
    <row r="1125" s="529" customFormat="1" ht="24.95" customHeight="1" spans="1:253">
      <c r="A1125" s="563" t="s">
        <v>892</v>
      </c>
      <c r="B1125" s="564">
        <v>0</v>
      </c>
      <c r="C1125" s="565">
        <v>0</v>
      </c>
      <c r="D1125" s="565">
        <v>0</v>
      </c>
      <c r="E1125" s="566" t="str">
        <f t="shared" si="95"/>
        <v/>
      </c>
      <c r="F1125" s="565">
        <v>0</v>
      </c>
      <c r="G1125" s="567" t="str">
        <f t="shared" si="94"/>
        <v/>
      </c>
      <c r="H1125" s="527"/>
      <c r="I1125" s="527"/>
      <c r="J1125" s="527"/>
      <c r="K1125" s="527"/>
      <c r="L1125" s="527"/>
      <c r="M1125" s="527"/>
      <c r="N1125" s="527"/>
      <c r="O1125" s="527"/>
      <c r="P1125" s="527"/>
      <c r="Q1125" s="527"/>
      <c r="R1125" s="527"/>
      <c r="S1125" s="527"/>
      <c r="T1125" s="527"/>
      <c r="U1125" s="527"/>
      <c r="V1125" s="527"/>
      <c r="W1125" s="527"/>
      <c r="X1125" s="527"/>
      <c r="Y1125" s="527"/>
      <c r="Z1125" s="527"/>
      <c r="AA1125" s="527"/>
      <c r="AB1125" s="527"/>
      <c r="AC1125" s="527"/>
      <c r="HN1125" s="527"/>
      <c r="HO1125" s="527"/>
      <c r="HP1125" s="527"/>
      <c r="HQ1125" s="527"/>
      <c r="HR1125" s="527"/>
      <c r="HS1125" s="527"/>
      <c r="HT1125" s="527"/>
      <c r="HU1125" s="527"/>
      <c r="HV1125" s="527"/>
      <c r="HW1125" s="527"/>
      <c r="HX1125" s="527"/>
      <c r="HY1125" s="527"/>
      <c r="HZ1125" s="527"/>
      <c r="IA1125" s="527"/>
      <c r="IB1125" s="527"/>
      <c r="IC1125" s="527"/>
      <c r="ID1125" s="527"/>
      <c r="IE1125" s="527"/>
      <c r="IF1125" s="527"/>
      <c r="IG1125" s="527"/>
      <c r="IH1125" s="527"/>
      <c r="II1125" s="527"/>
      <c r="IJ1125" s="527"/>
      <c r="IK1125" s="527"/>
      <c r="IL1125" s="527"/>
      <c r="IM1125" s="527"/>
      <c r="IN1125" s="527"/>
      <c r="IO1125" s="527"/>
      <c r="IP1125" s="527"/>
      <c r="IQ1125" s="527"/>
      <c r="IR1125" s="527"/>
      <c r="IS1125" s="527"/>
    </row>
    <row r="1126" s="529" customFormat="1" ht="24.95" customHeight="1" spans="1:253">
      <c r="A1126" s="563" t="s">
        <v>893</v>
      </c>
      <c r="B1126" s="564">
        <v>0</v>
      </c>
      <c r="C1126" s="565">
        <v>0</v>
      </c>
      <c r="D1126" s="565">
        <v>0</v>
      </c>
      <c r="E1126" s="566" t="str">
        <f t="shared" si="95"/>
        <v/>
      </c>
      <c r="F1126" s="565">
        <v>0</v>
      </c>
      <c r="G1126" s="567" t="str">
        <f t="shared" si="94"/>
        <v/>
      </c>
      <c r="H1126" s="527"/>
      <c r="I1126" s="527"/>
      <c r="J1126" s="527"/>
      <c r="K1126" s="527"/>
      <c r="L1126" s="527"/>
      <c r="M1126" s="527"/>
      <c r="N1126" s="527"/>
      <c r="O1126" s="527"/>
      <c r="P1126" s="527"/>
      <c r="Q1126" s="527"/>
      <c r="R1126" s="527"/>
      <c r="S1126" s="527"/>
      <c r="T1126" s="527"/>
      <c r="U1126" s="527"/>
      <c r="V1126" s="527"/>
      <c r="W1126" s="527"/>
      <c r="X1126" s="527"/>
      <c r="Y1126" s="527"/>
      <c r="Z1126" s="527"/>
      <c r="AA1126" s="527"/>
      <c r="AB1126" s="527"/>
      <c r="AC1126" s="527"/>
      <c r="HN1126" s="527"/>
      <c r="HO1126" s="527"/>
      <c r="HP1126" s="527"/>
      <c r="HQ1126" s="527"/>
      <c r="HR1126" s="527"/>
      <c r="HS1126" s="527"/>
      <c r="HT1126" s="527"/>
      <c r="HU1126" s="527"/>
      <c r="HV1126" s="527"/>
      <c r="HW1126" s="527"/>
      <c r="HX1126" s="527"/>
      <c r="HY1126" s="527"/>
      <c r="HZ1126" s="527"/>
      <c r="IA1126" s="527"/>
      <c r="IB1126" s="527"/>
      <c r="IC1126" s="527"/>
      <c r="ID1126" s="527"/>
      <c r="IE1126" s="527"/>
      <c r="IF1126" s="527"/>
      <c r="IG1126" s="527"/>
      <c r="IH1126" s="527"/>
      <c r="II1126" s="527"/>
      <c r="IJ1126" s="527"/>
      <c r="IK1126" s="527"/>
      <c r="IL1126" s="527"/>
      <c r="IM1126" s="527"/>
      <c r="IN1126" s="527"/>
      <c r="IO1126" s="527"/>
      <c r="IP1126" s="527"/>
      <c r="IQ1126" s="527"/>
      <c r="IR1126" s="527"/>
      <c r="IS1126" s="527"/>
    </row>
    <row r="1127" s="525" customFormat="1" ht="24.95" customHeight="1" spans="1:253">
      <c r="A1127" s="563" t="s">
        <v>894</v>
      </c>
      <c r="B1127" s="564">
        <v>0</v>
      </c>
      <c r="C1127" s="565">
        <v>0</v>
      </c>
      <c r="D1127" s="565">
        <v>0</v>
      </c>
      <c r="E1127" s="566" t="str">
        <f t="shared" si="95"/>
        <v/>
      </c>
      <c r="F1127" s="565">
        <v>0</v>
      </c>
      <c r="G1127" s="567" t="str">
        <f t="shared" si="94"/>
        <v/>
      </c>
      <c r="H1127" s="527"/>
      <c r="I1127" s="527"/>
      <c r="J1127" s="527"/>
      <c r="K1127" s="527"/>
      <c r="L1127" s="527"/>
      <c r="M1127" s="527"/>
      <c r="N1127" s="527"/>
      <c r="O1127" s="527"/>
      <c r="P1127" s="527"/>
      <c r="Q1127" s="527"/>
      <c r="R1127" s="527"/>
      <c r="S1127" s="527"/>
      <c r="T1127" s="527"/>
      <c r="U1127" s="527"/>
      <c r="V1127" s="527"/>
      <c r="W1127" s="527"/>
      <c r="X1127" s="527"/>
      <c r="Y1127" s="527"/>
      <c r="Z1127" s="527"/>
      <c r="AA1127" s="527"/>
      <c r="AB1127" s="527"/>
      <c r="AC1127" s="527"/>
      <c r="HN1127" s="527"/>
      <c r="HO1127" s="527"/>
      <c r="HP1127" s="527"/>
      <c r="HQ1127" s="527"/>
      <c r="HR1127" s="527"/>
      <c r="HS1127" s="527"/>
      <c r="HT1127" s="527"/>
      <c r="HU1127" s="527"/>
      <c r="HV1127" s="527"/>
      <c r="HW1127" s="527"/>
      <c r="HX1127" s="527"/>
      <c r="HY1127" s="527"/>
      <c r="HZ1127" s="527"/>
      <c r="IA1127" s="527"/>
      <c r="IB1127" s="527"/>
      <c r="IC1127" s="527"/>
      <c r="ID1127" s="527"/>
      <c r="IE1127" s="527"/>
      <c r="IF1127" s="527"/>
      <c r="IG1127" s="527"/>
      <c r="IH1127" s="527"/>
      <c r="II1127" s="527"/>
      <c r="IJ1127" s="527"/>
      <c r="IK1127" s="527"/>
      <c r="IL1127" s="527"/>
      <c r="IM1127" s="527"/>
      <c r="IN1127" s="527"/>
      <c r="IO1127" s="527"/>
      <c r="IP1127" s="527"/>
      <c r="IQ1127" s="527"/>
      <c r="IR1127" s="527"/>
      <c r="IS1127" s="527"/>
    </row>
    <row r="1128" s="528" customFormat="1" ht="24.95" customHeight="1" spans="1:253">
      <c r="A1128" s="563" t="s">
        <v>895</v>
      </c>
      <c r="B1128" s="564">
        <v>0</v>
      </c>
      <c r="C1128" s="565">
        <v>0</v>
      </c>
      <c r="D1128" s="565">
        <v>0</v>
      </c>
      <c r="E1128" s="566" t="str">
        <f t="shared" si="95"/>
        <v/>
      </c>
      <c r="F1128" s="565">
        <v>0</v>
      </c>
      <c r="G1128" s="567" t="str">
        <f t="shared" si="94"/>
        <v/>
      </c>
    </row>
    <row r="1129" s="525" customFormat="1" ht="24.95" customHeight="1" spans="1:253">
      <c r="A1129" s="563" t="s">
        <v>896</v>
      </c>
      <c r="B1129" s="564">
        <v>0</v>
      </c>
      <c r="C1129" s="565">
        <v>0</v>
      </c>
      <c r="D1129" s="565">
        <v>0</v>
      </c>
      <c r="E1129" s="566" t="str">
        <f t="shared" si="95"/>
        <v/>
      </c>
      <c r="F1129" s="565">
        <v>0</v>
      </c>
      <c r="G1129" s="567" t="str">
        <f t="shared" si="94"/>
        <v/>
      </c>
      <c r="H1129" s="527"/>
      <c r="I1129" s="527"/>
      <c r="J1129" s="527"/>
      <c r="K1129" s="527"/>
      <c r="L1129" s="527"/>
      <c r="M1129" s="527"/>
      <c r="N1129" s="527"/>
      <c r="O1129" s="527"/>
      <c r="P1129" s="527"/>
      <c r="Q1129" s="527"/>
      <c r="R1129" s="527"/>
      <c r="S1129" s="527"/>
      <c r="T1129" s="527"/>
      <c r="U1129" s="527"/>
      <c r="V1129" s="527"/>
      <c r="W1129" s="527"/>
      <c r="X1129" s="527"/>
      <c r="Y1129" s="527"/>
      <c r="Z1129" s="527"/>
      <c r="AA1129" s="527"/>
      <c r="AB1129" s="527"/>
      <c r="AC1129" s="527"/>
      <c r="HN1129" s="527"/>
      <c r="HO1129" s="527"/>
      <c r="HP1129" s="527"/>
      <c r="HQ1129" s="527"/>
      <c r="HR1129" s="527"/>
      <c r="HS1129" s="527"/>
      <c r="HT1129" s="527"/>
      <c r="HU1129" s="527"/>
      <c r="HV1129" s="527"/>
      <c r="HW1129" s="527"/>
      <c r="HX1129" s="527"/>
      <c r="HY1129" s="527"/>
      <c r="HZ1129" s="527"/>
      <c r="IA1129" s="527"/>
      <c r="IB1129" s="527"/>
      <c r="IC1129" s="527"/>
      <c r="ID1129" s="527"/>
      <c r="IE1129" s="527"/>
      <c r="IF1129" s="527"/>
      <c r="IG1129" s="527"/>
      <c r="IH1129" s="527"/>
      <c r="II1129" s="527"/>
      <c r="IJ1129" s="527"/>
      <c r="IK1129" s="527"/>
      <c r="IL1129" s="527"/>
      <c r="IM1129" s="527"/>
      <c r="IN1129" s="527"/>
      <c r="IO1129" s="527"/>
      <c r="IP1129" s="527"/>
      <c r="IQ1129" s="527"/>
      <c r="IR1129" s="527"/>
      <c r="IS1129" s="527"/>
    </row>
    <row r="1130" s="528" customFormat="1" ht="24.95" customHeight="1" spans="1:253">
      <c r="A1130" s="563" t="s">
        <v>897</v>
      </c>
      <c r="B1130" s="564">
        <v>0</v>
      </c>
      <c r="C1130" s="565">
        <v>0</v>
      </c>
      <c r="D1130" s="565">
        <v>0</v>
      </c>
      <c r="E1130" s="566" t="str">
        <f t="shared" si="95"/>
        <v/>
      </c>
      <c r="F1130" s="565">
        <v>0</v>
      </c>
      <c r="G1130" s="567" t="str">
        <f t="shared" si="94"/>
        <v/>
      </c>
    </row>
    <row r="1131" s="525" customFormat="1" ht="24.95" customHeight="1" spans="1:253">
      <c r="A1131" s="563" t="s">
        <v>898</v>
      </c>
      <c r="B1131" s="564">
        <v>0</v>
      </c>
      <c r="C1131" s="565">
        <v>0</v>
      </c>
      <c r="D1131" s="565">
        <v>0</v>
      </c>
      <c r="E1131" s="566" t="str">
        <f t="shared" si="95"/>
        <v/>
      </c>
      <c r="F1131" s="565">
        <v>0</v>
      </c>
      <c r="G1131" s="567" t="str">
        <f t="shared" si="94"/>
        <v/>
      </c>
      <c r="H1131" s="527"/>
      <c r="I1131" s="527"/>
      <c r="J1131" s="527"/>
      <c r="K1131" s="527"/>
      <c r="L1131" s="527"/>
      <c r="M1131" s="527"/>
      <c r="N1131" s="527"/>
      <c r="O1131" s="527"/>
      <c r="P1131" s="527"/>
      <c r="Q1131" s="527"/>
      <c r="R1131" s="527"/>
      <c r="S1131" s="527"/>
      <c r="T1131" s="527"/>
      <c r="U1131" s="527"/>
      <c r="V1131" s="527"/>
      <c r="W1131" s="527"/>
      <c r="X1131" s="527"/>
      <c r="Y1131" s="527"/>
      <c r="Z1131" s="527"/>
      <c r="AA1131" s="527"/>
      <c r="AB1131" s="527"/>
      <c r="AC1131" s="527"/>
      <c r="HN1131" s="527"/>
      <c r="HO1131" s="527"/>
      <c r="HP1131" s="527"/>
      <c r="HQ1131" s="527"/>
      <c r="HR1131" s="527"/>
      <c r="HS1131" s="527"/>
      <c r="HT1131" s="527"/>
      <c r="HU1131" s="527"/>
      <c r="HV1131" s="527"/>
      <c r="HW1131" s="527"/>
      <c r="HX1131" s="527"/>
      <c r="HY1131" s="527"/>
      <c r="HZ1131" s="527"/>
      <c r="IA1131" s="527"/>
      <c r="IB1131" s="527"/>
      <c r="IC1131" s="527"/>
      <c r="ID1131" s="527"/>
      <c r="IE1131" s="527"/>
      <c r="IF1131" s="527"/>
      <c r="IG1131" s="527"/>
      <c r="IH1131" s="527"/>
      <c r="II1131" s="527"/>
      <c r="IJ1131" s="527"/>
      <c r="IK1131" s="527"/>
      <c r="IL1131" s="527"/>
      <c r="IM1131" s="527"/>
      <c r="IN1131" s="527"/>
      <c r="IO1131" s="527"/>
      <c r="IP1131" s="527"/>
      <c r="IQ1131" s="527"/>
      <c r="IR1131" s="527"/>
      <c r="IS1131" s="527"/>
    </row>
    <row r="1132" s="525" customFormat="1" ht="24.95" customHeight="1" spans="1:253">
      <c r="A1132" s="568" t="s">
        <v>899</v>
      </c>
      <c r="B1132" s="367">
        <f>SUM(B1133:B1137)</f>
        <v>0</v>
      </c>
      <c r="C1132" s="367">
        <f>SUM(C1133:C1137)</f>
        <v>0</v>
      </c>
      <c r="D1132" s="367">
        <f>SUM(D1133:D1137)</f>
        <v>0</v>
      </c>
      <c r="E1132" s="561" t="str">
        <f t="shared" si="95"/>
        <v/>
      </c>
      <c r="F1132" s="367">
        <f>SUM(F1133:F1137)</f>
        <v>0</v>
      </c>
      <c r="G1132" s="562" t="str">
        <f t="shared" si="94"/>
        <v/>
      </c>
      <c r="H1132" s="527"/>
      <c r="I1132" s="527"/>
      <c r="J1132" s="527"/>
      <c r="K1132" s="527"/>
      <c r="L1132" s="527"/>
      <c r="M1132" s="527"/>
      <c r="N1132" s="527"/>
      <c r="O1132" s="527"/>
      <c r="P1132" s="527"/>
      <c r="Q1132" s="527"/>
      <c r="R1132" s="527"/>
      <c r="S1132" s="527"/>
      <c r="T1132" s="527"/>
      <c r="U1132" s="527"/>
      <c r="V1132" s="527"/>
      <c r="W1132" s="527"/>
      <c r="X1132" s="527"/>
      <c r="Y1132" s="527"/>
      <c r="Z1132" s="527"/>
      <c r="AA1132" s="527"/>
      <c r="AB1132" s="527"/>
      <c r="AC1132" s="527"/>
      <c r="HN1132" s="527"/>
      <c r="HO1132" s="527"/>
      <c r="HP1132" s="527"/>
      <c r="HQ1132" s="527"/>
      <c r="HR1132" s="527"/>
      <c r="HS1132" s="527"/>
      <c r="HT1132" s="527"/>
      <c r="HU1132" s="527"/>
      <c r="HV1132" s="527"/>
      <c r="HW1132" s="527"/>
      <c r="HX1132" s="527"/>
      <c r="HY1132" s="527"/>
      <c r="HZ1132" s="527"/>
      <c r="IA1132" s="527"/>
      <c r="IB1132" s="527"/>
      <c r="IC1132" s="527"/>
      <c r="ID1132" s="527"/>
      <c r="IE1132" s="527"/>
      <c r="IF1132" s="527"/>
      <c r="IG1132" s="527"/>
      <c r="IH1132" s="527"/>
      <c r="II1132" s="527"/>
      <c r="IJ1132" s="527"/>
      <c r="IK1132" s="527"/>
      <c r="IL1132" s="527"/>
      <c r="IM1132" s="527"/>
      <c r="IN1132" s="527"/>
      <c r="IO1132" s="527"/>
      <c r="IP1132" s="527"/>
      <c r="IQ1132" s="527"/>
      <c r="IR1132" s="527"/>
      <c r="IS1132" s="527"/>
    </row>
    <row r="1133" s="529" customFormat="1" ht="24.95" customHeight="1" spans="1:253">
      <c r="A1133" s="563" t="s">
        <v>900</v>
      </c>
      <c r="B1133" s="564">
        <v>0</v>
      </c>
      <c r="C1133" s="565">
        <v>0</v>
      </c>
      <c r="D1133" s="565">
        <v>0</v>
      </c>
      <c r="E1133" s="566" t="str">
        <f t="shared" si="95"/>
        <v/>
      </c>
      <c r="F1133" s="565">
        <v>0</v>
      </c>
      <c r="G1133" s="567" t="str">
        <f t="shared" si="94"/>
        <v/>
      </c>
      <c r="H1133" s="527"/>
      <c r="I1133" s="527"/>
      <c r="J1133" s="527"/>
      <c r="K1133" s="527"/>
      <c r="L1133" s="527"/>
      <c r="M1133" s="527"/>
      <c r="N1133" s="527"/>
      <c r="O1133" s="527"/>
      <c r="P1133" s="527"/>
      <c r="Q1133" s="527"/>
      <c r="R1133" s="527"/>
      <c r="S1133" s="527"/>
      <c r="T1133" s="527"/>
      <c r="U1133" s="527"/>
      <c r="V1133" s="527"/>
      <c r="W1133" s="527"/>
      <c r="X1133" s="527"/>
      <c r="Y1133" s="527"/>
      <c r="Z1133" s="527"/>
      <c r="AA1133" s="527"/>
      <c r="AB1133" s="527"/>
      <c r="AC1133" s="527"/>
      <c r="HN1133" s="527"/>
      <c r="HO1133" s="527"/>
      <c r="HP1133" s="527"/>
      <c r="HQ1133" s="527"/>
      <c r="HR1133" s="527"/>
      <c r="HS1133" s="527"/>
      <c r="HT1133" s="527"/>
      <c r="HU1133" s="527"/>
      <c r="HV1133" s="527"/>
      <c r="HW1133" s="527"/>
      <c r="HX1133" s="527"/>
      <c r="HY1133" s="527"/>
      <c r="HZ1133" s="527"/>
      <c r="IA1133" s="527"/>
      <c r="IB1133" s="527"/>
      <c r="IC1133" s="527"/>
      <c r="ID1133" s="527"/>
      <c r="IE1133" s="527"/>
      <c r="IF1133" s="527"/>
      <c r="IG1133" s="527"/>
      <c r="IH1133" s="527"/>
      <c r="II1133" s="527"/>
      <c r="IJ1133" s="527"/>
      <c r="IK1133" s="527"/>
      <c r="IL1133" s="527"/>
      <c r="IM1133" s="527"/>
      <c r="IN1133" s="527"/>
      <c r="IO1133" s="527"/>
      <c r="IP1133" s="527"/>
      <c r="IQ1133" s="527"/>
      <c r="IR1133" s="527"/>
      <c r="IS1133" s="527"/>
    </row>
    <row r="1134" s="528" customFormat="1" ht="24.95" customHeight="1" spans="1:253">
      <c r="A1134" s="563" t="s">
        <v>901</v>
      </c>
      <c r="B1134" s="564">
        <v>0</v>
      </c>
      <c r="C1134" s="565">
        <v>0</v>
      </c>
      <c r="D1134" s="565">
        <v>0</v>
      </c>
      <c r="E1134" s="566" t="str">
        <f t="shared" si="95"/>
        <v/>
      </c>
      <c r="F1134" s="565">
        <v>0</v>
      </c>
      <c r="G1134" s="567" t="str">
        <f t="shared" si="94"/>
        <v/>
      </c>
    </row>
    <row r="1135" s="525" customFormat="1" ht="24.95" customHeight="1" spans="1:253">
      <c r="A1135" s="563" t="s">
        <v>902</v>
      </c>
      <c r="B1135" s="564">
        <v>0</v>
      </c>
      <c r="C1135" s="565">
        <v>0</v>
      </c>
      <c r="D1135" s="565">
        <v>0</v>
      </c>
      <c r="E1135" s="566" t="str">
        <f t="shared" si="95"/>
        <v/>
      </c>
      <c r="F1135" s="565">
        <v>0</v>
      </c>
      <c r="G1135" s="567" t="str">
        <f t="shared" si="94"/>
        <v/>
      </c>
      <c r="H1135" s="527"/>
      <c r="I1135" s="527"/>
      <c r="J1135" s="527"/>
      <c r="K1135" s="527"/>
      <c r="L1135" s="527"/>
      <c r="M1135" s="527"/>
      <c r="N1135" s="527"/>
      <c r="O1135" s="527"/>
      <c r="P1135" s="527"/>
      <c r="Q1135" s="527"/>
      <c r="R1135" s="527"/>
      <c r="S1135" s="527"/>
      <c r="T1135" s="527"/>
      <c r="U1135" s="527"/>
      <c r="V1135" s="527"/>
      <c r="W1135" s="527"/>
      <c r="X1135" s="527"/>
      <c r="Y1135" s="527"/>
      <c r="Z1135" s="527"/>
      <c r="AA1135" s="527"/>
      <c r="AB1135" s="527"/>
      <c r="AC1135" s="527"/>
      <c r="HN1135" s="527"/>
      <c r="HO1135" s="527"/>
      <c r="HP1135" s="527"/>
      <c r="HQ1135" s="527"/>
      <c r="HR1135" s="527"/>
      <c r="HS1135" s="527"/>
      <c r="HT1135" s="527"/>
      <c r="HU1135" s="527"/>
      <c r="HV1135" s="527"/>
      <c r="HW1135" s="527"/>
      <c r="HX1135" s="527"/>
      <c r="HY1135" s="527"/>
      <c r="HZ1135" s="527"/>
      <c r="IA1135" s="527"/>
      <c r="IB1135" s="527"/>
      <c r="IC1135" s="527"/>
      <c r="ID1135" s="527"/>
      <c r="IE1135" s="527"/>
      <c r="IF1135" s="527"/>
      <c r="IG1135" s="527"/>
      <c r="IH1135" s="527"/>
      <c r="II1135" s="527"/>
      <c r="IJ1135" s="527"/>
      <c r="IK1135" s="527"/>
      <c r="IL1135" s="527"/>
      <c r="IM1135" s="527"/>
      <c r="IN1135" s="527"/>
      <c r="IO1135" s="527"/>
      <c r="IP1135" s="527"/>
      <c r="IQ1135" s="527"/>
      <c r="IR1135" s="527"/>
      <c r="IS1135" s="527"/>
    </row>
    <row r="1136" s="528" customFormat="1" ht="24.95" customHeight="1" spans="1:253">
      <c r="A1136" s="563" t="s">
        <v>903</v>
      </c>
      <c r="B1136" s="564">
        <v>0</v>
      </c>
      <c r="C1136" s="565">
        <v>0</v>
      </c>
      <c r="D1136" s="565">
        <v>0</v>
      </c>
      <c r="E1136" s="566" t="str">
        <f t="shared" si="95"/>
        <v/>
      </c>
      <c r="F1136" s="565">
        <v>0</v>
      </c>
      <c r="G1136" s="567" t="str">
        <f t="shared" si="94"/>
        <v/>
      </c>
    </row>
    <row r="1137" s="528" customFormat="1" ht="24.95" customHeight="1" spans="1:253">
      <c r="A1137" s="563" t="s">
        <v>904</v>
      </c>
      <c r="B1137" s="564">
        <v>0</v>
      </c>
      <c r="C1137" s="565">
        <v>0</v>
      </c>
      <c r="D1137" s="565">
        <v>0</v>
      </c>
      <c r="E1137" s="566" t="str">
        <f t="shared" si="95"/>
        <v/>
      </c>
      <c r="F1137" s="565">
        <v>0</v>
      </c>
      <c r="G1137" s="567" t="str">
        <f t="shared" si="94"/>
        <v/>
      </c>
    </row>
    <row r="1138" s="525" customFormat="1" ht="24.95" customHeight="1" spans="1:253">
      <c r="A1138" s="568" t="s">
        <v>905</v>
      </c>
      <c r="B1138" s="367">
        <f>SUM(B1139:B1140)</f>
        <v>0</v>
      </c>
      <c r="C1138" s="367">
        <f>SUM(C1139:C1140)</f>
        <v>0</v>
      </c>
      <c r="D1138" s="367">
        <f>SUM(D1139:D1140)</f>
        <v>0</v>
      </c>
      <c r="E1138" s="561" t="str">
        <f t="shared" si="95"/>
        <v/>
      </c>
      <c r="F1138" s="367">
        <f>SUM(F1139:F1140)</f>
        <v>0</v>
      </c>
      <c r="G1138" s="562" t="str">
        <f t="shared" si="94"/>
        <v/>
      </c>
      <c r="H1138" s="527"/>
      <c r="I1138" s="527"/>
      <c r="J1138" s="527"/>
      <c r="K1138" s="527"/>
      <c r="L1138" s="527"/>
      <c r="M1138" s="527"/>
      <c r="N1138" s="527"/>
      <c r="O1138" s="527"/>
      <c r="P1138" s="527"/>
      <c r="Q1138" s="527"/>
      <c r="R1138" s="527"/>
      <c r="S1138" s="527"/>
      <c r="T1138" s="527"/>
      <c r="U1138" s="527"/>
      <c r="V1138" s="527"/>
      <c r="W1138" s="527"/>
      <c r="X1138" s="527"/>
      <c r="Y1138" s="527"/>
      <c r="Z1138" s="527"/>
      <c r="AA1138" s="527"/>
      <c r="AB1138" s="527"/>
      <c r="AC1138" s="527"/>
      <c r="HN1138" s="527"/>
      <c r="HO1138" s="527"/>
      <c r="HP1138" s="527"/>
      <c r="HQ1138" s="527"/>
      <c r="HR1138" s="527"/>
      <c r="HS1138" s="527"/>
      <c r="HT1138" s="527"/>
      <c r="HU1138" s="527"/>
      <c r="HV1138" s="527"/>
      <c r="HW1138" s="527"/>
      <c r="HX1138" s="527"/>
      <c r="HY1138" s="527"/>
      <c r="HZ1138" s="527"/>
      <c r="IA1138" s="527"/>
      <c r="IB1138" s="527"/>
      <c r="IC1138" s="527"/>
      <c r="ID1138" s="527"/>
      <c r="IE1138" s="527"/>
      <c r="IF1138" s="527"/>
      <c r="IG1138" s="527"/>
      <c r="IH1138" s="527"/>
      <c r="II1138" s="527"/>
      <c r="IJ1138" s="527"/>
      <c r="IK1138" s="527"/>
      <c r="IL1138" s="527"/>
      <c r="IM1138" s="527"/>
      <c r="IN1138" s="527"/>
      <c r="IO1138" s="527"/>
      <c r="IP1138" s="527"/>
      <c r="IQ1138" s="527"/>
      <c r="IR1138" s="527"/>
      <c r="IS1138" s="527"/>
    </row>
    <row r="1139" s="528" customFormat="1" ht="24.95" customHeight="1" spans="1:253">
      <c r="A1139" s="563" t="s">
        <v>906</v>
      </c>
      <c r="B1139" s="564">
        <v>0</v>
      </c>
      <c r="C1139" s="565">
        <v>0</v>
      </c>
      <c r="D1139" s="565">
        <v>0</v>
      </c>
      <c r="E1139" s="566" t="str">
        <f t="shared" si="95"/>
        <v/>
      </c>
      <c r="F1139" s="565">
        <v>0</v>
      </c>
      <c r="G1139" s="567" t="str">
        <f t="shared" si="94"/>
        <v/>
      </c>
    </row>
    <row r="1140" s="525" customFormat="1" ht="24.95" customHeight="1" spans="1:253">
      <c r="A1140" s="563" t="s">
        <v>907</v>
      </c>
      <c r="B1140" s="564">
        <v>0</v>
      </c>
      <c r="C1140" s="565">
        <v>0</v>
      </c>
      <c r="D1140" s="565">
        <v>0</v>
      </c>
      <c r="E1140" s="566" t="str">
        <f t="shared" si="95"/>
        <v/>
      </c>
      <c r="F1140" s="565">
        <v>0</v>
      </c>
      <c r="G1140" s="567" t="str">
        <f t="shared" si="94"/>
        <v/>
      </c>
      <c r="H1140" s="527"/>
      <c r="I1140" s="527"/>
      <c r="J1140" s="527"/>
      <c r="K1140" s="527"/>
      <c r="L1140" s="527"/>
      <c r="M1140" s="527"/>
      <c r="N1140" s="527"/>
      <c r="O1140" s="527"/>
      <c r="P1140" s="527"/>
      <c r="Q1140" s="527"/>
      <c r="R1140" s="527"/>
      <c r="S1140" s="527"/>
      <c r="T1140" s="527"/>
      <c r="U1140" s="527"/>
      <c r="V1140" s="527"/>
      <c r="W1140" s="527"/>
      <c r="X1140" s="527"/>
      <c r="Y1140" s="527"/>
      <c r="Z1140" s="527"/>
      <c r="AA1140" s="527"/>
      <c r="AB1140" s="527"/>
      <c r="AC1140" s="527"/>
      <c r="HN1140" s="527"/>
      <c r="HO1140" s="527"/>
      <c r="HP1140" s="527"/>
      <c r="HQ1140" s="527"/>
      <c r="HR1140" s="527"/>
      <c r="HS1140" s="527"/>
      <c r="HT1140" s="527"/>
      <c r="HU1140" s="527"/>
      <c r="HV1140" s="527"/>
      <c r="HW1140" s="527"/>
      <c r="HX1140" s="527"/>
      <c r="HY1140" s="527"/>
      <c r="HZ1140" s="527"/>
      <c r="IA1140" s="527"/>
      <c r="IB1140" s="527"/>
      <c r="IC1140" s="527"/>
      <c r="ID1140" s="527"/>
      <c r="IE1140" s="527"/>
      <c r="IF1140" s="527"/>
      <c r="IG1140" s="527"/>
      <c r="IH1140" s="527"/>
      <c r="II1140" s="527"/>
      <c r="IJ1140" s="527"/>
      <c r="IK1140" s="527"/>
      <c r="IL1140" s="527"/>
      <c r="IM1140" s="527"/>
      <c r="IN1140" s="527"/>
      <c r="IO1140" s="527"/>
      <c r="IP1140" s="527"/>
      <c r="IQ1140" s="527"/>
      <c r="IR1140" s="527"/>
      <c r="IS1140" s="527"/>
    </row>
    <row r="1141" s="528" customFormat="1" ht="24.95" customHeight="1" spans="1:253">
      <c r="A1141" s="568" t="s">
        <v>908</v>
      </c>
      <c r="B1141" s="367">
        <f>SUM(B1142:B1143)</f>
        <v>0</v>
      </c>
      <c r="C1141" s="367">
        <f>SUM(C1142:C1143)</f>
        <v>376</v>
      </c>
      <c r="D1141" s="367">
        <f>SUM(D1142:D1143)</f>
        <v>375</v>
      </c>
      <c r="E1141" s="561">
        <f t="shared" si="95"/>
        <v>0.997340425531915</v>
      </c>
      <c r="F1141" s="367">
        <f>SUM(F1142:F1143)</f>
        <v>0</v>
      </c>
      <c r="G1141" s="562" t="str">
        <f t="shared" si="94"/>
        <v/>
      </c>
    </row>
    <row r="1142" s="525" customFormat="1" ht="24.95" customHeight="1" spans="1:253">
      <c r="A1142" s="563" t="s">
        <v>909</v>
      </c>
      <c r="B1142" s="564">
        <v>0</v>
      </c>
      <c r="C1142" s="565">
        <v>0</v>
      </c>
      <c r="D1142" s="565">
        <v>0</v>
      </c>
      <c r="E1142" s="566" t="str">
        <f t="shared" si="95"/>
        <v/>
      </c>
      <c r="F1142" s="565">
        <v>0</v>
      </c>
      <c r="G1142" s="567" t="str">
        <f t="shared" si="94"/>
        <v/>
      </c>
      <c r="H1142" s="527"/>
      <c r="I1142" s="527"/>
      <c r="J1142" s="527"/>
      <c r="K1142" s="527"/>
      <c r="L1142" s="527"/>
      <c r="M1142" s="527"/>
      <c r="N1142" s="527"/>
      <c r="O1142" s="527"/>
      <c r="P1142" s="527"/>
      <c r="Q1142" s="527"/>
      <c r="R1142" s="527"/>
      <c r="S1142" s="527"/>
      <c r="T1142" s="527"/>
      <c r="U1142" s="527"/>
      <c r="V1142" s="527"/>
      <c r="W1142" s="527"/>
      <c r="X1142" s="527"/>
      <c r="Y1142" s="527"/>
      <c r="Z1142" s="527"/>
      <c r="AA1142" s="527"/>
      <c r="AB1142" s="527"/>
      <c r="AC1142" s="527"/>
      <c r="HN1142" s="527"/>
      <c r="HO1142" s="527"/>
      <c r="HP1142" s="527"/>
      <c r="HQ1142" s="527"/>
      <c r="HR1142" s="527"/>
      <c r="HS1142" s="527"/>
      <c r="HT1142" s="527"/>
      <c r="HU1142" s="527"/>
      <c r="HV1142" s="527"/>
      <c r="HW1142" s="527"/>
      <c r="HX1142" s="527"/>
      <c r="HY1142" s="527"/>
      <c r="HZ1142" s="527"/>
      <c r="IA1142" s="527"/>
      <c r="IB1142" s="527"/>
      <c r="IC1142" s="527"/>
      <c r="ID1142" s="527"/>
      <c r="IE1142" s="527"/>
      <c r="IF1142" s="527"/>
      <c r="IG1142" s="527"/>
      <c r="IH1142" s="527"/>
      <c r="II1142" s="527"/>
      <c r="IJ1142" s="527"/>
      <c r="IK1142" s="527"/>
      <c r="IL1142" s="527"/>
      <c r="IM1142" s="527"/>
      <c r="IN1142" s="527"/>
      <c r="IO1142" s="527"/>
      <c r="IP1142" s="527"/>
      <c r="IQ1142" s="527"/>
      <c r="IR1142" s="527"/>
      <c r="IS1142" s="527"/>
    </row>
    <row r="1143" s="525" customFormat="1" ht="24.95" customHeight="1" spans="1:253">
      <c r="A1143" s="563" t="s">
        <v>910</v>
      </c>
      <c r="B1143" s="564">
        <v>0</v>
      </c>
      <c r="C1143" s="565">
        <v>376</v>
      </c>
      <c r="D1143" s="565">
        <v>375</v>
      </c>
      <c r="E1143" s="566">
        <f t="shared" si="95"/>
        <v>0.997340425531915</v>
      </c>
      <c r="F1143" s="565">
        <v>0</v>
      </c>
      <c r="G1143" s="567" t="str">
        <f t="shared" si="94"/>
        <v/>
      </c>
      <c r="H1143" s="527"/>
      <c r="I1143" s="527"/>
      <c r="J1143" s="527"/>
      <c r="K1143" s="527"/>
      <c r="L1143" s="527"/>
      <c r="M1143" s="527"/>
      <c r="N1143" s="527"/>
      <c r="O1143" s="527"/>
      <c r="P1143" s="527"/>
      <c r="Q1143" s="527"/>
      <c r="R1143" s="527"/>
      <c r="S1143" s="527"/>
      <c r="T1143" s="527"/>
      <c r="U1143" s="527"/>
      <c r="V1143" s="527"/>
      <c r="W1143" s="527"/>
      <c r="X1143" s="527"/>
      <c r="Y1143" s="527"/>
      <c r="Z1143" s="527"/>
      <c r="AA1143" s="527"/>
      <c r="AB1143" s="527"/>
      <c r="AC1143" s="527"/>
      <c r="HN1143" s="527"/>
      <c r="HO1143" s="527"/>
      <c r="HP1143" s="527"/>
      <c r="HQ1143" s="527"/>
      <c r="HR1143" s="527"/>
      <c r="HS1143" s="527"/>
      <c r="HT1143" s="527"/>
      <c r="HU1143" s="527"/>
      <c r="HV1143" s="527"/>
      <c r="HW1143" s="527"/>
      <c r="HX1143" s="527"/>
      <c r="HY1143" s="527"/>
      <c r="HZ1143" s="527"/>
      <c r="IA1143" s="527"/>
      <c r="IB1143" s="527"/>
      <c r="IC1143" s="527"/>
      <c r="ID1143" s="527"/>
      <c r="IE1143" s="527"/>
      <c r="IF1143" s="527"/>
      <c r="IG1143" s="527"/>
      <c r="IH1143" s="527"/>
      <c r="II1143" s="527"/>
      <c r="IJ1143" s="527"/>
      <c r="IK1143" s="527"/>
      <c r="IL1143" s="527"/>
      <c r="IM1143" s="527"/>
      <c r="IN1143" s="527"/>
      <c r="IO1143" s="527"/>
      <c r="IP1143" s="527"/>
      <c r="IQ1143" s="527"/>
      <c r="IR1143" s="527"/>
      <c r="IS1143" s="527"/>
    </row>
    <row r="1144" s="528" customFormat="1" ht="24.95" customHeight="1" spans="1:253">
      <c r="A1144" s="568" t="s">
        <v>911</v>
      </c>
      <c r="B1144" s="367">
        <f>SUM(B1145,B1146,B1147,B1148,B1149,B1150,B1151,B1152,B1153)</f>
        <v>0</v>
      </c>
      <c r="C1144" s="367">
        <f>SUM(C1145,C1146,C1147,C1148,C1149,C1150,C1151,C1152,C1153)</f>
        <v>0</v>
      </c>
      <c r="D1144" s="367">
        <f>SUM(D1145,D1146,D1147,D1148,D1149,D1150,D1151,D1152,D1153)</f>
        <v>0</v>
      </c>
      <c r="E1144" s="561" t="str">
        <f t="shared" si="95"/>
        <v/>
      </c>
      <c r="F1144" s="367">
        <f>SUM(F1145,F1146,F1147,F1148,F1149,F1150,F1151,F1152,F1153)</f>
        <v>0</v>
      </c>
      <c r="G1144" s="562" t="str">
        <f t="shared" si="94"/>
        <v/>
      </c>
    </row>
    <row r="1145" s="525" customFormat="1" ht="24.95" customHeight="1" spans="1:253">
      <c r="A1145" s="568" t="s">
        <v>912</v>
      </c>
      <c r="B1145" s="367" t="str">
        <f>IFERROR(VLOOKUP(#REF!,'[4]2025年一般公共预算支出预算表'!$A$1:$D$65536,4,FALSE),"")</f>
        <v/>
      </c>
      <c r="C1145" s="370">
        <f>SUM(D1145,H1145)</f>
        <v>0</v>
      </c>
      <c r="D1145" s="367" t="str">
        <f>IFERROR(VLOOKUP(#REF!,'[3]L02'!$A:$C,3,FALSE),"")</f>
        <v/>
      </c>
      <c r="E1145" s="566" t="str">
        <f t="shared" si="95"/>
        <v/>
      </c>
      <c r="F1145" s="565">
        <v>0</v>
      </c>
      <c r="G1145" s="567" t="str">
        <f t="shared" si="94"/>
        <v/>
      </c>
      <c r="H1145" s="527"/>
      <c r="I1145" s="527"/>
      <c r="J1145" s="527"/>
      <c r="K1145" s="527"/>
      <c r="L1145" s="527"/>
      <c r="M1145" s="527"/>
      <c r="N1145" s="527"/>
      <c r="O1145" s="527"/>
      <c r="P1145" s="527"/>
      <c r="Q1145" s="527"/>
      <c r="R1145" s="527"/>
      <c r="S1145" s="527"/>
      <c r="T1145" s="527"/>
      <c r="U1145" s="527"/>
      <c r="V1145" s="527"/>
      <c r="W1145" s="527"/>
      <c r="X1145" s="527"/>
      <c r="Y1145" s="527"/>
      <c r="Z1145" s="527"/>
      <c r="AA1145" s="527"/>
      <c r="AB1145" s="527"/>
      <c r="AC1145" s="527"/>
      <c r="HN1145" s="527"/>
      <c r="HO1145" s="527"/>
      <c r="HP1145" s="527"/>
      <c r="HQ1145" s="527"/>
      <c r="HR1145" s="527"/>
      <c r="HS1145" s="527"/>
      <c r="HT1145" s="527"/>
      <c r="HU1145" s="527"/>
      <c r="HV1145" s="527"/>
      <c r="HW1145" s="527"/>
      <c r="HX1145" s="527"/>
      <c r="HY1145" s="527"/>
      <c r="HZ1145" s="527"/>
      <c r="IA1145" s="527"/>
      <c r="IB1145" s="527"/>
      <c r="IC1145" s="527"/>
      <c r="ID1145" s="527"/>
      <c r="IE1145" s="527"/>
      <c r="IF1145" s="527"/>
      <c r="IG1145" s="527"/>
      <c r="IH1145" s="527"/>
      <c r="II1145" s="527"/>
      <c r="IJ1145" s="527"/>
      <c r="IK1145" s="527"/>
      <c r="IL1145" s="527"/>
      <c r="IM1145" s="527"/>
      <c r="IN1145" s="527"/>
      <c r="IO1145" s="527"/>
      <c r="IP1145" s="527"/>
      <c r="IQ1145" s="527"/>
      <c r="IR1145" s="527"/>
      <c r="IS1145" s="527"/>
    </row>
    <row r="1146" s="532" customFormat="1" ht="24.95" customHeight="1" spans="1:253">
      <c r="A1146" s="568" t="s">
        <v>913</v>
      </c>
      <c r="B1146" s="564">
        <v>0</v>
      </c>
      <c r="C1146" s="565">
        <v>0</v>
      </c>
      <c r="D1146" s="565">
        <v>0</v>
      </c>
      <c r="E1146" s="566" t="str">
        <f t="shared" si="95"/>
        <v/>
      </c>
      <c r="F1146" s="565">
        <v>0</v>
      </c>
      <c r="G1146" s="567" t="str">
        <f t="shared" si="94"/>
        <v/>
      </c>
      <c r="H1146" s="527"/>
      <c r="I1146" s="527"/>
      <c r="J1146" s="527"/>
      <c r="K1146" s="527"/>
      <c r="L1146" s="527"/>
      <c r="M1146" s="527"/>
      <c r="N1146" s="527"/>
      <c r="O1146" s="527"/>
      <c r="P1146" s="527"/>
      <c r="Q1146" s="527"/>
      <c r="R1146" s="527"/>
      <c r="S1146" s="527"/>
      <c r="T1146" s="527"/>
      <c r="U1146" s="527"/>
      <c r="V1146" s="527"/>
      <c r="W1146" s="527"/>
      <c r="X1146" s="527"/>
      <c r="Y1146" s="527"/>
      <c r="Z1146" s="527"/>
      <c r="AA1146" s="527"/>
      <c r="AB1146" s="527"/>
      <c r="AC1146" s="527"/>
      <c r="HN1146" s="527"/>
      <c r="HO1146" s="527"/>
      <c r="HP1146" s="527"/>
      <c r="HQ1146" s="527"/>
      <c r="HR1146" s="527"/>
      <c r="HS1146" s="527"/>
      <c r="HT1146" s="527"/>
      <c r="HU1146" s="527"/>
      <c r="HV1146" s="527"/>
      <c r="HW1146" s="527"/>
      <c r="HX1146" s="527"/>
      <c r="HY1146" s="527"/>
      <c r="HZ1146" s="527"/>
      <c r="IA1146" s="527"/>
      <c r="IB1146" s="527"/>
      <c r="IC1146" s="527"/>
      <c r="ID1146" s="527"/>
      <c r="IE1146" s="527"/>
      <c r="IF1146" s="527"/>
      <c r="IG1146" s="527"/>
      <c r="IH1146" s="527"/>
      <c r="II1146" s="527"/>
      <c r="IJ1146" s="527"/>
      <c r="IK1146" s="527"/>
      <c r="IL1146" s="527"/>
      <c r="IM1146" s="527"/>
      <c r="IN1146" s="527"/>
      <c r="IO1146" s="527"/>
      <c r="IP1146" s="527"/>
      <c r="IQ1146" s="527"/>
      <c r="IR1146" s="527"/>
      <c r="IS1146" s="527"/>
    </row>
    <row r="1147" s="525" customFormat="1" ht="24.95" customHeight="1" spans="1:253">
      <c r="A1147" s="461" t="s">
        <v>914</v>
      </c>
      <c r="B1147" s="564">
        <v>0</v>
      </c>
      <c r="C1147" s="565">
        <v>0</v>
      </c>
      <c r="D1147" s="565">
        <v>0</v>
      </c>
      <c r="E1147" s="566" t="str">
        <f t="shared" si="95"/>
        <v/>
      </c>
      <c r="F1147" s="565">
        <v>0</v>
      </c>
      <c r="G1147" s="567" t="str">
        <f t="shared" si="94"/>
        <v/>
      </c>
      <c r="H1147" s="527"/>
      <c r="I1147" s="527"/>
      <c r="J1147" s="527"/>
      <c r="K1147" s="527"/>
      <c r="L1147" s="527"/>
      <c r="M1147" s="527"/>
      <c r="N1147" s="527"/>
      <c r="O1147" s="527"/>
      <c r="P1147" s="527"/>
      <c r="Q1147" s="527"/>
      <c r="R1147" s="527"/>
      <c r="S1147" s="527"/>
      <c r="T1147" s="527"/>
      <c r="U1147" s="527"/>
      <c r="V1147" s="527"/>
      <c r="W1147" s="527"/>
      <c r="X1147" s="527"/>
      <c r="Y1147" s="527"/>
      <c r="Z1147" s="527"/>
      <c r="AA1147" s="527"/>
      <c r="AB1147" s="527"/>
      <c r="AC1147" s="527"/>
      <c r="HN1147" s="527"/>
      <c r="HO1147" s="527"/>
      <c r="HP1147" s="527"/>
      <c r="HQ1147" s="527"/>
      <c r="HR1147" s="527"/>
      <c r="HS1147" s="527"/>
      <c r="HT1147" s="527"/>
      <c r="HU1147" s="527"/>
      <c r="HV1147" s="527"/>
      <c r="HW1147" s="527"/>
      <c r="HX1147" s="527"/>
      <c r="HY1147" s="527"/>
      <c r="HZ1147" s="527"/>
      <c r="IA1147" s="527"/>
      <c r="IB1147" s="527"/>
      <c r="IC1147" s="527"/>
      <c r="ID1147" s="527"/>
      <c r="IE1147" s="527"/>
      <c r="IF1147" s="527"/>
      <c r="IG1147" s="527"/>
      <c r="IH1147" s="527"/>
      <c r="II1147" s="527"/>
      <c r="IJ1147" s="527"/>
      <c r="IK1147" s="527"/>
      <c r="IL1147" s="527"/>
      <c r="IM1147" s="527"/>
      <c r="IN1147" s="527"/>
      <c r="IO1147" s="527"/>
      <c r="IP1147" s="527"/>
      <c r="IQ1147" s="527"/>
      <c r="IR1147" s="527"/>
      <c r="IS1147" s="527"/>
    </row>
    <row r="1148" s="533" customFormat="1" ht="24.95" customHeight="1" spans="1:253">
      <c r="A1148" s="568" t="s">
        <v>915</v>
      </c>
      <c r="B1148" s="564">
        <v>0</v>
      </c>
      <c r="C1148" s="565">
        <v>0</v>
      </c>
      <c r="D1148" s="565">
        <v>0</v>
      </c>
      <c r="E1148" s="566" t="str">
        <f t="shared" si="95"/>
        <v/>
      </c>
      <c r="F1148" s="565">
        <v>0</v>
      </c>
      <c r="G1148" s="567" t="str">
        <f t="shared" si="94"/>
        <v/>
      </c>
      <c r="H1148" s="569"/>
      <c r="I1148" s="569"/>
      <c r="J1148" s="569"/>
      <c r="K1148" s="569"/>
      <c r="L1148" s="569"/>
      <c r="M1148" s="569"/>
      <c r="N1148" s="569"/>
      <c r="O1148" s="569"/>
      <c r="P1148" s="569"/>
      <c r="Q1148" s="569"/>
      <c r="R1148" s="569"/>
      <c r="S1148" s="569"/>
      <c r="T1148" s="569"/>
      <c r="U1148" s="569"/>
      <c r="V1148" s="569"/>
      <c r="W1148" s="569"/>
      <c r="X1148" s="569"/>
      <c r="Y1148" s="569"/>
      <c r="Z1148" s="569"/>
      <c r="AA1148" s="569"/>
      <c r="AB1148" s="569"/>
      <c r="AC1148" s="569"/>
      <c r="HN1148" s="569"/>
      <c r="HO1148" s="569"/>
      <c r="HP1148" s="569"/>
      <c r="HQ1148" s="569"/>
      <c r="HR1148" s="569"/>
      <c r="HS1148" s="569"/>
      <c r="HT1148" s="569"/>
      <c r="HU1148" s="569"/>
      <c r="HV1148" s="569"/>
      <c r="HW1148" s="569"/>
      <c r="HX1148" s="569"/>
      <c r="HY1148" s="569"/>
      <c r="HZ1148" s="569"/>
      <c r="IA1148" s="569"/>
      <c r="IB1148" s="569"/>
      <c r="IC1148" s="569"/>
      <c r="ID1148" s="569"/>
      <c r="IE1148" s="569"/>
      <c r="IF1148" s="569"/>
      <c r="IG1148" s="569"/>
      <c r="IH1148" s="569"/>
      <c r="II1148" s="569"/>
      <c r="IJ1148" s="569"/>
      <c r="IK1148" s="569"/>
      <c r="IL1148" s="569"/>
      <c r="IM1148" s="569"/>
      <c r="IN1148" s="569"/>
      <c r="IO1148" s="569"/>
      <c r="IP1148" s="569"/>
      <c r="IQ1148" s="569"/>
      <c r="IR1148" s="569"/>
      <c r="IS1148" s="569"/>
    </row>
    <row r="1149" s="529" customFormat="1" ht="24.95" customHeight="1" spans="1:253">
      <c r="A1149" s="568" t="s">
        <v>916</v>
      </c>
      <c r="B1149" s="564">
        <v>0</v>
      </c>
      <c r="C1149" s="565">
        <v>0</v>
      </c>
      <c r="D1149" s="565">
        <v>0</v>
      </c>
      <c r="E1149" s="566" t="str">
        <f t="shared" si="95"/>
        <v/>
      </c>
      <c r="F1149" s="565">
        <v>0</v>
      </c>
      <c r="G1149" s="567" t="str">
        <f t="shared" si="94"/>
        <v/>
      </c>
      <c r="H1149" s="527"/>
      <c r="I1149" s="527"/>
      <c r="J1149" s="527"/>
      <c r="K1149" s="527"/>
      <c r="L1149" s="527"/>
      <c r="M1149" s="527"/>
      <c r="N1149" s="527"/>
      <c r="O1149" s="527"/>
      <c r="P1149" s="527"/>
      <c r="Q1149" s="527"/>
      <c r="R1149" s="527"/>
      <c r="S1149" s="527"/>
      <c r="T1149" s="527"/>
      <c r="U1149" s="527"/>
      <c r="V1149" s="527"/>
      <c r="W1149" s="527"/>
      <c r="X1149" s="527"/>
      <c r="Y1149" s="527"/>
      <c r="Z1149" s="527"/>
      <c r="AA1149" s="527"/>
      <c r="AB1149" s="527"/>
      <c r="AC1149" s="527"/>
      <c r="HN1149" s="527"/>
      <c r="HO1149" s="527"/>
      <c r="HP1149" s="527"/>
      <c r="HQ1149" s="527"/>
      <c r="HR1149" s="527"/>
      <c r="HS1149" s="527"/>
      <c r="HT1149" s="527"/>
      <c r="HU1149" s="527"/>
      <c r="HV1149" s="527"/>
      <c r="HW1149" s="527"/>
      <c r="HX1149" s="527"/>
      <c r="HY1149" s="527"/>
      <c r="HZ1149" s="527"/>
      <c r="IA1149" s="527"/>
      <c r="IB1149" s="527"/>
      <c r="IC1149" s="527"/>
      <c r="ID1149" s="527"/>
      <c r="IE1149" s="527"/>
      <c r="IF1149" s="527"/>
      <c r="IG1149" s="527"/>
      <c r="IH1149" s="527"/>
      <c r="II1149" s="527"/>
      <c r="IJ1149" s="527"/>
      <c r="IK1149" s="527"/>
      <c r="IL1149" s="527"/>
      <c r="IM1149" s="527"/>
      <c r="IN1149" s="527"/>
      <c r="IO1149" s="527"/>
      <c r="IP1149" s="527"/>
      <c r="IQ1149" s="527"/>
      <c r="IR1149" s="527"/>
      <c r="IS1149" s="527"/>
    </row>
    <row r="1150" s="528" customFormat="1" ht="24.95" customHeight="1" spans="1:253">
      <c r="A1150" s="568" t="s">
        <v>917</v>
      </c>
      <c r="B1150" s="564">
        <v>0</v>
      </c>
      <c r="C1150" s="565">
        <v>0</v>
      </c>
      <c r="D1150" s="565">
        <v>0</v>
      </c>
      <c r="E1150" s="566" t="str">
        <f t="shared" si="95"/>
        <v/>
      </c>
      <c r="F1150" s="565">
        <v>0</v>
      </c>
      <c r="G1150" s="567" t="str">
        <f t="shared" si="94"/>
        <v/>
      </c>
    </row>
    <row r="1151" s="528" customFormat="1" ht="24.95" customHeight="1" spans="1:253">
      <c r="A1151" s="568" t="s">
        <v>918</v>
      </c>
      <c r="B1151" s="564">
        <v>0</v>
      </c>
      <c r="C1151" s="565">
        <v>0</v>
      </c>
      <c r="D1151" s="565">
        <v>0</v>
      </c>
      <c r="E1151" s="566" t="str">
        <f t="shared" si="95"/>
        <v/>
      </c>
      <c r="F1151" s="565">
        <v>0</v>
      </c>
      <c r="G1151" s="567" t="str">
        <f t="shared" si="94"/>
        <v/>
      </c>
    </row>
    <row r="1152" s="528" customFormat="1" ht="24.95" customHeight="1" spans="1:253">
      <c r="A1152" s="568" t="s">
        <v>919</v>
      </c>
      <c r="B1152" s="564">
        <v>0</v>
      </c>
      <c r="C1152" s="565">
        <v>0</v>
      </c>
      <c r="D1152" s="565">
        <v>0</v>
      </c>
      <c r="E1152" s="566" t="str">
        <f t="shared" si="95"/>
        <v/>
      </c>
      <c r="F1152" s="565">
        <v>0</v>
      </c>
      <c r="G1152" s="567" t="str">
        <f t="shared" si="94"/>
        <v/>
      </c>
    </row>
    <row r="1153" s="525" customFormat="1" ht="24.95" customHeight="1" spans="1:253">
      <c r="A1153" s="568" t="s">
        <v>920</v>
      </c>
      <c r="B1153" s="564">
        <v>0</v>
      </c>
      <c r="C1153" s="565">
        <v>0</v>
      </c>
      <c r="D1153" s="565">
        <v>0</v>
      </c>
      <c r="E1153" s="566" t="str">
        <f t="shared" si="95"/>
        <v/>
      </c>
      <c r="F1153" s="565">
        <v>0</v>
      </c>
      <c r="G1153" s="567" t="str">
        <f t="shared" si="94"/>
        <v/>
      </c>
      <c r="H1153" s="527"/>
      <c r="I1153" s="527"/>
      <c r="J1153" s="527"/>
      <c r="K1153" s="527"/>
      <c r="L1153" s="527"/>
      <c r="M1153" s="527"/>
      <c r="N1153" s="527"/>
      <c r="O1153" s="527"/>
      <c r="P1153" s="527"/>
      <c r="Q1153" s="527"/>
      <c r="R1153" s="527"/>
      <c r="S1153" s="527"/>
      <c r="T1153" s="527"/>
      <c r="U1153" s="527"/>
      <c r="V1153" s="527"/>
      <c r="W1153" s="527"/>
      <c r="X1153" s="527"/>
      <c r="Y1153" s="527"/>
      <c r="Z1153" s="527"/>
      <c r="AA1153" s="527"/>
      <c r="AB1153" s="527"/>
      <c r="AC1153" s="527"/>
      <c r="HN1153" s="527"/>
      <c r="HO1153" s="527"/>
      <c r="HP1153" s="527"/>
      <c r="HQ1153" s="527"/>
      <c r="HR1153" s="527"/>
      <c r="HS1153" s="527"/>
      <c r="HT1153" s="527"/>
      <c r="HU1153" s="527"/>
      <c r="HV1153" s="527"/>
      <c r="HW1153" s="527"/>
      <c r="HX1153" s="527"/>
      <c r="HY1153" s="527"/>
      <c r="HZ1153" s="527"/>
      <c r="IA1153" s="527"/>
      <c r="IB1153" s="527"/>
      <c r="IC1153" s="527"/>
      <c r="ID1153" s="527"/>
      <c r="IE1153" s="527"/>
      <c r="IF1153" s="527"/>
      <c r="IG1153" s="527"/>
      <c r="IH1153" s="527"/>
      <c r="II1153" s="527"/>
      <c r="IJ1153" s="527"/>
      <c r="IK1153" s="527"/>
      <c r="IL1153" s="527"/>
      <c r="IM1153" s="527"/>
      <c r="IN1153" s="527"/>
      <c r="IO1153" s="527"/>
      <c r="IP1153" s="527"/>
      <c r="IQ1153" s="527"/>
      <c r="IR1153" s="527"/>
      <c r="IS1153" s="527"/>
    </row>
    <row r="1154" s="529" customFormat="1" ht="24.95" customHeight="1" spans="1:253">
      <c r="A1154" s="575" t="s">
        <v>921</v>
      </c>
      <c r="B1154" s="367">
        <f>SUM(B1155,B1182,B1197)</f>
        <v>182</v>
      </c>
      <c r="C1154" s="367">
        <f>SUM(C1155,C1182,C1197)</f>
        <v>6276</v>
      </c>
      <c r="D1154" s="367">
        <f>SUM(D1155,D1182,D1197)</f>
        <v>6276</v>
      </c>
      <c r="E1154" s="561">
        <f t="shared" si="95"/>
        <v>1</v>
      </c>
      <c r="F1154" s="367">
        <f>SUM(F1155,F1182,F1197)</f>
        <v>5408</v>
      </c>
      <c r="G1154" s="562">
        <f t="shared" si="94"/>
        <v>0.160502958579882</v>
      </c>
      <c r="H1154" s="527"/>
      <c r="I1154" s="527"/>
      <c r="J1154" s="527"/>
      <c r="K1154" s="527"/>
      <c r="L1154" s="527"/>
      <c r="M1154" s="527"/>
      <c r="N1154" s="527"/>
      <c r="O1154" s="527"/>
      <c r="P1154" s="527"/>
      <c r="Q1154" s="527"/>
      <c r="R1154" s="527"/>
      <c r="S1154" s="527"/>
      <c r="T1154" s="527"/>
      <c r="U1154" s="527"/>
      <c r="V1154" s="527"/>
      <c r="W1154" s="527"/>
      <c r="X1154" s="527"/>
      <c r="Y1154" s="527"/>
      <c r="Z1154" s="527"/>
      <c r="AA1154" s="527"/>
      <c r="AB1154" s="527"/>
      <c r="AC1154" s="527"/>
      <c r="HN1154" s="527"/>
      <c r="HO1154" s="527"/>
      <c r="HP1154" s="527"/>
      <c r="HQ1154" s="527"/>
      <c r="HR1154" s="527"/>
      <c r="HS1154" s="527"/>
      <c r="HT1154" s="527"/>
      <c r="HU1154" s="527"/>
      <c r="HV1154" s="527"/>
      <c r="HW1154" s="527"/>
      <c r="HX1154" s="527"/>
      <c r="HY1154" s="527"/>
      <c r="HZ1154" s="527"/>
      <c r="IA1154" s="527"/>
      <c r="IB1154" s="527"/>
      <c r="IC1154" s="527"/>
      <c r="ID1154" s="527"/>
      <c r="IE1154" s="527"/>
      <c r="IF1154" s="527"/>
      <c r="IG1154" s="527"/>
      <c r="IH1154" s="527"/>
      <c r="II1154" s="527"/>
      <c r="IJ1154" s="527"/>
      <c r="IK1154" s="527"/>
      <c r="IL1154" s="527"/>
      <c r="IM1154" s="527"/>
      <c r="IN1154" s="527"/>
      <c r="IO1154" s="527"/>
      <c r="IP1154" s="527"/>
      <c r="IQ1154" s="527"/>
      <c r="IR1154" s="527"/>
      <c r="IS1154" s="527"/>
    </row>
    <row r="1155" s="528" customFormat="1" ht="24.95" customHeight="1" spans="1:253">
      <c r="A1155" s="568" t="s">
        <v>922</v>
      </c>
      <c r="B1155" s="367">
        <f>SUM(B1156:B1181)</f>
        <v>182</v>
      </c>
      <c r="C1155" s="367">
        <f>SUM(C1156:C1181)</f>
        <v>6276</v>
      </c>
      <c r="D1155" s="367">
        <f>SUM(D1156:D1181)</f>
        <v>6276</v>
      </c>
      <c r="E1155" s="561">
        <f t="shared" si="95"/>
        <v>1</v>
      </c>
      <c r="F1155" s="367">
        <f>SUM(F1156:F1181)</f>
        <v>5408</v>
      </c>
      <c r="G1155" s="562">
        <f t="shared" si="94"/>
        <v>0.160502958579882</v>
      </c>
    </row>
    <row r="1156" s="528" customFormat="1" ht="24.95" customHeight="1" spans="1:253">
      <c r="A1156" s="563" t="s">
        <v>50</v>
      </c>
      <c r="B1156" s="564">
        <v>27</v>
      </c>
      <c r="C1156" s="565">
        <v>23</v>
      </c>
      <c r="D1156" s="565">
        <v>23</v>
      </c>
      <c r="E1156" s="566">
        <f t="shared" si="95"/>
        <v>1</v>
      </c>
      <c r="F1156" s="565">
        <v>26</v>
      </c>
      <c r="G1156" s="567">
        <f t="shared" ref="G1156:G1219" si="96">IFERROR((D1156-F1156)/F1156,"")</f>
        <v>-0.115384615384615</v>
      </c>
    </row>
    <row r="1157" s="528" customFormat="1" ht="24.95" customHeight="1" spans="1:253">
      <c r="A1157" s="563" t="s">
        <v>51</v>
      </c>
      <c r="B1157" s="564">
        <v>0</v>
      </c>
      <c r="C1157" s="565">
        <v>0</v>
      </c>
      <c r="D1157" s="565">
        <v>0</v>
      </c>
      <c r="E1157" s="566" t="str">
        <f t="shared" si="95"/>
        <v/>
      </c>
      <c r="F1157" s="565">
        <v>0</v>
      </c>
      <c r="G1157" s="567" t="str">
        <f t="shared" si="96"/>
        <v/>
      </c>
    </row>
    <row r="1158" s="528" customFormat="1" ht="24.95" customHeight="1" spans="1:253">
      <c r="A1158" s="563" t="s">
        <v>52</v>
      </c>
      <c r="B1158" s="564">
        <v>0</v>
      </c>
      <c r="C1158" s="565">
        <v>0</v>
      </c>
      <c r="D1158" s="565">
        <v>0</v>
      </c>
      <c r="E1158" s="566" t="str">
        <f t="shared" ref="E1158:E1221" si="97">IFERROR(D1158/C1158,"")</f>
        <v/>
      </c>
      <c r="F1158" s="565">
        <v>0</v>
      </c>
      <c r="G1158" s="567" t="str">
        <f t="shared" si="96"/>
        <v/>
      </c>
    </row>
    <row r="1159" s="529" customFormat="1" ht="24.95" customHeight="1" spans="1:253">
      <c r="A1159" s="563" t="s">
        <v>923</v>
      </c>
      <c r="B1159" s="564">
        <v>0</v>
      </c>
      <c r="C1159" s="565">
        <v>0</v>
      </c>
      <c r="D1159" s="565">
        <v>0</v>
      </c>
      <c r="E1159" s="566" t="str">
        <f t="shared" si="97"/>
        <v/>
      </c>
      <c r="F1159" s="565">
        <v>0</v>
      </c>
      <c r="G1159" s="567" t="str">
        <f t="shared" si="96"/>
        <v/>
      </c>
      <c r="H1159" s="527"/>
      <c r="I1159" s="527"/>
      <c r="J1159" s="527"/>
      <c r="K1159" s="527"/>
      <c r="L1159" s="527"/>
      <c r="M1159" s="527"/>
      <c r="N1159" s="527"/>
      <c r="O1159" s="527"/>
      <c r="P1159" s="527"/>
      <c r="Q1159" s="527"/>
      <c r="R1159" s="527"/>
      <c r="S1159" s="527"/>
      <c r="T1159" s="527"/>
      <c r="U1159" s="527"/>
      <c r="V1159" s="527"/>
      <c r="W1159" s="527"/>
      <c r="X1159" s="527"/>
      <c r="Y1159" s="527"/>
      <c r="Z1159" s="527"/>
      <c r="AA1159" s="527"/>
      <c r="AB1159" s="527"/>
      <c r="AC1159" s="527"/>
      <c r="HN1159" s="527"/>
      <c r="HO1159" s="527"/>
      <c r="HP1159" s="527"/>
      <c r="HQ1159" s="527"/>
      <c r="HR1159" s="527"/>
      <c r="HS1159" s="527"/>
      <c r="HT1159" s="527"/>
      <c r="HU1159" s="527"/>
      <c r="HV1159" s="527"/>
      <c r="HW1159" s="527"/>
      <c r="HX1159" s="527"/>
      <c r="HY1159" s="527"/>
      <c r="HZ1159" s="527"/>
      <c r="IA1159" s="527"/>
      <c r="IB1159" s="527"/>
      <c r="IC1159" s="527"/>
      <c r="ID1159" s="527"/>
      <c r="IE1159" s="527"/>
      <c r="IF1159" s="527"/>
      <c r="IG1159" s="527"/>
      <c r="IH1159" s="527"/>
      <c r="II1159" s="527"/>
      <c r="IJ1159" s="527"/>
      <c r="IK1159" s="527"/>
      <c r="IL1159" s="527"/>
      <c r="IM1159" s="527"/>
      <c r="IN1159" s="527"/>
      <c r="IO1159" s="527"/>
      <c r="IP1159" s="527"/>
      <c r="IQ1159" s="527"/>
      <c r="IR1159" s="527"/>
      <c r="IS1159" s="527"/>
    </row>
    <row r="1160" s="529" customFormat="1" ht="24.95" customHeight="1" spans="1:253">
      <c r="A1160" s="563" t="s">
        <v>924</v>
      </c>
      <c r="B1160" s="564">
        <v>0</v>
      </c>
      <c r="C1160" s="565">
        <v>0</v>
      </c>
      <c r="D1160" s="565">
        <v>0</v>
      </c>
      <c r="E1160" s="566" t="str">
        <f t="shared" si="97"/>
        <v/>
      </c>
      <c r="F1160" s="565">
        <v>0</v>
      </c>
      <c r="G1160" s="567" t="str">
        <f t="shared" si="96"/>
        <v/>
      </c>
      <c r="H1160" s="527"/>
      <c r="I1160" s="527"/>
      <c r="J1160" s="527"/>
      <c r="K1160" s="527"/>
      <c r="L1160" s="527"/>
      <c r="M1160" s="527"/>
      <c r="N1160" s="527"/>
      <c r="O1160" s="527"/>
      <c r="P1160" s="527"/>
      <c r="Q1160" s="527"/>
      <c r="R1160" s="527"/>
      <c r="S1160" s="527"/>
      <c r="T1160" s="527"/>
      <c r="U1160" s="527"/>
      <c r="V1160" s="527"/>
      <c r="W1160" s="527"/>
      <c r="X1160" s="527"/>
      <c r="Y1160" s="527"/>
      <c r="Z1160" s="527"/>
      <c r="AA1160" s="527"/>
      <c r="AB1160" s="527"/>
      <c r="AC1160" s="527"/>
      <c r="HN1160" s="527"/>
      <c r="HO1160" s="527"/>
      <c r="HP1160" s="527"/>
      <c r="HQ1160" s="527"/>
      <c r="HR1160" s="527"/>
      <c r="HS1160" s="527"/>
      <c r="HT1160" s="527"/>
      <c r="HU1160" s="527"/>
      <c r="HV1160" s="527"/>
      <c r="HW1160" s="527"/>
      <c r="HX1160" s="527"/>
      <c r="HY1160" s="527"/>
      <c r="HZ1160" s="527"/>
      <c r="IA1160" s="527"/>
      <c r="IB1160" s="527"/>
      <c r="IC1160" s="527"/>
      <c r="ID1160" s="527"/>
      <c r="IE1160" s="527"/>
      <c r="IF1160" s="527"/>
      <c r="IG1160" s="527"/>
      <c r="IH1160" s="527"/>
      <c r="II1160" s="527"/>
      <c r="IJ1160" s="527"/>
      <c r="IK1160" s="527"/>
      <c r="IL1160" s="527"/>
      <c r="IM1160" s="527"/>
      <c r="IN1160" s="527"/>
      <c r="IO1160" s="527"/>
      <c r="IP1160" s="527"/>
      <c r="IQ1160" s="527"/>
      <c r="IR1160" s="527"/>
      <c r="IS1160" s="527"/>
    </row>
    <row r="1161" s="529" customFormat="1" ht="24.95" customHeight="1" spans="1:253">
      <c r="A1161" s="563" t="s">
        <v>925</v>
      </c>
      <c r="B1161" s="564">
        <v>0</v>
      </c>
      <c r="C1161" s="565">
        <v>0</v>
      </c>
      <c r="D1161" s="565">
        <v>0</v>
      </c>
      <c r="E1161" s="566" t="str">
        <f t="shared" si="97"/>
        <v/>
      </c>
      <c r="F1161" s="565">
        <v>0</v>
      </c>
      <c r="G1161" s="567" t="str">
        <f t="shared" si="96"/>
        <v/>
      </c>
      <c r="H1161" s="527"/>
      <c r="I1161" s="527"/>
      <c r="J1161" s="527"/>
      <c r="K1161" s="527"/>
      <c r="L1161" s="527"/>
      <c r="M1161" s="527"/>
      <c r="N1161" s="527"/>
      <c r="O1161" s="527"/>
      <c r="P1161" s="527"/>
      <c r="Q1161" s="527"/>
      <c r="R1161" s="527"/>
      <c r="S1161" s="527"/>
      <c r="T1161" s="527"/>
      <c r="U1161" s="527"/>
      <c r="V1161" s="527"/>
      <c r="W1161" s="527"/>
      <c r="X1161" s="527"/>
      <c r="Y1161" s="527"/>
      <c r="Z1161" s="527"/>
      <c r="AA1161" s="527"/>
      <c r="AB1161" s="527"/>
      <c r="AC1161" s="527"/>
      <c r="HN1161" s="527"/>
      <c r="HO1161" s="527"/>
      <c r="HP1161" s="527"/>
      <c r="HQ1161" s="527"/>
      <c r="HR1161" s="527"/>
      <c r="HS1161" s="527"/>
      <c r="HT1161" s="527"/>
      <c r="HU1161" s="527"/>
      <c r="HV1161" s="527"/>
      <c r="HW1161" s="527"/>
      <c r="HX1161" s="527"/>
      <c r="HY1161" s="527"/>
      <c r="HZ1161" s="527"/>
      <c r="IA1161" s="527"/>
      <c r="IB1161" s="527"/>
      <c r="IC1161" s="527"/>
      <c r="ID1161" s="527"/>
      <c r="IE1161" s="527"/>
      <c r="IF1161" s="527"/>
      <c r="IG1161" s="527"/>
      <c r="IH1161" s="527"/>
      <c r="II1161" s="527"/>
      <c r="IJ1161" s="527"/>
      <c r="IK1161" s="527"/>
      <c r="IL1161" s="527"/>
      <c r="IM1161" s="527"/>
      <c r="IN1161" s="527"/>
      <c r="IO1161" s="527"/>
      <c r="IP1161" s="527"/>
      <c r="IQ1161" s="527"/>
      <c r="IR1161" s="527"/>
      <c r="IS1161" s="527"/>
    </row>
    <row r="1162" s="529" customFormat="1" ht="24.95" customHeight="1" spans="1:253">
      <c r="A1162" s="563" t="s">
        <v>926</v>
      </c>
      <c r="B1162" s="564">
        <v>0</v>
      </c>
      <c r="C1162" s="565">
        <v>0</v>
      </c>
      <c r="D1162" s="565">
        <v>0</v>
      </c>
      <c r="E1162" s="566" t="str">
        <f t="shared" si="97"/>
        <v/>
      </c>
      <c r="F1162" s="565">
        <v>0</v>
      </c>
      <c r="G1162" s="567" t="str">
        <f t="shared" si="96"/>
        <v/>
      </c>
      <c r="H1162" s="527"/>
      <c r="I1162" s="527"/>
      <c r="J1162" s="527"/>
      <c r="K1162" s="527"/>
      <c r="L1162" s="527"/>
      <c r="M1162" s="527"/>
      <c r="N1162" s="527"/>
      <c r="O1162" s="527"/>
      <c r="P1162" s="527"/>
      <c r="Q1162" s="527"/>
      <c r="R1162" s="527"/>
      <c r="S1162" s="527"/>
      <c r="T1162" s="527"/>
      <c r="U1162" s="527"/>
      <c r="V1162" s="527"/>
      <c r="W1162" s="527"/>
      <c r="X1162" s="527"/>
      <c r="Y1162" s="527"/>
      <c r="Z1162" s="527"/>
      <c r="AA1162" s="527"/>
      <c r="AB1162" s="527"/>
      <c r="AC1162" s="527"/>
      <c r="HN1162" s="527"/>
      <c r="HO1162" s="527"/>
      <c r="HP1162" s="527"/>
      <c r="HQ1162" s="527"/>
      <c r="HR1162" s="527"/>
      <c r="HS1162" s="527"/>
      <c r="HT1162" s="527"/>
      <c r="HU1162" s="527"/>
      <c r="HV1162" s="527"/>
      <c r="HW1162" s="527"/>
      <c r="HX1162" s="527"/>
      <c r="HY1162" s="527"/>
      <c r="HZ1162" s="527"/>
      <c r="IA1162" s="527"/>
      <c r="IB1162" s="527"/>
      <c r="IC1162" s="527"/>
      <c r="ID1162" s="527"/>
      <c r="IE1162" s="527"/>
      <c r="IF1162" s="527"/>
      <c r="IG1162" s="527"/>
      <c r="IH1162" s="527"/>
      <c r="II1162" s="527"/>
      <c r="IJ1162" s="527"/>
      <c r="IK1162" s="527"/>
      <c r="IL1162" s="527"/>
      <c r="IM1162" s="527"/>
      <c r="IN1162" s="527"/>
      <c r="IO1162" s="527"/>
      <c r="IP1162" s="527"/>
      <c r="IQ1162" s="527"/>
      <c r="IR1162" s="527"/>
      <c r="IS1162" s="527"/>
    </row>
    <row r="1163" s="529" customFormat="1" ht="24.95" customHeight="1" spans="1:253">
      <c r="A1163" s="563" t="s">
        <v>927</v>
      </c>
      <c r="B1163" s="564">
        <v>0</v>
      </c>
      <c r="C1163" s="565">
        <v>0</v>
      </c>
      <c r="D1163" s="565">
        <v>0</v>
      </c>
      <c r="E1163" s="566" t="str">
        <f t="shared" si="97"/>
        <v/>
      </c>
      <c r="F1163" s="565">
        <v>0</v>
      </c>
      <c r="G1163" s="567" t="str">
        <f t="shared" si="96"/>
        <v/>
      </c>
      <c r="H1163" s="527"/>
      <c r="I1163" s="527"/>
      <c r="J1163" s="527"/>
      <c r="K1163" s="527"/>
      <c r="L1163" s="527"/>
      <c r="M1163" s="527"/>
      <c r="N1163" s="527"/>
      <c r="O1163" s="527"/>
      <c r="P1163" s="527"/>
      <c r="Q1163" s="527"/>
      <c r="R1163" s="527"/>
      <c r="S1163" s="527"/>
      <c r="T1163" s="527"/>
      <c r="U1163" s="527"/>
      <c r="V1163" s="527"/>
      <c r="W1163" s="527"/>
      <c r="X1163" s="527"/>
      <c r="Y1163" s="527"/>
      <c r="Z1163" s="527"/>
      <c r="AA1163" s="527"/>
      <c r="AB1163" s="527"/>
      <c r="AC1163" s="527"/>
      <c r="HN1163" s="527"/>
      <c r="HO1163" s="527"/>
      <c r="HP1163" s="527"/>
      <c r="HQ1163" s="527"/>
      <c r="HR1163" s="527"/>
      <c r="HS1163" s="527"/>
      <c r="HT1163" s="527"/>
      <c r="HU1163" s="527"/>
      <c r="HV1163" s="527"/>
      <c r="HW1163" s="527"/>
      <c r="HX1163" s="527"/>
      <c r="HY1163" s="527"/>
      <c r="HZ1163" s="527"/>
      <c r="IA1163" s="527"/>
      <c r="IB1163" s="527"/>
      <c r="IC1163" s="527"/>
      <c r="ID1163" s="527"/>
      <c r="IE1163" s="527"/>
      <c r="IF1163" s="527"/>
      <c r="IG1163" s="527"/>
      <c r="IH1163" s="527"/>
      <c r="II1163" s="527"/>
      <c r="IJ1163" s="527"/>
      <c r="IK1163" s="527"/>
      <c r="IL1163" s="527"/>
      <c r="IM1163" s="527"/>
      <c r="IN1163" s="527"/>
      <c r="IO1163" s="527"/>
      <c r="IP1163" s="527"/>
      <c r="IQ1163" s="527"/>
      <c r="IR1163" s="527"/>
      <c r="IS1163" s="527"/>
    </row>
    <row r="1164" s="529" customFormat="1" ht="24.95" customHeight="1" spans="1:253">
      <c r="A1164" s="563" t="s">
        <v>928</v>
      </c>
      <c r="B1164" s="564">
        <v>0</v>
      </c>
      <c r="C1164" s="565">
        <v>5441</v>
      </c>
      <c r="D1164" s="565">
        <v>5441</v>
      </c>
      <c r="E1164" s="566">
        <f t="shared" si="97"/>
        <v>1</v>
      </c>
      <c r="F1164" s="565">
        <v>5197</v>
      </c>
      <c r="G1164" s="567">
        <f t="shared" si="96"/>
        <v>0.0469501635558976</v>
      </c>
      <c r="H1164" s="527"/>
      <c r="I1164" s="527"/>
      <c r="J1164" s="527"/>
      <c r="K1164" s="527"/>
      <c r="L1164" s="527"/>
      <c r="M1164" s="527"/>
      <c r="N1164" s="527"/>
      <c r="O1164" s="527"/>
      <c r="P1164" s="527"/>
      <c r="Q1164" s="527"/>
      <c r="R1164" s="527"/>
      <c r="S1164" s="527"/>
      <c r="T1164" s="527"/>
      <c r="U1164" s="527"/>
      <c r="V1164" s="527"/>
      <c r="W1164" s="527"/>
      <c r="X1164" s="527"/>
      <c r="Y1164" s="527"/>
      <c r="Z1164" s="527"/>
      <c r="AA1164" s="527"/>
      <c r="AB1164" s="527"/>
      <c r="AC1164" s="527"/>
      <c r="HN1164" s="527"/>
      <c r="HO1164" s="527"/>
      <c r="HP1164" s="527"/>
      <c r="HQ1164" s="527"/>
      <c r="HR1164" s="527"/>
      <c r="HS1164" s="527"/>
      <c r="HT1164" s="527"/>
      <c r="HU1164" s="527"/>
      <c r="HV1164" s="527"/>
      <c r="HW1164" s="527"/>
      <c r="HX1164" s="527"/>
      <c r="HY1164" s="527"/>
      <c r="HZ1164" s="527"/>
      <c r="IA1164" s="527"/>
      <c r="IB1164" s="527"/>
      <c r="IC1164" s="527"/>
      <c r="ID1164" s="527"/>
      <c r="IE1164" s="527"/>
      <c r="IF1164" s="527"/>
      <c r="IG1164" s="527"/>
      <c r="IH1164" s="527"/>
      <c r="II1164" s="527"/>
      <c r="IJ1164" s="527"/>
      <c r="IK1164" s="527"/>
      <c r="IL1164" s="527"/>
      <c r="IM1164" s="527"/>
      <c r="IN1164" s="527"/>
      <c r="IO1164" s="527"/>
      <c r="IP1164" s="527"/>
      <c r="IQ1164" s="527"/>
      <c r="IR1164" s="527"/>
      <c r="IS1164" s="527"/>
    </row>
    <row r="1165" s="529" customFormat="1" ht="24.95" customHeight="1" spans="1:253">
      <c r="A1165" s="563" t="s">
        <v>929</v>
      </c>
      <c r="B1165" s="564">
        <v>0</v>
      </c>
      <c r="C1165" s="565">
        <v>0</v>
      </c>
      <c r="D1165" s="565">
        <v>0</v>
      </c>
      <c r="E1165" s="566" t="str">
        <f t="shared" si="97"/>
        <v/>
      </c>
      <c r="F1165" s="565">
        <v>0</v>
      </c>
      <c r="G1165" s="567" t="str">
        <f t="shared" si="96"/>
        <v/>
      </c>
      <c r="H1165" s="527"/>
      <c r="I1165" s="527"/>
      <c r="J1165" s="527"/>
      <c r="K1165" s="527"/>
      <c r="L1165" s="527"/>
      <c r="M1165" s="527"/>
      <c r="N1165" s="527"/>
      <c r="O1165" s="527"/>
      <c r="P1165" s="527"/>
      <c r="Q1165" s="527"/>
      <c r="R1165" s="527"/>
      <c r="S1165" s="527"/>
      <c r="T1165" s="527"/>
      <c r="U1165" s="527"/>
      <c r="V1165" s="527"/>
      <c r="W1165" s="527"/>
      <c r="X1165" s="527"/>
      <c r="Y1165" s="527"/>
      <c r="Z1165" s="527"/>
      <c r="AA1165" s="527"/>
      <c r="AB1165" s="527"/>
      <c r="AC1165" s="527"/>
      <c r="HN1165" s="527"/>
      <c r="HO1165" s="527"/>
      <c r="HP1165" s="527"/>
      <c r="HQ1165" s="527"/>
      <c r="HR1165" s="527"/>
      <c r="HS1165" s="527"/>
      <c r="HT1165" s="527"/>
      <c r="HU1165" s="527"/>
      <c r="HV1165" s="527"/>
      <c r="HW1165" s="527"/>
      <c r="HX1165" s="527"/>
      <c r="HY1165" s="527"/>
      <c r="HZ1165" s="527"/>
      <c r="IA1165" s="527"/>
      <c r="IB1165" s="527"/>
      <c r="IC1165" s="527"/>
      <c r="ID1165" s="527"/>
      <c r="IE1165" s="527"/>
      <c r="IF1165" s="527"/>
      <c r="IG1165" s="527"/>
      <c r="IH1165" s="527"/>
      <c r="II1165" s="527"/>
      <c r="IJ1165" s="527"/>
      <c r="IK1165" s="527"/>
      <c r="IL1165" s="527"/>
      <c r="IM1165" s="527"/>
      <c r="IN1165" s="527"/>
      <c r="IO1165" s="527"/>
      <c r="IP1165" s="527"/>
      <c r="IQ1165" s="527"/>
      <c r="IR1165" s="527"/>
      <c r="IS1165" s="527"/>
    </row>
    <row r="1166" s="5" customFormat="1" ht="24.95" customHeight="1" spans="1:253">
      <c r="A1166" s="563" t="s">
        <v>930</v>
      </c>
      <c r="B1166" s="564">
        <v>0</v>
      </c>
      <c r="C1166" s="565">
        <v>0</v>
      </c>
      <c r="D1166" s="565">
        <v>0</v>
      </c>
      <c r="E1166" s="566" t="str">
        <f t="shared" si="97"/>
        <v/>
      </c>
      <c r="F1166" s="565">
        <v>0</v>
      </c>
      <c r="G1166" s="567" t="str">
        <f t="shared" si="96"/>
        <v/>
      </c>
      <c r="H1166" s="527"/>
      <c r="I1166" s="527"/>
      <c r="J1166" s="527"/>
      <c r="K1166" s="527"/>
      <c r="L1166" s="527"/>
      <c r="M1166" s="527"/>
      <c r="N1166" s="527"/>
      <c r="O1166" s="527"/>
      <c r="P1166" s="527"/>
      <c r="Q1166" s="527"/>
      <c r="R1166" s="527"/>
      <c r="S1166" s="527"/>
      <c r="T1166" s="527"/>
      <c r="U1166" s="527"/>
      <c r="V1166" s="527"/>
      <c r="W1166" s="527"/>
      <c r="X1166" s="527"/>
      <c r="Y1166" s="527"/>
      <c r="Z1166" s="527"/>
      <c r="AA1166" s="527"/>
      <c r="AB1166" s="527"/>
      <c r="AC1166" s="527"/>
      <c r="HN1166" s="527"/>
      <c r="HO1166" s="527"/>
      <c r="HP1166" s="527"/>
      <c r="HQ1166" s="527"/>
      <c r="HR1166" s="527"/>
      <c r="HS1166" s="527"/>
      <c r="HT1166" s="527"/>
      <c r="HU1166" s="527"/>
      <c r="HV1166" s="527"/>
      <c r="HW1166" s="527"/>
      <c r="HX1166" s="527"/>
      <c r="HY1166" s="527"/>
      <c r="HZ1166" s="527"/>
      <c r="IA1166" s="527"/>
      <c r="IB1166" s="527"/>
      <c r="IC1166" s="527"/>
      <c r="ID1166" s="527"/>
      <c r="IE1166" s="527"/>
      <c r="IF1166" s="527"/>
      <c r="IG1166" s="527"/>
      <c r="IH1166" s="527"/>
      <c r="II1166" s="527"/>
      <c r="IJ1166" s="527"/>
      <c r="IK1166" s="527"/>
      <c r="IL1166" s="527"/>
      <c r="IM1166" s="527"/>
      <c r="IN1166" s="527"/>
      <c r="IO1166" s="527"/>
      <c r="IP1166" s="527"/>
      <c r="IQ1166" s="527"/>
      <c r="IR1166" s="527"/>
      <c r="IS1166" s="527"/>
    </row>
    <row r="1167" s="528" customFormat="1" ht="24.95" customHeight="1" spans="1:253">
      <c r="A1167" s="563" t="s">
        <v>931</v>
      </c>
      <c r="B1167" s="564">
        <v>0</v>
      </c>
      <c r="C1167" s="565">
        <v>0</v>
      </c>
      <c r="D1167" s="565">
        <v>0</v>
      </c>
      <c r="E1167" s="566" t="str">
        <f t="shared" si="97"/>
        <v/>
      </c>
      <c r="F1167" s="565">
        <v>0</v>
      </c>
      <c r="G1167" s="567" t="str">
        <f t="shared" si="96"/>
        <v/>
      </c>
    </row>
    <row r="1168" s="5" customFormat="1" ht="24.95" customHeight="1" spans="1:253">
      <c r="A1168" s="563" t="s">
        <v>932</v>
      </c>
      <c r="B1168" s="564">
        <v>0</v>
      </c>
      <c r="C1168" s="565">
        <v>0</v>
      </c>
      <c r="D1168" s="565">
        <v>0</v>
      </c>
      <c r="E1168" s="566" t="str">
        <f t="shared" si="97"/>
        <v/>
      </c>
      <c r="F1168" s="565">
        <v>0</v>
      </c>
      <c r="G1168" s="567" t="str">
        <f t="shared" si="96"/>
        <v/>
      </c>
      <c r="H1168" s="527"/>
      <c r="I1168" s="527"/>
      <c r="J1168" s="527"/>
      <c r="K1168" s="527"/>
      <c r="L1168" s="527"/>
      <c r="M1168" s="527"/>
      <c r="N1168" s="527"/>
      <c r="O1168" s="527"/>
      <c r="P1168" s="527"/>
      <c r="Q1168" s="527"/>
      <c r="R1168" s="527"/>
      <c r="S1168" s="527"/>
      <c r="T1168" s="527"/>
      <c r="U1168" s="527"/>
      <c r="V1168" s="527"/>
      <c r="W1168" s="527"/>
      <c r="X1168" s="527"/>
      <c r="Y1168" s="527"/>
      <c r="Z1168" s="527"/>
      <c r="AA1168" s="527"/>
      <c r="AB1168" s="527"/>
      <c r="AC1168" s="527"/>
      <c r="HN1168" s="527"/>
      <c r="HO1168" s="527"/>
      <c r="HP1168" s="527"/>
      <c r="HQ1168" s="527"/>
      <c r="HR1168" s="527"/>
      <c r="HS1168" s="527"/>
      <c r="HT1168" s="527"/>
      <c r="HU1168" s="527"/>
      <c r="HV1168" s="527"/>
      <c r="HW1168" s="527"/>
      <c r="HX1168" s="527"/>
      <c r="HY1168" s="527"/>
      <c r="HZ1168" s="527"/>
      <c r="IA1168" s="527"/>
      <c r="IB1168" s="527"/>
      <c r="IC1168" s="527"/>
      <c r="ID1168" s="527"/>
      <c r="IE1168" s="527"/>
      <c r="IF1168" s="527"/>
      <c r="IG1168" s="527"/>
      <c r="IH1168" s="527"/>
      <c r="II1168" s="527"/>
      <c r="IJ1168" s="527"/>
      <c r="IK1168" s="527"/>
      <c r="IL1168" s="527"/>
      <c r="IM1168" s="527"/>
      <c r="IN1168" s="527"/>
      <c r="IO1168" s="527"/>
      <c r="IP1168" s="527"/>
      <c r="IQ1168" s="527"/>
      <c r="IR1168" s="527"/>
      <c r="IS1168" s="527"/>
    </row>
    <row r="1169" s="5" customFormat="1" ht="24.95" customHeight="1" spans="1:253">
      <c r="A1169" s="563" t="s">
        <v>933</v>
      </c>
      <c r="B1169" s="564">
        <v>0</v>
      </c>
      <c r="C1169" s="565">
        <v>0</v>
      </c>
      <c r="D1169" s="565">
        <v>0</v>
      </c>
      <c r="E1169" s="566" t="str">
        <f t="shared" si="97"/>
        <v/>
      </c>
      <c r="F1169" s="565">
        <v>0</v>
      </c>
      <c r="G1169" s="567" t="str">
        <f t="shared" si="96"/>
        <v/>
      </c>
      <c r="H1169" s="527"/>
      <c r="I1169" s="527"/>
      <c r="J1169" s="527"/>
      <c r="K1169" s="527"/>
      <c r="L1169" s="527"/>
      <c r="M1169" s="527"/>
      <c r="N1169" s="527"/>
      <c r="O1169" s="527"/>
      <c r="P1169" s="527"/>
      <c r="Q1169" s="527"/>
      <c r="R1169" s="527"/>
      <c r="S1169" s="527"/>
      <c r="T1169" s="527"/>
      <c r="U1169" s="527"/>
      <c r="V1169" s="527"/>
      <c r="W1169" s="527"/>
      <c r="X1169" s="527"/>
      <c r="Y1169" s="527"/>
      <c r="Z1169" s="527"/>
      <c r="AA1169" s="527"/>
      <c r="AB1169" s="527"/>
      <c r="AC1169" s="527"/>
      <c r="HN1169" s="527"/>
      <c r="HO1169" s="527"/>
      <c r="HP1169" s="527"/>
      <c r="HQ1169" s="527"/>
      <c r="HR1169" s="527"/>
      <c r="HS1169" s="527"/>
      <c r="HT1169" s="527"/>
      <c r="HU1169" s="527"/>
      <c r="HV1169" s="527"/>
      <c r="HW1169" s="527"/>
      <c r="HX1169" s="527"/>
      <c r="HY1169" s="527"/>
      <c r="HZ1169" s="527"/>
      <c r="IA1169" s="527"/>
      <c r="IB1169" s="527"/>
      <c r="IC1169" s="527"/>
      <c r="ID1169" s="527"/>
      <c r="IE1169" s="527"/>
      <c r="IF1169" s="527"/>
      <c r="IG1169" s="527"/>
      <c r="IH1169" s="527"/>
      <c r="II1169" s="527"/>
      <c r="IJ1169" s="527"/>
      <c r="IK1169" s="527"/>
      <c r="IL1169" s="527"/>
      <c r="IM1169" s="527"/>
      <c r="IN1169" s="527"/>
      <c r="IO1169" s="527"/>
      <c r="IP1169" s="527"/>
      <c r="IQ1169" s="527"/>
      <c r="IR1169" s="527"/>
      <c r="IS1169" s="527"/>
    </row>
    <row r="1170" s="5" customFormat="1" ht="24.95" customHeight="1" spans="1:253">
      <c r="A1170" s="563" t="s">
        <v>934</v>
      </c>
      <c r="B1170" s="564">
        <v>0</v>
      </c>
      <c r="C1170" s="565">
        <v>0</v>
      </c>
      <c r="D1170" s="565">
        <v>0</v>
      </c>
      <c r="E1170" s="566" t="str">
        <f t="shared" si="97"/>
        <v/>
      </c>
      <c r="F1170" s="565">
        <v>0</v>
      </c>
      <c r="G1170" s="567" t="str">
        <f t="shared" si="96"/>
        <v/>
      </c>
      <c r="H1170" s="527"/>
      <c r="I1170" s="527"/>
      <c r="J1170" s="527"/>
      <c r="K1170" s="527"/>
      <c r="L1170" s="527"/>
      <c r="M1170" s="527"/>
      <c r="N1170" s="527"/>
      <c r="O1170" s="527"/>
      <c r="P1170" s="527"/>
      <c r="Q1170" s="527"/>
      <c r="R1170" s="527"/>
      <c r="S1170" s="527"/>
      <c r="T1170" s="527"/>
      <c r="U1170" s="527"/>
      <c r="V1170" s="527"/>
      <c r="W1170" s="527"/>
      <c r="X1170" s="527"/>
      <c r="Y1170" s="527"/>
      <c r="Z1170" s="527"/>
      <c r="AA1170" s="527"/>
      <c r="AB1170" s="527"/>
      <c r="AC1170" s="527"/>
      <c r="HN1170" s="527"/>
      <c r="HO1170" s="527"/>
      <c r="HP1170" s="527"/>
      <c r="HQ1170" s="527"/>
      <c r="HR1170" s="527"/>
      <c r="HS1170" s="527"/>
      <c r="HT1170" s="527"/>
      <c r="HU1170" s="527"/>
      <c r="HV1170" s="527"/>
      <c r="HW1170" s="527"/>
      <c r="HX1170" s="527"/>
      <c r="HY1170" s="527"/>
      <c r="HZ1170" s="527"/>
      <c r="IA1170" s="527"/>
      <c r="IB1170" s="527"/>
      <c r="IC1170" s="527"/>
      <c r="ID1170" s="527"/>
      <c r="IE1170" s="527"/>
      <c r="IF1170" s="527"/>
      <c r="IG1170" s="527"/>
      <c r="IH1170" s="527"/>
      <c r="II1170" s="527"/>
      <c r="IJ1170" s="527"/>
      <c r="IK1170" s="527"/>
      <c r="IL1170" s="527"/>
      <c r="IM1170" s="527"/>
      <c r="IN1170" s="527"/>
      <c r="IO1170" s="527"/>
      <c r="IP1170" s="527"/>
      <c r="IQ1170" s="527"/>
      <c r="IR1170" s="527"/>
      <c r="IS1170" s="527"/>
    </row>
    <row r="1171" s="5" customFormat="1" ht="37.5" spans="1:253">
      <c r="A1171" s="563" t="s">
        <v>935</v>
      </c>
      <c r="B1171" s="564">
        <v>0</v>
      </c>
      <c r="C1171" s="565">
        <v>0</v>
      </c>
      <c r="D1171" s="565">
        <v>0</v>
      </c>
      <c r="E1171" s="566" t="str">
        <f t="shared" si="97"/>
        <v/>
      </c>
      <c r="F1171" s="565">
        <v>0</v>
      </c>
      <c r="G1171" s="567" t="str">
        <f t="shared" si="96"/>
        <v/>
      </c>
      <c r="H1171" s="527"/>
      <c r="I1171" s="527"/>
      <c r="J1171" s="527"/>
      <c r="K1171" s="527"/>
      <c r="L1171" s="527"/>
      <c r="M1171" s="527"/>
      <c r="N1171" s="527"/>
      <c r="O1171" s="527"/>
      <c r="P1171" s="527"/>
      <c r="Q1171" s="527"/>
      <c r="R1171" s="527"/>
      <c r="S1171" s="527"/>
      <c r="T1171" s="527"/>
      <c r="U1171" s="527"/>
      <c r="V1171" s="527"/>
      <c r="W1171" s="527"/>
      <c r="X1171" s="527"/>
      <c r="Y1171" s="527"/>
      <c r="Z1171" s="527"/>
      <c r="AA1171" s="527"/>
      <c r="AB1171" s="527"/>
      <c r="AC1171" s="527"/>
      <c r="HN1171" s="527"/>
      <c r="HO1171" s="527"/>
      <c r="HP1171" s="527"/>
      <c r="HQ1171" s="527"/>
      <c r="HR1171" s="527"/>
      <c r="HS1171" s="527"/>
      <c r="HT1171" s="527"/>
      <c r="HU1171" s="527"/>
      <c r="HV1171" s="527"/>
      <c r="HW1171" s="527"/>
      <c r="HX1171" s="527"/>
      <c r="HY1171" s="527"/>
      <c r="HZ1171" s="527"/>
      <c r="IA1171" s="527"/>
      <c r="IB1171" s="527"/>
      <c r="IC1171" s="527"/>
      <c r="ID1171" s="527"/>
      <c r="IE1171" s="527"/>
      <c r="IF1171" s="527"/>
      <c r="IG1171" s="527"/>
      <c r="IH1171" s="527"/>
      <c r="II1171" s="527"/>
      <c r="IJ1171" s="527"/>
      <c r="IK1171" s="527"/>
      <c r="IL1171" s="527"/>
      <c r="IM1171" s="527"/>
      <c r="IN1171" s="527"/>
      <c r="IO1171" s="527"/>
      <c r="IP1171" s="527"/>
      <c r="IQ1171" s="527"/>
      <c r="IR1171" s="527"/>
      <c r="IS1171" s="527"/>
    </row>
    <row r="1172" s="5" customFormat="1" ht="24.95" customHeight="1" spans="1:253">
      <c r="A1172" s="563" t="s">
        <v>936</v>
      </c>
      <c r="B1172" s="564">
        <v>0</v>
      </c>
      <c r="C1172" s="565">
        <v>0</v>
      </c>
      <c r="D1172" s="565">
        <v>0</v>
      </c>
      <c r="E1172" s="566" t="str">
        <f t="shared" si="97"/>
        <v/>
      </c>
      <c r="F1172" s="565">
        <v>0</v>
      </c>
      <c r="G1172" s="567" t="str">
        <f t="shared" si="96"/>
        <v/>
      </c>
      <c r="H1172" s="527"/>
      <c r="I1172" s="527"/>
      <c r="J1172" s="527"/>
      <c r="K1172" s="527"/>
      <c r="L1172" s="527"/>
      <c r="M1172" s="527"/>
      <c r="N1172" s="527"/>
      <c r="O1172" s="527"/>
      <c r="P1172" s="527"/>
      <c r="Q1172" s="527"/>
      <c r="R1172" s="527"/>
      <c r="S1172" s="527"/>
      <c r="T1172" s="527"/>
      <c r="U1172" s="527"/>
      <c r="V1172" s="527"/>
      <c r="W1172" s="527"/>
      <c r="X1172" s="527"/>
      <c r="Y1172" s="527"/>
      <c r="Z1172" s="527"/>
      <c r="AA1172" s="527"/>
      <c r="AB1172" s="527"/>
      <c r="AC1172" s="527"/>
      <c r="HN1172" s="527"/>
      <c r="HO1172" s="527"/>
      <c r="HP1172" s="527"/>
      <c r="HQ1172" s="527"/>
      <c r="HR1172" s="527"/>
      <c r="HS1172" s="527"/>
      <c r="HT1172" s="527"/>
      <c r="HU1172" s="527"/>
      <c r="HV1172" s="527"/>
      <c r="HW1172" s="527"/>
      <c r="HX1172" s="527"/>
      <c r="HY1172" s="527"/>
      <c r="HZ1172" s="527"/>
      <c r="IA1172" s="527"/>
      <c r="IB1172" s="527"/>
      <c r="IC1172" s="527"/>
      <c r="ID1172" s="527"/>
      <c r="IE1172" s="527"/>
      <c r="IF1172" s="527"/>
      <c r="IG1172" s="527"/>
      <c r="IH1172" s="527"/>
      <c r="II1172" s="527"/>
      <c r="IJ1172" s="527"/>
      <c r="IK1172" s="527"/>
      <c r="IL1172" s="527"/>
      <c r="IM1172" s="527"/>
      <c r="IN1172" s="527"/>
      <c r="IO1172" s="527"/>
      <c r="IP1172" s="527"/>
      <c r="IQ1172" s="527"/>
      <c r="IR1172" s="527"/>
      <c r="IS1172" s="527"/>
    </row>
    <row r="1173" s="5" customFormat="1" ht="24.95" customHeight="1" spans="1:253">
      <c r="A1173" s="563" t="s">
        <v>937</v>
      </c>
      <c r="B1173" s="564">
        <v>0</v>
      </c>
      <c r="C1173" s="565">
        <v>0</v>
      </c>
      <c r="D1173" s="565">
        <v>0</v>
      </c>
      <c r="E1173" s="566" t="str">
        <f t="shared" si="97"/>
        <v/>
      </c>
      <c r="F1173" s="565">
        <v>0</v>
      </c>
      <c r="G1173" s="567" t="str">
        <f t="shared" si="96"/>
        <v/>
      </c>
      <c r="H1173" s="527"/>
      <c r="I1173" s="527"/>
      <c r="J1173" s="527"/>
      <c r="K1173" s="527"/>
      <c r="L1173" s="527"/>
      <c r="M1173" s="527"/>
      <c r="N1173" s="527"/>
      <c r="O1173" s="527"/>
      <c r="P1173" s="527"/>
      <c r="Q1173" s="527"/>
      <c r="R1173" s="527"/>
      <c r="S1173" s="527"/>
      <c r="T1173" s="527"/>
      <c r="U1173" s="527"/>
      <c r="V1173" s="527"/>
      <c r="W1173" s="527"/>
      <c r="X1173" s="527"/>
      <c r="Y1173" s="527"/>
      <c r="Z1173" s="527"/>
      <c r="AA1173" s="527"/>
      <c r="AB1173" s="527"/>
      <c r="AC1173" s="527"/>
      <c r="HN1173" s="527"/>
      <c r="HO1173" s="527"/>
      <c r="HP1173" s="527"/>
      <c r="HQ1173" s="527"/>
      <c r="HR1173" s="527"/>
      <c r="HS1173" s="527"/>
      <c r="HT1173" s="527"/>
      <c r="HU1173" s="527"/>
      <c r="HV1173" s="527"/>
      <c r="HW1173" s="527"/>
      <c r="HX1173" s="527"/>
      <c r="HY1173" s="527"/>
      <c r="HZ1173" s="527"/>
      <c r="IA1173" s="527"/>
      <c r="IB1173" s="527"/>
      <c r="IC1173" s="527"/>
      <c r="ID1173" s="527"/>
      <c r="IE1173" s="527"/>
      <c r="IF1173" s="527"/>
      <c r="IG1173" s="527"/>
      <c r="IH1173" s="527"/>
      <c r="II1173" s="527"/>
      <c r="IJ1173" s="527"/>
      <c r="IK1173" s="527"/>
      <c r="IL1173" s="527"/>
      <c r="IM1173" s="527"/>
      <c r="IN1173" s="527"/>
      <c r="IO1173" s="527"/>
      <c r="IP1173" s="527"/>
      <c r="IQ1173" s="527"/>
      <c r="IR1173" s="527"/>
      <c r="IS1173" s="527"/>
    </row>
    <row r="1174" s="528" customFormat="1" ht="24.95" customHeight="1" spans="1:253">
      <c r="A1174" s="563" t="s">
        <v>938</v>
      </c>
      <c r="B1174" s="564">
        <v>0</v>
      </c>
      <c r="C1174" s="565">
        <v>0</v>
      </c>
      <c r="D1174" s="565">
        <v>0</v>
      </c>
      <c r="E1174" s="566" t="str">
        <f t="shared" si="97"/>
        <v/>
      </c>
      <c r="F1174" s="565">
        <v>0</v>
      </c>
      <c r="G1174" s="567" t="str">
        <f t="shared" si="96"/>
        <v/>
      </c>
    </row>
    <row r="1175" s="5" customFormat="1" ht="24.95" customHeight="1" spans="1:253">
      <c r="A1175" s="563" t="s">
        <v>939</v>
      </c>
      <c r="B1175" s="564">
        <v>0</v>
      </c>
      <c r="C1175" s="565">
        <v>0</v>
      </c>
      <c r="D1175" s="565">
        <v>0</v>
      </c>
      <c r="E1175" s="566" t="str">
        <f t="shared" si="97"/>
        <v/>
      </c>
      <c r="F1175" s="565">
        <v>0</v>
      </c>
      <c r="G1175" s="567" t="str">
        <f t="shared" si="96"/>
        <v/>
      </c>
      <c r="H1175" s="527"/>
      <c r="I1175" s="527"/>
      <c r="J1175" s="527"/>
      <c r="K1175" s="527"/>
      <c r="L1175" s="527"/>
      <c r="M1175" s="527"/>
      <c r="N1175" s="527"/>
      <c r="O1175" s="527"/>
      <c r="P1175" s="527"/>
      <c r="Q1175" s="527"/>
      <c r="R1175" s="527"/>
      <c r="S1175" s="527"/>
      <c r="T1175" s="527"/>
      <c r="U1175" s="527"/>
      <c r="V1175" s="527"/>
      <c r="W1175" s="527"/>
      <c r="X1175" s="527"/>
      <c r="Y1175" s="527"/>
      <c r="Z1175" s="527"/>
      <c r="AA1175" s="527"/>
      <c r="AB1175" s="527"/>
      <c r="AC1175" s="527"/>
      <c r="HN1175" s="527"/>
      <c r="HO1175" s="527"/>
      <c r="HP1175" s="527"/>
      <c r="HQ1175" s="527"/>
      <c r="HR1175" s="527"/>
      <c r="HS1175" s="527"/>
      <c r="HT1175" s="527"/>
      <c r="HU1175" s="527"/>
      <c r="HV1175" s="527"/>
      <c r="HW1175" s="527"/>
      <c r="HX1175" s="527"/>
      <c r="HY1175" s="527"/>
      <c r="HZ1175" s="527"/>
      <c r="IA1175" s="527"/>
      <c r="IB1175" s="527"/>
      <c r="IC1175" s="527"/>
      <c r="ID1175" s="527"/>
      <c r="IE1175" s="527"/>
      <c r="IF1175" s="527"/>
      <c r="IG1175" s="527"/>
      <c r="IH1175" s="527"/>
      <c r="II1175" s="527"/>
      <c r="IJ1175" s="527"/>
      <c r="IK1175" s="527"/>
      <c r="IL1175" s="527"/>
      <c r="IM1175" s="527"/>
      <c r="IN1175" s="527"/>
      <c r="IO1175" s="527"/>
      <c r="IP1175" s="527"/>
      <c r="IQ1175" s="527"/>
      <c r="IR1175" s="527"/>
      <c r="IS1175" s="527"/>
    </row>
    <row r="1176" s="5" customFormat="1" ht="24.95" customHeight="1" spans="1:253">
      <c r="A1176" s="563" t="s">
        <v>940</v>
      </c>
      <c r="B1176" s="564">
        <v>0</v>
      </c>
      <c r="C1176" s="565">
        <v>0</v>
      </c>
      <c r="D1176" s="565">
        <v>0</v>
      </c>
      <c r="E1176" s="566" t="str">
        <f t="shared" si="97"/>
        <v/>
      </c>
      <c r="F1176" s="565">
        <v>0</v>
      </c>
      <c r="G1176" s="567" t="str">
        <f t="shared" si="96"/>
        <v/>
      </c>
      <c r="H1176" s="527"/>
      <c r="I1176" s="527"/>
      <c r="J1176" s="527"/>
      <c r="K1176" s="527"/>
      <c r="L1176" s="527"/>
      <c r="M1176" s="527"/>
      <c r="N1176" s="527"/>
      <c r="O1176" s="527"/>
      <c r="P1176" s="527"/>
      <c r="Q1176" s="527"/>
      <c r="R1176" s="527"/>
      <c r="S1176" s="527"/>
      <c r="T1176" s="527"/>
      <c r="U1176" s="527"/>
      <c r="V1176" s="527"/>
      <c r="W1176" s="527"/>
      <c r="X1176" s="527"/>
      <c r="Y1176" s="527"/>
      <c r="Z1176" s="527"/>
      <c r="AA1176" s="527"/>
      <c r="AB1176" s="527"/>
      <c r="AC1176" s="527"/>
      <c r="HN1176" s="527"/>
      <c r="HO1176" s="527"/>
      <c r="HP1176" s="527"/>
      <c r="HQ1176" s="527"/>
      <c r="HR1176" s="527"/>
      <c r="HS1176" s="527"/>
      <c r="HT1176" s="527"/>
      <c r="HU1176" s="527"/>
      <c r="HV1176" s="527"/>
      <c r="HW1176" s="527"/>
      <c r="HX1176" s="527"/>
      <c r="HY1176" s="527"/>
      <c r="HZ1176" s="527"/>
      <c r="IA1176" s="527"/>
      <c r="IB1176" s="527"/>
      <c r="IC1176" s="527"/>
      <c r="ID1176" s="527"/>
      <c r="IE1176" s="527"/>
      <c r="IF1176" s="527"/>
      <c r="IG1176" s="527"/>
      <c r="IH1176" s="527"/>
      <c r="II1176" s="527"/>
      <c r="IJ1176" s="527"/>
      <c r="IK1176" s="527"/>
      <c r="IL1176" s="527"/>
      <c r="IM1176" s="527"/>
      <c r="IN1176" s="527"/>
      <c r="IO1176" s="527"/>
      <c r="IP1176" s="527"/>
      <c r="IQ1176" s="527"/>
      <c r="IR1176" s="527"/>
      <c r="IS1176" s="527"/>
    </row>
    <row r="1177" s="5" customFormat="1" ht="24.95" customHeight="1" spans="1:253">
      <c r="A1177" s="563" t="s">
        <v>941</v>
      </c>
      <c r="B1177" s="564">
        <v>0</v>
      </c>
      <c r="C1177" s="565">
        <v>0</v>
      </c>
      <c r="D1177" s="565">
        <v>0</v>
      </c>
      <c r="E1177" s="566" t="str">
        <f t="shared" si="97"/>
        <v/>
      </c>
      <c r="F1177" s="565">
        <v>0</v>
      </c>
      <c r="G1177" s="567" t="str">
        <f t="shared" si="96"/>
        <v/>
      </c>
      <c r="H1177" s="527"/>
      <c r="I1177" s="527"/>
      <c r="J1177" s="527"/>
      <c r="K1177" s="527"/>
      <c r="L1177" s="527"/>
      <c r="M1177" s="527"/>
      <c r="N1177" s="527"/>
      <c r="O1177" s="527"/>
      <c r="P1177" s="527"/>
      <c r="Q1177" s="527"/>
      <c r="R1177" s="527"/>
      <c r="S1177" s="527"/>
      <c r="T1177" s="527"/>
      <c r="U1177" s="527"/>
      <c r="V1177" s="527"/>
      <c r="W1177" s="527"/>
      <c r="X1177" s="527"/>
      <c r="Y1177" s="527"/>
      <c r="Z1177" s="527"/>
      <c r="AA1177" s="527"/>
      <c r="AB1177" s="527"/>
      <c r="AC1177" s="527"/>
      <c r="HN1177" s="527"/>
      <c r="HO1177" s="527"/>
      <c r="HP1177" s="527"/>
      <c r="HQ1177" s="527"/>
      <c r="HR1177" s="527"/>
      <c r="HS1177" s="527"/>
      <c r="HT1177" s="527"/>
      <c r="HU1177" s="527"/>
      <c r="HV1177" s="527"/>
      <c r="HW1177" s="527"/>
      <c r="HX1177" s="527"/>
      <c r="HY1177" s="527"/>
      <c r="HZ1177" s="527"/>
      <c r="IA1177" s="527"/>
      <c r="IB1177" s="527"/>
      <c r="IC1177" s="527"/>
      <c r="ID1177" s="527"/>
      <c r="IE1177" s="527"/>
      <c r="IF1177" s="527"/>
      <c r="IG1177" s="527"/>
      <c r="IH1177" s="527"/>
      <c r="II1177" s="527"/>
      <c r="IJ1177" s="527"/>
      <c r="IK1177" s="527"/>
      <c r="IL1177" s="527"/>
      <c r="IM1177" s="527"/>
      <c r="IN1177" s="527"/>
      <c r="IO1177" s="527"/>
      <c r="IP1177" s="527"/>
      <c r="IQ1177" s="527"/>
      <c r="IR1177" s="527"/>
      <c r="IS1177" s="527"/>
    </row>
    <row r="1178" s="5" customFormat="1" ht="24.95" customHeight="1" spans="1:253">
      <c r="A1178" s="563" t="s">
        <v>942</v>
      </c>
      <c r="B1178" s="564">
        <v>0</v>
      </c>
      <c r="C1178" s="565">
        <v>0</v>
      </c>
      <c r="D1178" s="565">
        <v>0</v>
      </c>
      <c r="E1178" s="566" t="str">
        <f t="shared" si="97"/>
        <v/>
      </c>
      <c r="F1178" s="565">
        <v>0</v>
      </c>
      <c r="G1178" s="567" t="str">
        <f t="shared" si="96"/>
        <v/>
      </c>
      <c r="H1178" s="527"/>
      <c r="I1178" s="527"/>
      <c r="J1178" s="527"/>
      <c r="K1178" s="527"/>
      <c r="L1178" s="527"/>
      <c r="M1178" s="527"/>
      <c r="N1178" s="527"/>
      <c r="O1178" s="527"/>
      <c r="P1178" s="527"/>
      <c r="Q1178" s="527"/>
      <c r="R1178" s="527"/>
      <c r="S1178" s="527"/>
      <c r="T1178" s="527"/>
      <c r="U1178" s="527"/>
      <c r="V1178" s="527"/>
      <c r="W1178" s="527"/>
      <c r="X1178" s="527"/>
      <c r="Y1178" s="527"/>
      <c r="Z1178" s="527"/>
      <c r="AA1178" s="527"/>
      <c r="AB1178" s="527"/>
      <c r="AC1178" s="527"/>
      <c r="HN1178" s="527"/>
      <c r="HO1178" s="527"/>
      <c r="HP1178" s="527"/>
      <c r="HQ1178" s="527"/>
      <c r="HR1178" s="527"/>
      <c r="HS1178" s="527"/>
      <c r="HT1178" s="527"/>
      <c r="HU1178" s="527"/>
      <c r="HV1178" s="527"/>
      <c r="HW1178" s="527"/>
      <c r="HX1178" s="527"/>
      <c r="HY1178" s="527"/>
      <c r="HZ1178" s="527"/>
      <c r="IA1178" s="527"/>
      <c r="IB1178" s="527"/>
      <c r="IC1178" s="527"/>
      <c r="ID1178" s="527"/>
      <c r="IE1178" s="527"/>
      <c r="IF1178" s="527"/>
      <c r="IG1178" s="527"/>
      <c r="IH1178" s="527"/>
      <c r="II1178" s="527"/>
      <c r="IJ1178" s="527"/>
      <c r="IK1178" s="527"/>
      <c r="IL1178" s="527"/>
      <c r="IM1178" s="527"/>
      <c r="IN1178" s="527"/>
      <c r="IO1178" s="527"/>
      <c r="IP1178" s="527"/>
      <c r="IQ1178" s="527"/>
      <c r="IR1178" s="527"/>
      <c r="IS1178" s="527"/>
    </row>
    <row r="1179" s="528" customFormat="1" ht="24.95" customHeight="1" spans="1:253">
      <c r="A1179" s="563" t="s">
        <v>943</v>
      </c>
      <c r="B1179" s="564">
        <v>0</v>
      </c>
      <c r="C1179" s="565">
        <v>0</v>
      </c>
      <c r="D1179" s="565">
        <v>0</v>
      </c>
      <c r="E1179" s="566" t="str">
        <f t="shared" si="97"/>
        <v/>
      </c>
      <c r="F1179" s="565">
        <v>0</v>
      </c>
      <c r="G1179" s="567" t="str">
        <f t="shared" si="96"/>
        <v/>
      </c>
    </row>
    <row r="1180" s="528" customFormat="1" ht="24.95" customHeight="1" spans="1:253">
      <c r="A1180" s="563" t="s">
        <v>59</v>
      </c>
      <c r="B1180" s="564">
        <v>155</v>
      </c>
      <c r="C1180" s="565">
        <v>198</v>
      </c>
      <c r="D1180" s="565">
        <v>198</v>
      </c>
      <c r="E1180" s="566">
        <f t="shared" si="97"/>
        <v>1</v>
      </c>
      <c r="F1180" s="565">
        <v>157</v>
      </c>
      <c r="G1180" s="567">
        <f t="shared" si="96"/>
        <v>0.261146496815287</v>
      </c>
    </row>
    <row r="1181" s="5" customFormat="1" ht="24.95" customHeight="1" spans="1:253">
      <c r="A1181" s="563" t="s">
        <v>944</v>
      </c>
      <c r="B1181" s="564">
        <v>0</v>
      </c>
      <c r="C1181" s="565">
        <v>614</v>
      </c>
      <c r="D1181" s="565">
        <v>614</v>
      </c>
      <c r="E1181" s="566">
        <f t="shared" si="97"/>
        <v>1</v>
      </c>
      <c r="F1181" s="565">
        <v>28</v>
      </c>
      <c r="G1181" s="567">
        <f t="shared" si="96"/>
        <v>20.9285714285714</v>
      </c>
      <c r="H1181" s="527"/>
      <c r="I1181" s="527"/>
      <c r="J1181" s="527"/>
      <c r="K1181" s="527"/>
      <c r="L1181" s="527"/>
      <c r="M1181" s="527"/>
      <c r="N1181" s="527"/>
      <c r="O1181" s="527"/>
      <c r="P1181" s="527"/>
      <c r="Q1181" s="527"/>
      <c r="R1181" s="527"/>
      <c r="S1181" s="527"/>
      <c r="T1181" s="527"/>
      <c r="U1181" s="527"/>
      <c r="V1181" s="527"/>
      <c r="W1181" s="527"/>
      <c r="X1181" s="527"/>
      <c r="Y1181" s="527"/>
      <c r="Z1181" s="527"/>
      <c r="AA1181" s="527"/>
      <c r="AB1181" s="527"/>
      <c r="AC1181" s="527"/>
      <c r="HN1181" s="527"/>
      <c r="HO1181" s="527"/>
      <c r="HP1181" s="527"/>
      <c r="HQ1181" s="527"/>
      <c r="HR1181" s="527"/>
      <c r="HS1181" s="527"/>
      <c r="HT1181" s="527"/>
      <c r="HU1181" s="527"/>
      <c r="HV1181" s="527"/>
      <c r="HW1181" s="527"/>
      <c r="HX1181" s="527"/>
      <c r="HY1181" s="527"/>
      <c r="HZ1181" s="527"/>
      <c r="IA1181" s="527"/>
      <c r="IB1181" s="527"/>
      <c r="IC1181" s="527"/>
      <c r="ID1181" s="527"/>
      <c r="IE1181" s="527"/>
      <c r="IF1181" s="527"/>
      <c r="IG1181" s="527"/>
      <c r="IH1181" s="527"/>
      <c r="II1181" s="527"/>
      <c r="IJ1181" s="527"/>
      <c r="IK1181" s="527"/>
      <c r="IL1181" s="527"/>
      <c r="IM1181" s="527"/>
      <c r="IN1181" s="527"/>
      <c r="IO1181" s="527"/>
      <c r="IP1181" s="527"/>
      <c r="IQ1181" s="527"/>
      <c r="IR1181" s="527"/>
      <c r="IS1181" s="527"/>
    </row>
    <row r="1182" s="5" customFormat="1" ht="24.95" customHeight="1" spans="1:253">
      <c r="A1182" s="568" t="s">
        <v>945</v>
      </c>
      <c r="B1182" s="367">
        <f>SUM(B1183:B1196)</f>
        <v>0</v>
      </c>
      <c r="C1182" s="367">
        <f>SUM(C1183:C1196)</f>
        <v>0</v>
      </c>
      <c r="D1182" s="367">
        <f>SUM(D1183:D1196)</f>
        <v>0</v>
      </c>
      <c r="E1182" s="561" t="str">
        <f t="shared" si="97"/>
        <v/>
      </c>
      <c r="F1182" s="367">
        <f>SUM(F1183:F1196)</f>
        <v>0</v>
      </c>
      <c r="G1182" s="562" t="str">
        <f t="shared" si="96"/>
        <v/>
      </c>
      <c r="H1182" s="527"/>
      <c r="I1182" s="527"/>
      <c r="J1182" s="527"/>
      <c r="K1182" s="527"/>
      <c r="L1182" s="527"/>
      <c r="M1182" s="527"/>
      <c r="N1182" s="527"/>
      <c r="O1182" s="527"/>
      <c r="P1182" s="527"/>
      <c r="Q1182" s="527"/>
      <c r="R1182" s="527"/>
      <c r="S1182" s="527"/>
      <c r="T1182" s="527"/>
      <c r="U1182" s="527"/>
      <c r="V1182" s="527"/>
      <c r="W1182" s="527"/>
      <c r="X1182" s="527"/>
      <c r="Y1182" s="527"/>
      <c r="Z1182" s="527"/>
      <c r="AA1182" s="527"/>
      <c r="AB1182" s="527"/>
      <c r="AC1182" s="527"/>
      <c r="HN1182" s="527"/>
      <c r="HO1182" s="527"/>
      <c r="HP1182" s="527"/>
      <c r="HQ1182" s="527"/>
      <c r="HR1182" s="527"/>
      <c r="HS1182" s="527"/>
      <c r="HT1182" s="527"/>
      <c r="HU1182" s="527"/>
      <c r="HV1182" s="527"/>
      <c r="HW1182" s="527"/>
      <c r="HX1182" s="527"/>
      <c r="HY1182" s="527"/>
      <c r="HZ1182" s="527"/>
      <c r="IA1182" s="527"/>
      <c r="IB1182" s="527"/>
      <c r="IC1182" s="527"/>
      <c r="ID1182" s="527"/>
      <c r="IE1182" s="527"/>
      <c r="IF1182" s="527"/>
      <c r="IG1182" s="527"/>
      <c r="IH1182" s="527"/>
      <c r="II1182" s="527"/>
      <c r="IJ1182" s="527"/>
      <c r="IK1182" s="527"/>
      <c r="IL1182" s="527"/>
      <c r="IM1182" s="527"/>
      <c r="IN1182" s="527"/>
      <c r="IO1182" s="527"/>
      <c r="IP1182" s="527"/>
      <c r="IQ1182" s="527"/>
      <c r="IR1182" s="527"/>
      <c r="IS1182" s="527"/>
    </row>
    <row r="1183" s="528" customFormat="1" ht="24.95" customHeight="1" spans="1:253">
      <c r="A1183" s="563" t="s">
        <v>50</v>
      </c>
      <c r="B1183" s="564">
        <v>0</v>
      </c>
      <c r="C1183" s="565">
        <v>0</v>
      </c>
      <c r="D1183" s="565">
        <v>0</v>
      </c>
      <c r="E1183" s="566" t="str">
        <f t="shared" si="97"/>
        <v/>
      </c>
      <c r="F1183" s="565">
        <v>0</v>
      </c>
      <c r="G1183" s="567" t="str">
        <f t="shared" si="96"/>
        <v/>
      </c>
    </row>
    <row r="1184" s="528" customFormat="1" ht="24.95" customHeight="1" spans="1:253">
      <c r="A1184" s="563" t="s">
        <v>51</v>
      </c>
      <c r="B1184" s="564">
        <v>0</v>
      </c>
      <c r="C1184" s="565">
        <v>0</v>
      </c>
      <c r="D1184" s="565">
        <v>0</v>
      </c>
      <c r="E1184" s="566" t="str">
        <f t="shared" si="97"/>
        <v/>
      </c>
      <c r="F1184" s="565">
        <v>0</v>
      </c>
      <c r="G1184" s="567" t="str">
        <f t="shared" si="96"/>
        <v/>
      </c>
    </row>
    <row r="1185" s="532" customFormat="1" ht="24.95" customHeight="1" spans="1:253">
      <c r="A1185" s="563" t="s">
        <v>52</v>
      </c>
      <c r="B1185" s="564">
        <v>0</v>
      </c>
      <c r="C1185" s="565">
        <v>0</v>
      </c>
      <c r="D1185" s="565">
        <v>0</v>
      </c>
      <c r="E1185" s="566" t="str">
        <f t="shared" si="97"/>
        <v/>
      </c>
      <c r="F1185" s="565">
        <v>0</v>
      </c>
      <c r="G1185" s="567" t="str">
        <f t="shared" si="96"/>
        <v/>
      </c>
      <c r="H1185" s="527"/>
      <c r="I1185" s="527"/>
      <c r="J1185" s="527"/>
      <c r="K1185" s="527"/>
      <c r="L1185" s="527"/>
      <c r="M1185" s="527"/>
      <c r="N1185" s="527"/>
      <c r="O1185" s="527"/>
      <c r="P1185" s="527"/>
      <c r="Q1185" s="527"/>
      <c r="R1185" s="527"/>
      <c r="S1185" s="527"/>
      <c r="T1185" s="527"/>
      <c r="U1185" s="527"/>
      <c r="V1185" s="527"/>
      <c r="W1185" s="527"/>
      <c r="X1185" s="527"/>
      <c r="Y1185" s="527"/>
      <c r="Z1185" s="527"/>
      <c r="AA1185" s="527"/>
      <c r="AB1185" s="527"/>
      <c r="AC1185" s="527"/>
      <c r="HN1185" s="527"/>
      <c r="HO1185" s="527"/>
      <c r="HP1185" s="527"/>
      <c r="HQ1185" s="527"/>
      <c r="HR1185" s="527"/>
      <c r="HS1185" s="527"/>
      <c r="HT1185" s="527"/>
      <c r="HU1185" s="527"/>
      <c r="HV1185" s="527"/>
      <c r="HW1185" s="527"/>
      <c r="HX1185" s="527"/>
      <c r="HY1185" s="527"/>
      <c r="HZ1185" s="527"/>
      <c r="IA1185" s="527"/>
      <c r="IB1185" s="527"/>
      <c r="IC1185" s="527"/>
      <c r="ID1185" s="527"/>
      <c r="IE1185" s="527"/>
      <c r="IF1185" s="527"/>
      <c r="IG1185" s="527"/>
      <c r="IH1185" s="527"/>
      <c r="II1185" s="527"/>
      <c r="IJ1185" s="527"/>
      <c r="IK1185" s="527"/>
      <c r="IL1185" s="527"/>
      <c r="IM1185" s="527"/>
      <c r="IN1185" s="527"/>
      <c r="IO1185" s="527"/>
      <c r="IP1185" s="527"/>
      <c r="IQ1185" s="527"/>
      <c r="IR1185" s="527"/>
      <c r="IS1185" s="527"/>
    </row>
    <row r="1186" s="532" customFormat="1" ht="24.95" customHeight="1" spans="1:253">
      <c r="A1186" s="563" t="s">
        <v>946</v>
      </c>
      <c r="B1186" s="564">
        <v>0</v>
      </c>
      <c r="C1186" s="565">
        <v>0</v>
      </c>
      <c r="D1186" s="565">
        <v>0</v>
      </c>
      <c r="E1186" s="566" t="str">
        <f t="shared" si="97"/>
        <v/>
      </c>
      <c r="F1186" s="565">
        <v>0</v>
      </c>
      <c r="G1186" s="567" t="str">
        <f t="shared" si="96"/>
        <v/>
      </c>
      <c r="H1186" s="527"/>
      <c r="I1186" s="527"/>
      <c r="J1186" s="527"/>
      <c r="K1186" s="527"/>
      <c r="L1186" s="527"/>
      <c r="M1186" s="527"/>
      <c r="N1186" s="527"/>
      <c r="O1186" s="527"/>
      <c r="P1186" s="527"/>
      <c r="Q1186" s="527"/>
      <c r="R1186" s="527"/>
      <c r="S1186" s="527"/>
      <c r="T1186" s="527"/>
      <c r="U1186" s="527"/>
      <c r="V1186" s="527"/>
      <c r="W1186" s="527"/>
      <c r="X1186" s="527"/>
      <c r="Y1186" s="527"/>
      <c r="Z1186" s="527"/>
      <c r="AA1186" s="527"/>
      <c r="AB1186" s="527"/>
      <c r="AC1186" s="527"/>
      <c r="HN1186" s="527"/>
      <c r="HO1186" s="527"/>
      <c r="HP1186" s="527"/>
      <c r="HQ1186" s="527"/>
      <c r="HR1186" s="527"/>
      <c r="HS1186" s="527"/>
      <c r="HT1186" s="527"/>
      <c r="HU1186" s="527"/>
      <c r="HV1186" s="527"/>
      <c r="HW1186" s="527"/>
      <c r="HX1186" s="527"/>
      <c r="HY1186" s="527"/>
      <c r="HZ1186" s="527"/>
      <c r="IA1186" s="527"/>
      <c r="IB1186" s="527"/>
      <c r="IC1186" s="527"/>
      <c r="ID1186" s="527"/>
      <c r="IE1186" s="527"/>
      <c r="IF1186" s="527"/>
      <c r="IG1186" s="527"/>
      <c r="IH1186" s="527"/>
      <c r="II1186" s="527"/>
      <c r="IJ1186" s="527"/>
      <c r="IK1186" s="527"/>
      <c r="IL1186" s="527"/>
      <c r="IM1186" s="527"/>
      <c r="IN1186" s="527"/>
      <c r="IO1186" s="527"/>
      <c r="IP1186" s="527"/>
      <c r="IQ1186" s="527"/>
      <c r="IR1186" s="527"/>
      <c r="IS1186" s="527"/>
    </row>
    <row r="1187" s="525" customFormat="1" ht="24.95" customHeight="1" spans="1:253">
      <c r="A1187" s="563" t="s">
        <v>947</v>
      </c>
      <c r="B1187" s="564">
        <v>0</v>
      </c>
      <c r="C1187" s="565">
        <v>0</v>
      </c>
      <c r="D1187" s="565">
        <v>0</v>
      </c>
      <c r="E1187" s="566" t="str">
        <f t="shared" si="97"/>
        <v/>
      </c>
      <c r="F1187" s="565">
        <v>0</v>
      </c>
      <c r="G1187" s="567" t="str">
        <f t="shared" si="96"/>
        <v/>
      </c>
      <c r="H1187" s="527"/>
      <c r="I1187" s="527"/>
      <c r="J1187" s="527"/>
      <c r="K1187" s="527"/>
      <c r="L1187" s="527"/>
      <c r="M1187" s="527"/>
      <c r="N1187" s="527"/>
      <c r="O1187" s="527"/>
      <c r="P1187" s="527"/>
      <c r="Q1187" s="527"/>
      <c r="R1187" s="527"/>
      <c r="S1187" s="527"/>
      <c r="T1187" s="527"/>
      <c r="U1187" s="527"/>
      <c r="V1187" s="527"/>
      <c r="W1187" s="527"/>
      <c r="X1187" s="527"/>
      <c r="Y1187" s="527"/>
      <c r="Z1187" s="527"/>
      <c r="AA1187" s="527"/>
      <c r="AB1187" s="527"/>
      <c r="AC1187" s="527"/>
      <c r="HN1187" s="527"/>
      <c r="HO1187" s="527"/>
      <c r="HP1187" s="527"/>
      <c r="HQ1187" s="527"/>
      <c r="HR1187" s="527"/>
      <c r="HS1187" s="527"/>
      <c r="HT1187" s="527"/>
      <c r="HU1187" s="527"/>
      <c r="HV1187" s="527"/>
      <c r="HW1187" s="527"/>
      <c r="HX1187" s="527"/>
      <c r="HY1187" s="527"/>
      <c r="HZ1187" s="527"/>
      <c r="IA1187" s="527"/>
      <c r="IB1187" s="527"/>
      <c r="IC1187" s="527"/>
      <c r="ID1187" s="527"/>
      <c r="IE1187" s="527"/>
      <c r="IF1187" s="527"/>
      <c r="IG1187" s="527"/>
      <c r="IH1187" s="527"/>
      <c r="II1187" s="527"/>
      <c r="IJ1187" s="527"/>
      <c r="IK1187" s="527"/>
      <c r="IL1187" s="527"/>
      <c r="IM1187" s="527"/>
      <c r="IN1187" s="527"/>
      <c r="IO1187" s="527"/>
      <c r="IP1187" s="527"/>
      <c r="IQ1187" s="527"/>
      <c r="IR1187" s="527"/>
      <c r="IS1187" s="527"/>
    </row>
    <row r="1188" s="525" customFormat="1" ht="24.95" customHeight="1" spans="1:253">
      <c r="A1188" s="563" t="s">
        <v>948</v>
      </c>
      <c r="B1188" s="564">
        <v>0</v>
      </c>
      <c r="C1188" s="565">
        <v>0</v>
      </c>
      <c r="D1188" s="565">
        <v>0</v>
      </c>
      <c r="E1188" s="566" t="str">
        <f t="shared" si="97"/>
        <v/>
      </c>
      <c r="F1188" s="565">
        <v>0</v>
      </c>
      <c r="G1188" s="567" t="str">
        <f t="shared" si="96"/>
        <v/>
      </c>
      <c r="H1188" s="527"/>
      <c r="I1188" s="527"/>
      <c r="J1188" s="527"/>
      <c r="K1188" s="527"/>
      <c r="L1188" s="527"/>
      <c r="M1188" s="527"/>
      <c r="N1188" s="527"/>
      <c r="O1188" s="527"/>
      <c r="P1188" s="527"/>
      <c r="Q1188" s="527"/>
      <c r="R1188" s="527"/>
      <c r="S1188" s="527"/>
      <c r="T1188" s="527"/>
      <c r="U1188" s="527"/>
      <c r="V1188" s="527"/>
      <c r="W1188" s="527"/>
      <c r="X1188" s="527"/>
      <c r="Y1188" s="527"/>
      <c r="Z1188" s="527"/>
      <c r="AA1188" s="527"/>
      <c r="AB1188" s="527"/>
      <c r="AC1188" s="527"/>
      <c r="HN1188" s="527"/>
      <c r="HO1188" s="527"/>
      <c r="HP1188" s="527"/>
      <c r="HQ1188" s="527"/>
      <c r="HR1188" s="527"/>
      <c r="HS1188" s="527"/>
      <c r="HT1188" s="527"/>
      <c r="HU1188" s="527"/>
      <c r="HV1188" s="527"/>
      <c r="HW1188" s="527"/>
      <c r="HX1188" s="527"/>
      <c r="HY1188" s="527"/>
      <c r="HZ1188" s="527"/>
      <c r="IA1188" s="527"/>
      <c r="IB1188" s="527"/>
      <c r="IC1188" s="527"/>
      <c r="ID1188" s="527"/>
      <c r="IE1188" s="527"/>
      <c r="IF1188" s="527"/>
      <c r="IG1188" s="527"/>
      <c r="IH1188" s="527"/>
      <c r="II1188" s="527"/>
      <c r="IJ1188" s="527"/>
      <c r="IK1188" s="527"/>
      <c r="IL1188" s="527"/>
      <c r="IM1188" s="527"/>
      <c r="IN1188" s="527"/>
      <c r="IO1188" s="527"/>
      <c r="IP1188" s="527"/>
      <c r="IQ1188" s="527"/>
      <c r="IR1188" s="527"/>
      <c r="IS1188" s="527"/>
    </row>
    <row r="1189" s="525" customFormat="1" ht="24.95" customHeight="1" spans="1:253">
      <c r="A1189" s="563" t="s">
        <v>949</v>
      </c>
      <c r="B1189" s="564">
        <v>0</v>
      </c>
      <c r="C1189" s="565">
        <v>0</v>
      </c>
      <c r="D1189" s="565">
        <v>0</v>
      </c>
      <c r="E1189" s="566" t="str">
        <f t="shared" si="97"/>
        <v/>
      </c>
      <c r="F1189" s="565">
        <v>0</v>
      </c>
      <c r="G1189" s="567" t="str">
        <f t="shared" si="96"/>
        <v/>
      </c>
      <c r="H1189" s="527"/>
      <c r="I1189" s="527"/>
      <c r="J1189" s="527"/>
      <c r="K1189" s="527"/>
      <c r="L1189" s="527"/>
      <c r="M1189" s="527"/>
      <c r="N1189" s="527"/>
      <c r="O1189" s="527"/>
      <c r="P1189" s="527"/>
      <c r="Q1189" s="527"/>
      <c r="R1189" s="527"/>
      <c r="S1189" s="527"/>
      <c r="T1189" s="527"/>
      <c r="U1189" s="527"/>
      <c r="V1189" s="527"/>
      <c r="W1189" s="527"/>
      <c r="X1189" s="527"/>
      <c r="Y1189" s="527"/>
      <c r="Z1189" s="527"/>
      <c r="AA1189" s="527"/>
      <c r="AB1189" s="527"/>
      <c r="AC1189" s="527"/>
      <c r="HN1189" s="527"/>
      <c r="HO1189" s="527"/>
      <c r="HP1189" s="527"/>
      <c r="HQ1189" s="527"/>
      <c r="HR1189" s="527"/>
      <c r="HS1189" s="527"/>
      <c r="HT1189" s="527"/>
      <c r="HU1189" s="527"/>
      <c r="HV1189" s="527"/>
      <c r="HW1189" s="527"/>
      <c r="HX1189" s="527"/>
      <c r="HY1189" s="527"/>
      <c r="HZ1189" s="527"/>
      <c r="IA1189" s="527"/>
      <c r="IB1189" s="527"/>
      <c r="IC1189" s="527"/>
      <c r="ID1189" s="527"/>
      <c r="IE1189" s="527"/>
      <c r="IF1189" s="527"/>
      <c r="IG1189" s="527"/>
      <c r="IH1189" s="527"/>
      <c r="II1189" s="527"/>
      <c r="IJ1189" s="527"/>
      <c r="IK1189" s="527"/>
      <c r="IL1189" s="527"/>
      <c r="IM1189" s="527"/>
      <c r="IN1189" s="527"/>
      <c r="IO1189" s="527"/>
      <c r="IP1189" s="527"/>
      <c r="IQ1189" s="527"/>
      <c r="IR1189" s="527"/>
      <c r="IS1189" s="527"/>
    </row>
    <row r="1190" s="525" customFormat="1" ht="24.95" customHeight="1" spans="1:253">
      <c r="A1190" s="563" t="s">
        <v>950</v>
      </c>
      <c r="B1190" s="564">
        <v>0</v>
      </c>
      <c r="C1190" s="565">
        <v>0</v>
      </c>
      <c r="D1190" s="565">
        <v>0</v>
      </c>
      <c r="E1190" s="566" t="str">
        <f t="shared" si="97"/>
        <v/>
      </c>
      <c r="F1190" s="565">
        <v>0</v>
      </c>
      <c r="G1190" s="567" t="str">
        <f t="shared" si="96"/>
        <v/>
      </c>
      <c r="H1190" s="527"/>
      <c r="I1190" s="527"/>
      <c r="J1190" s="527"/>
      <c r="K1190" s="527"/>
      <c r="L1190" s="527"/>
      <c r="M1190" s="527"/>
      <c r="N1190" s="527"/>
      <c r="O1190" s="527"/>
      <c r="P1190" s="527"/>
      <c r="Q1190" s="527"/>
      <c r="R1190" s="527"/>
      <c r="S1190" s="527"/>
      <c r="T1190" s="527"/>
      <c r="U1190" s="527"/>
      <c r="V1190" s="527"/>
      <c r="W1190" s="527"/>
      <c r="X1190" s="527"/>
      <c r="Y1190" s="527"/>
      <c r="Z1190" s="527"/>
      <c r="AA1190" s="527"/>
      <c r="AB1190" s="527"/>
      <c r="AC1190" s="527"/>
      <c r="HN1190" s="527"/>
      <c r="HO1190" s="527"/>
      <c r="HP1190" s="527"/>
      <c r="HQ1190" s="527"/>
      <c r="HR1190" s="527"/>
      <c r="HS1190" s="527"/>
      <c r="HT1190" s="527"/>
      <c r="HU1190" s="527"/>
      <c r="HV1190" s="527"/>
      <c r="HW1190" s="527"/>
      <c r="HX1190" s="527"/>
      <c r="HY1190" s="527"/>
      <c r="HZ1190" s="527"/>
      <c r="IA1190" s="527"/>
      <c r="IB1190" s="527"/>
      <c r="IC1190" s="527"/>
      <c r="ID1190" s="527"/>
      <c r="IE1190" s="527"/>
      <c r="IF1190" s="527"/>
      <c r="IG1190" s="527"/>
      <c r="IH1190" s="527"/>
      <c r="II1190" s="527"/>
      <c r="IJ1190" s="527"/>
      <c r="IK1190" s="527"/>
      <c r="IL1190" s="527"/>
      <c r="IM1190" s="527"/>
      <c r="IN1190" s="527"/>
      <c r="IO1190" s="527"/>
      <c r="IP1190" s="527"/>
      <c r="IQ1190" s="527"/>
      <c r="IR1190" s="527"/>
      <c r="IS1190" s="527"/>
    </row>
    <row r="1191" s="528" customFormat="1" ht="24.95" customHeight="1" spans="1:253">
      <c r="A1191" s="563" t="s">
        <v>951</v>
      </c>
      <c r="B1191" s="564">
        <v>0</v>
      </c>
      <c r="C1191" s="565">
        <v>0</v>
      </c>
      <c r="D1191" s="565">
        <v>0</v>
      </c>
      <c r="E1191" s="566" t="str">
        <f t="shared" si="97"/>
        <v/>
      </c>
      <c r="F1191" s="565">
        <v>0</v>
      </c>
      <c r="G1191" s="567" t="str">
        <f t="shared" si="96"/>
        <v/>
      </c>
    </row>
    <row r="1192" s="525" customFormat="1" ht="24.95" customHeight="1" spans="1:253">
      <c r="A1192" s="563" t="s">
        <v>952</v>
      </c>
      <c r="B1192" s="564">
        <v>0</v>
      </c>
      <c r="C1192" s="565">
        <v>0</v>
      </c>
      <c r="D1192" s="565">
        <v>0</v>
      </c>
      <c r="E1192" s="566" t="str">
        <f t="shared" si="97"/>
        <v/>
      </c>
      <c r="F1192" s="565">
        <v>0</v>
      </c>
      <c r="G1192" s="567" t="str">
        <f t="shared" si="96"/>
        <v/>
      </c>
      <c r="H1192" s="527"/>
      <c r="I1192" s="527"/>
      <c r="J1192" s="527"/>
      <c r="K1192" s="527"/>
      <c r="L1192" s="527"/>
      <c r="M1192" s="527"/>
      <c r="N1192" s="527"/>
      <c r="O1192" s="527"/>
      <c r="P1192" s="527"/>
      <c r="Q1192" s="527"/>
      <c r="R1192" s="527"/>
      <c r="S1192" s="527"/>
      <c r="T1192" s="527"/>
      <c r="U1192" s="527"/>
      <c r="V1192" s="527"/>
      <c r="W1192" s="527"/>
      <c r="X1192" s="527"/>
      <c r="Y1192" s="527"/>
      <c r="Z1192" s="527"/>
      <c r="AA1192" s="527"/>
      <c r="AB1192" s="527"/>
      <c r="AC1192" s="527"/>
      <c r="HN1192" s="527"/>
      <c r="HO1192" s="527"/>
      <c r="HP1192" s="527"/>
      <c r="HQ1192" s="527"/>
      <c r="HR1192" s="527"/>
      <c r="HS1192" s="527"/>
      <c r="HT1192" s="527"/>
      <c r="HU1192" s="527"/>
      <c r="HV1192" s="527"/>
      <c r="HW1192" s="527"/>
      <c r="HX1192" s="527"/>
      <c r="HY1192" s="527"/>
      <c r="HZ1192" s="527"/>
      <c r="IA1192" s="527"/>
      <c r="IB1192" s="527"/>
      <c r="IC1192" s="527"/>
      <c r="ID1192" s="527"/>
      <c r="IE1192" s="527"/>
      <c r="IF1192" s="527"/>
      <c r="IG1192" s="527"/>
      <c r="IH1192" s="527"/>
      <c r="II1192" s="527"/>
      <c r="IJ1192" s="527"/>
      <c r="IK1192" s="527"/>
      <c r="IL1192" s="527"/>
      <c r="IM1192" s="527"/>
      <c r="IN1192" s="527"/>
      <c r="IO1192" s="527"/>
      <c r="IP1192" s="527"/>
      <c r="IQ1192" s="527"/>
      <c r="IR1192" s="527"/>
      <c r="IS1192" s="527"/>
    </row>
    <row r="1193" s="532" customFormat="1" ht="24.95" customHeight="1" spans="1:253">
      <c r="A1193" s="563" t="s">
        <v>953</v>
      </c>
      <c r="B1193" s="564">
        <v>0</v>
      </c>
      <c r="C1193" s="565">
        <v>0</v>
      </c>
      <c r="D1193" s="565">
        <v>0</v>
      </c>
      <c r="E1193" s="566" t="str">
        <f t="shared" si="97"/>
        <v/>
      </c>
      <c r="F1193" s="565">
        <v>0</v>
      </c>
      <c r="G1193" s="567" t="str">
        <f t="shared" si="96"/>
        <v/>
      </c>
      <c r="H1193" s="527"/>
      <c r="I1193" s="527"/>
      <c r="J1193" s="527"/>
      <c r="K1193" s="527"/>
      <c r="L1193" s="527"/>
      <c r="M1193" s="527"/>
      <c r="N1193" s="527"/>
      <c r="O1193" s="527"/>
      <c r="P1193" s="527"/>
      <c r="Q1193" s="527"/>
      <c r="R1193" s="527"/>
      <c r="S1193" s="527"/>
      <c r="T1193" s="527"/>
      <c r="U1193" s="527"/>
      <c r="V1193" s="527"/>
      <c r="W1193" s="527"/>
      <c r="X1193" s="527"/>
      <c r="Y1193" s="527"/>
      <c r="Z1193" s="527"/>
      <c r="AA1193" s="527"/>
      <c r="AB1193" s="527"/>
      <c r="AC1193" s="527"/>
      <c r="HN1193" s="527"/>
      <c r="HO1193" s="527"/>
      <c r="HP1193" s="527"/>
      <c r="HQ1193" s="527"/>
      <c r="HR1193" s="527"/>
      <c r="HS1193" s="527"/>
      <c r="HT1193" s="527"/>
      <c r="HU1193" s="527"/>
      <c r="HV1193" s="527"/>
      <c r="HW1193" s="527"/>
      <c r="HX1193" s="527"/>
      <c r="HY1193" s="527"/>
      <c r="HZ1193" s="527"/>
      <c r="IA1193" s="527"/>
      <c r="IB1193" s="527"/>
      <c r="IC1193" s="527"/>
      <c r="ID1193" s="527"/>
      <c r="IE1193" s="527"/>
      <c r="IF1193" s="527"/>
      <c r="IG1193" s="527"/>
      <c r="IH1193" s="527"/>
      <c r="II1193" s="527"/>
      <c r="IJ1193" s="527"/>
      <c r="IK1193" s="527"/>
      <c r="IL1193" s="527"/>
      <c r="IM1193" s="527"/>
      <c r="IN1193" s="527"/>
      <c r="IO1193" s="527"/>
      <c r="IP1193" s="527"/>
      <c r="IQ1193" s="527"/>
      <c r="IR1193" s="527"/>
      <c r="IS1193" s="527"/>
    </row>
    <row r="1194" s="528" customFormat="1" ht="24.95" customHeight="1" spans="1:253">
      <c r="A1194" s="563" t="s">
        <v>954</v>
      </c>
      <c r="B1194" s="564">
        <v>0</v>
      </c>
      <c r="C1194" s="565">
        <v>0</v>
      </c>
      <c r="D1194" s="565">
        <v>0</v>
      </c>
      <c r="E1194" s="566" t="str">
        <f t="shared" si="97"/>
        <v/>
      </c>
      <c r="F1194" s="565">
        <v>0</v>
      </c>
      <c r="G1194" s="567" t="str">
        <f t="shared" si="96"/>
        <v/>
      </c>
    </row>
    <row r="1195" s="525" customFormat="1" ht="24.95" customHeight="1" spans="1:253">
      <c r="A1195" s="563" t="s">
        <v>955</v>
      </c>
      <c r="B1195" s="564">
        <v>0</v>
      </c>
      <c r="C1195" s="565">
        <v>0</v>
      </c>
      <c r="D1195" s="565">
        <v>0</v>
      </c>
      <c r="E1195" s="566" t="str">
        <f t="shared" si="97"/>
        <v/>
      </c>
      <c r="F1195" s="565">
        <v>0</v>
      </c>
      <c r="G1195" s="567" t="str">
        <f t="shared" si="96"/>
        <v/>
      </c>
      <c r="H1195" s="527"/>
      <c r="I1195" s="527"/>
      <c r="J1195" s="527"/>
      <c r="K1195" s="527"/>
      <c r="L1195" s="527"/>
      <c r="M1195" s="527"/>
      <c r="N1195" s="527"/>
      <c r="O1195" s="527"/>
      <c r="P1195" s="527"/>
      <c r="Q1195" s="527"/>
      <c r="R1195" s="527"/>
      <c r="S1195" s="527"/>
      <c r="T1195" s="527"/>
      <c r="U1195" s="527"/>
      <c r="V1195" s="527"/>
      <c r="W1195" s="527"/>
      <c r="X1195" s="527"/>
      <c r="Y1195" s="527"/>
      <c r="Z1195" s="527"/>
      <c r="AA1195" s="527"/>
      <c r="AB1195" s="527"/>
      <c r="AC1195" s="527"/>
      <c r="HN1195" s="527"/>
      <c r="HO1195" s="527"/>
      <c r="HP1195" s="527"/>
      <c r="HQ1195" s="527"/>
      <c r="HR1195" s="527"/>
      <c r="HS1195" s="527"/>
      <c r="HT1195" s="527"/>
      <c r="HU1195" s="527"/>
      <c r="HV1195" s="527"/>
      <c r="HW1195" s="527"/>
      <c r="HX1195" s="527"/>
      <c r="HY1195" s="527"/>
      <c r="HZ1195" s="527"/>
      <c r="IA1195" s="527"/>
      <c r="IB1195" s="527"/>
      <c r="IC1195" s="527"/>
      <c r="ID1195" s="527"/>
      <c r="IE1195" s="527"/>
      <c r="IF1195" s="527"/>
      <c r="IG1195" s="527"/>
      <c r="IH1195" s="527"/>
      <c r="II1195" s="527"/>
      <c r="IJ1195" s="527"/>
      <c r="IK1195" s="527"/>
      <c r="IL1195" s="527"/>
      <c r="IM1195" s="527"/>
      <c r="IN1195" s="527"/>
      <c r="IO1195" s="527"/>
      <c r="IP1195" s="527"/>
      <c r="IQ1195" s="527"/>
      <c r="IR1195" s="527"/>
      <c r="IS1195" s="527"/>
    </row>
    <row r="1196" s="528" customFormat="1" ht="24.95" customHeight="1" spans="1:253">
      <c r="A1196" s="563" t="s">
        <v>956</v>
      </c>
      <c r="B1196" s="564">
        <v>0</v>
      </c>
      <c r="C1196" s="565">
        <v>0</v>
      </c>
      <c r="D1196" s="565">
        <v>0</v>
      </c>
      <c r="E1196" s="566" t="str">
        <f t="shared" si="97"/>
        <v/>
      </c>
      <c r="F1196" s="565">
        <v>0</v>
      </c>
      <c r="G1196" s="567" t="str">
        <f t="shared" si="96"/>
        <v/>
      </c>
    </row>
    <row r="1197" s="528" customFormat="1" ht="37.5" spans="1:253">
      <c r="A1197" s="568" t="s">
        <v>957</v>
      </c>
      <c r="B1197" s="367">
        <f>SUM(B1198)</f>
        <v>0</v>
      </c>
      <c r="C1197" s="367">
        <f>SUM(C1198)</f>
        <v>0</v>
      </c>
      <c r="D1197" s="367">
        <f>SUM(D1198)</f>
        <v>0</v>
      </c>
      <c r="E1197" s="561" t="str">
        <f t="shared" si="97"/>
        <v/>
      </c>
      <c r="F1197" s="367">
        <f>SUM(F1198)</f>
        <v>0</v>
      </c>
      <c r="G1197" s="562" t="str">
        <f t="shared" si="96"/>
        <v/>
      </c>
    </row>
    <row r="1198" s="525" customFormat="1" ht="37.5" spans="1:253">
      <c r="A1198" s="563" t="s">
        <v>958</v>
      </c>
      <c r="B1198" s="564">
        <v>0</v>
      </c>
      <c r="C1198" s="565">
        <v>0</v>
      </c>
      <c r="D1198" s="565">
        <v>0</v>
      </c>
      <c r="E1198" s="566" t="str">
        <f t="shared" si="97"/>
        <v/>
      </c>
      <c r="F1198" s="565">
        <v>0</v>
      </c>
      <c r="G1198" s="567" t="str">
        <f t="shared" si="96"/>
        <v/>
      </c>
      <c r="H1198" s="527"/>
      <c r="I1198" s="527"/>
      <c r="J1198" s="527"/>
      <c r="K1198" s="527"/>
      <c r="L1198" s="527"/>
      <c r="M1198" s="527"/>
      <c r="N1198" s="527"/>
      <c r="O1198" s="527"/>
      <c r="P1198" s="527"/>
      <c r="Q1198" s="527"/>
      <c r="R1198" s="527"/>
      <c r="S1198" s="527"/>
      <c r="T1198" s="527"/>
      <c r="U1198" s="527"/>
      <c r="V1198" s="527"/>
      <c r="W1198" s="527"/>
      <c r="X1198" s="527"/>
      <c r="Y1198" s="527"/>
      <c r="Z1198" s="527"/>
      <c r="AA1198" s="527"/>
      <c r="AB1198" s="527"/>
      <c r="AC1198" s="527"/>
      <c r="HN1198" s="527"/>
      <c r="HO1198" s="527"/>
      <c r="HP1198" s="527"/>
      <c r="HQ1198" s="527"/>
      <c r="HR1198" s="527"/>
      <c r="HS1198" s="527"/>
      <c r="HT1198" s="527"/>
      <c r="HU1198" s="527"/>
      <c r="HV1198" s="527"/>
      <c r="HW1198" s="527"/>
      <c r="HX1198" s="527"/>
      <c r="HY1198" s="527"/>
      <c r="HZ1198" s="527"/>
      <c r="IA1198" s="527"/>
      <c r="IB1198" s="527"/>
      <c r="IC1198" s="527"/>
      <c r="ID1198" s="527"/>
      <c r="IE1198" s="527"/>
      <c r="IF1198" s="527"/>
      <c r="IG1198" s="527"/>
      <c r="IH1198" s="527"/>
      <c r="II1198" s="527"/>
      <c r="IJ1198" s="527"/>
      <c r="IK1198" s="527"/>
      <c r="IL1198" s="527"/>
      <c r="IM1198" s="527"/>
      <c r="IN1198" s="527"/>
      <c r="IO1198" s="527"/>
      <c r="IP1198" s="527"/>
      <c r="IQ1198" s="527"/>
      <c r="IR1198" s="527"/>
      <c r="IS1198" s="527"/>
    </row>
    <row r="1199" s="525" customFormat="1" ht="24.95" customHeight="1" spans="1:253">
      <c r="A1199" s="568" t="s">
        <v>959</v>
      </c>
      <c r="B1199" s="367">
        <f>SUM(B1200,B1211,B1215)</f>
        <v>15258</v>
      </c>
      <c r="C1199" s="367">
        <f>SUM(C1200,C1211,C1215)</f>
        <v>30303</v>
      </c>
      <c r="D1199" s="367">
        <f>SUM(D1200,D1211,D1215)</f>
        <v>11679</v>
      </c>
      <c r="E1199" s="561">
        <f t="shared" si="97"/>
        <v>0.385407385407385</v>
      </c>
      <c r="F1199" s="367">
        <f>SUM(F1200,F1211,F1215)</f>
        <v>14279</v>
      </c>
      <c r="G1199" s="562">
        <f t="shared" si="96"/>
        <v>-0.182085580222705</v>
      </c>
      <c r="H1199" s="527"/>
      <c r="I1199" s="527"/>
      <c r="J1199" s="527"/>
      <c r="K1199" s="527"/>
      <c r="L1199" s="527"/>
      <c r="M1199" s="527"/>
      <c r="N1199" s="527"/>
      <c r="O1199" s="527"/>
      <c r="P1199" s="527"/>
      <c r="Q1199" s="527"/>
      <c r="R1199" s="527"/>
      <c r="S1199" s="527"/>
      <c r="T1199" s="527"/>
      <c r="U1199" s="527"/>
      <c r="V1199" s="527"/>
      <c r="W1199" s="527"/>
      <c r="X1199" s="527"/>
      <c r="Y1199" s="527"/>
      <c r="Z1199" s="527"/>
      <c r="AA1199" s="527"/>
      <c r="AB1199" s="527"/>
      <c r="AC1199" s="527"/>
      <c r="HN1199" s="527"/>
      <c r="HO1199" s="527"/>
      <c r="HP1199" s="527"/>
      <c r="HQ1199" s="527"/>
      <c r="HR1199" s="527"/>
      <c r="HS1199" s="527"/>
      <c r="HT1199" s="527"/>
      <c r="HU1199" s="527"/>
      <c r="HV1199" s="527"/>
      <c r="HW1199" s="527"/>
      <c r="HX1199" s="527"/>
      <c r="HY1199" s="527"/>
      <c r="HZ1199" s="527"/>
      <c r="IA1199" s="527"/>
      <c r="IB1199" s="527"/>
      <c r="IC1199" s="527"/>
      <c r="ID1199" s="527"/>
      <c r="IE1199" s="527"/>
      <c r="IF1199" s="527"/>
      <c r="IG1199" s="527"/>
      <c r="IH1199" s="527"/>
      <c r="II1199" s="527"/>
      <c r="IJ1199" s="527"/>
      <c r="IK1199" s="527"/>
      <c r="IL1199" s="527"/>
      <c r="IM1199" s="527"/>
      <c r="IN1199" s="527"/>
      <c r="IO1199" s="527"/>
      <c r="IP1199" s="527"/>
      <c r="IQ1199" s="527"/>
      <c r="IR1199" s="527"/>
      <c r="IS1199" s="527"/>
    </row>
    <row r="1200" s="528" customFormat="1" ht="24.95" customHeight="1" spans="1:253">
      <c r="A1200" s="568" t="s">
        <v>960</v>
      </c>
      <c r="B1200" s="367">
        <f>SUM(B1201:B1210)</f>
        <v>11954</v>
      </c>
      <c r="C1200" s="367">
        <f>SUM(C1201:C1210)</f>
        <v>27202</v>
      </c>
      <c r="D1200" s="367">
        <f>SUM(D1201:D1210)</f>
        <v>8578</v>
      </c>
      <c r="E1200" s="561">
        <f t="shared" si="97"/>
        <v>0.315344459966179</v>
      </c>
      <c r="F1200" s="367">
        <f>SUM(F1201:F1210)</f>
        <v>10971</v>
      </c>
      <c r="G1200" s="562">
        <f t="shared" si="96"/>
        <v>-0.218120499498678</v>
      </c>
    </row>
    <row r="1201" s="525" customFormat="1" ht="24.95" customHeight="1" spans="1:253">
      <c r="A1201" s="563" t="s">
        <v>961</v>
      </c>
      <c r="B1201" s="564">
        <v>0</v>
      </c>
      <c r="C1201" s="565">
        <v>0</v>
      </c>
      <c r="D1201" s="565">
        <v>0</v>
      </c>
      <c r="E1201" s="566" t="str">
        <f t="shared" si="97"/>
        <v/>
      </c>
      <c r="F1201" s="565">
        <v>0</v>
      </c>
      <c r="G1201" s="567" t="str">
        <f t="shared" si="96"/>
        <v/>
      </c>
      <c r="H1201" s="527"/>
      <c r="I1201" s="527"/>
      <c r="J1201" s="527"/>
      <c r="K1201" s="527"/>
      <c r="L1201" s="527"/>
      <c r="M1201" s="527"/>
      <c r="N1201" s="527"/>
      <c r="O1201" s="527"/>
      <c r="P1201" s="527"/>
      <c r="Q1201" s="527"/>
      <c r="R1201" s="527"/>
      <c r="S1201" s="527"/>
      <c r="T1201" s="527"/>
      <c r="U1201" s="527"/>
      <c r="V1201" s="527"/>
      <c r="W1201" s="527"/>
      <c r="X1201" s="527"/>
      <c r="Y1201" s="527"/>
      <c r="Z1201" s="527"/>
      <c r="AA1201" s="527"/>
      <c r="AB1201" s="527"/>
      <c r="AC1201" s="527"/>
      <c r="HN1201" s="527"/>
      <c r="HO1201" s="527"/>
      <c r="HP1201" s="527"/>
      <c r="HQ1201" s="527"/>
      <c r="HR1201" s="527"/>
      <c r="HS1201" s="527"/>
      <c r="HT1201" s="527"/>
      <c r="HU1201" s="527"/>
      <c r="HV1201" s="527"/>
      <c r="HW1201" s="527"/>
      <c r="HX1201" s="527"/>
      <c r="HY1201" s="527"/>
      <c r="HZ1201" s="527"/>
      <c r="IA1201" s="527"/>
      <c r="IB1201" s="527"/>
      <c r="IC1201" s="527"/>
      <c r="ID1201" s="527"/>
      <c r="IE1201" s="527"/>
      <c r="IF1201" s="527"/>
      <c r="IG1201" s="527"/>
      <c r="IH1201" s="527"/>
      <c r="II1201" s="527"/>
      <c r="IJ1201" s="527"/>
      <c r="IK1201" s="527"/>
      <c r="IL1201" s="527"/>
      <c r="IM1201" s="527"/>
      <c r="IN1201" s="527"/>
      <c r="IO1201" s="527"/>
      <c r="IP1201" s="527"/>
      <c r="IQ1201" s="527"/>
      <c r="IR1201" s="527"/>
      <c r="IS1201" s="527"/>
    </row>
    <row r="1202" s="532" customFormat="1" ht="24.95" customHeight="1" spans="1:253">
      <c r="A1202" s="563" t="s">
        <v>962</v>
      </c>
      <c r="B1202" s="564">
        <v>0</v>
      </c>
      <c r="C1202" s="565">
        <v>3215</v>
      </c>
      <c r="D1202" s="565">
        <v>2122</v>
      </c>
      <c r="E1202" s="566">
        <f t="shared" si="97"/>
        <v>0.660031104199067</v>
      </c>
      <c r="F1202" s="565">
        <v>2718</v>
      </c>
      <c r="G1202" s="567">
        <f t="shared" si="96"/>
        <v>-0.219278881530537</v>
      </c>
      <c r="H1202" s="527"/>
      <c r="I1202" s="527"/>
      <c r="J1202" s="527"/>
      <c r="K1202" s="527"/>
      <c r="L1202" s="527"/>
      <c r="M1202" s="527"/>
      <c r="N1202" s="527"/>
      <c r="O1202" s="527"/>
      <c r="P1202" s="527"/>
      <c r="Q1202" s="527"/>
      <c r="R1202" s="527"/>
      <c r="S1202" s="527"/>
      <c r="T1202" s="527"/>
      <c r="U1202" s="527"/>
      <c r="V1202" s="527"/>
      <c r="W1202" s="527"/>
      <c r="X1202" s="527"/>
      <c r="Y1202" s="527"/>
      <c r="Z1202" s="527"/>
      <c r="AA1202" s="527"/>
      <c r="AB1202" s="527"/>
      <c r="AC1202" s="527"/>
      <c r="HN1202" s="527"/>
      <c r="HO1202" s="527"/>
      <c r="HP1202" s="527"/>
      <c r="HQ1202" s="527"/>
      <c r="HR1202" s="527"/>
      <c r="HS1202" s="527"/>
      <c r="HT1202" s="527"/>
      <c r="HU1202" s="527"/>
      <c r="HV1202" s="527"/>
      <c r="HW1202" s="527"/>
      <c r="HX1202" s="527"/>
      <c r="HY1202" s="527"/>
      <c r="HZ1202" s="527"/>
      <c r="IA1202" s="527"/>
      <c r="IB1202" s="527"/>
      <c r="IC1202" s="527"/>
      <c r="ID1202" s="527"/>
      <c r="IE1202" s="527"/>
      <c r="IF1202" s="527"/>
      <c r="IG1202" s="527"/>
      <c r="IH1202" s="527"/>
      <c r="II1202" s="527"/>
      <c r="IJ1202" s="527"/>
      <c r="IK1202" s="527"/>
      <c r="IL1202" s="527"/>
      <c r="IM1202" s="527"/>
      <c r="IN1202" s="527"/>
      <c r="IO1202" s="527"/>
      <c r="IP1202" s="527"/>
      <c r="IQ1202" s="527"/>
      <c r="IR1202" s="527"/>
      <c r="IS1202" s="527"/>
    </row>
    <row r="1203" s="529" customFormat="1" ht="37.5" customHeight="1" spans="1:253">
      <c r="A1203" s="563" t="s">
        <v>963</v>
      </c>
      <c r="B1203" s="564">
        <v>0</v>
      </c>
      <c r="C1203" s="565">
        <v>0</v>
      </c>
      <c r="D1203" s="565">
        <v>0</v>
      </c>
      <c r="E1203" s="566" t="str">
        <f t="shared" si="97"/>
        <v/>
      </c>
      <c r="F1203" s="565">
        <v>0</v>
      </c>
      <c r="G1203" s="567" t="str">
        <f t="shared" si="96"/>
        <v/>
      </c>
      <c r="H1203" s="527"/>
      <c r="I1203" s="527"/>
      <c r="J1203" s="527"/>
      <c r="K1203" s="527"/>
      <c r="L1203" s="527"/>
      <c r="M1203" s="527"/>
      <c r="N1203" s="527"/>
      <c r="O1203" s="527"/>
      <c r="P1203" s="527"/>
      <c r="Q1203" s="527"/>
      <c r="R1203" s="527"/>
      <c r="S1203" s="527"/>
      <c r="T1203" s="527"/>
      <c r="U1203" s="527"/>
      <c r="V1203" s="527"/>
      <c r="W1203" s="527"/>
      <c r="X1203" s="527"/>
      <c r="Y1203" s="527"/>
      <c r="Z1203" s="527"/>
      <c r="AA1203" s="527"/>
      <c r="AB1203" s="527"/>
      <c r="AC1203" s="527"/>
      <c r="HN1203" s="527"/>
      <c r="HO1203" s="527"/>
      <c r="HP1203" s="527"/>
      <c r="HQ1203" s="527"/>
      <c r="HR1203" s="527"/>
      <c r="HS1203" s="527"/>
      <c r="HT1203" s="527"/>
      <c r="HU1203" s="527"/>
      <c r="HV1203" s="527"/>
      <c r="HW1203" s="527"/>
      <c r="HX1203" s="527"/>
      <c r="HY1203" s="527"/>
      <c r="HZ1203" s="527"/>
      <c r="IA1203" s="527"/>
      <c r="IB1203" s="527"/>
      <c r="IC1203" s="527"/>
      <c r="ID1203" s="527"/>
      <c r="IE1203" s="527"/>
      <c r="IF1203" s="527"/>
      <c r="IG1203" s="527"/>
      <c r="IH1203" s="527"/>
      <c r="II1203" s="527"/>
      <c r="IJ1203" s="527"/>
      <c r="IK1203" s="527"/>
      <c r="IL1203" s="527"/>
      <c r="IM1203" s="527"/>
      <c r="IN1203" s="527"/>
      <c r="IO1203" s="527"/>
      <c r="IP1203" s="527"/>
      <c r="IQ1203" s="527"/>
      <c r="IR1203" s="527"/>
      <c r="IS1203" s="527"/>
    </row>
    <row r="1204" s="525" customFormat="1" ht="24.95" customHeight="1" spans="1:253">
      <c r="A1204" s="563" t="s">
        <v>964</v>
      </c>
      <c r="B1204" s="564">
        <v>0</v>
      </c>
      <c r="C1204" s="565">
        <v>4</v>
      </c>
      <c r="D1204" s="565">
        <v>4</v>
      </c>
      <c r="E1204" s="566">
        <f t="shared" si="97"/>
        <v>1</v>
      </c>
      <c r="F1204" s="565">
        <v>290</v>
      </c>
      <c r="G1204" s="567">
        <f t="shared" si="96"/>
        <v>-0.986206896551724</v>
      </c>
      <c r="H1204" s="527"/>
      <c r="I1204" s="527"/>
      <c r="J1204" s="527"/>
      <c r="K1204" s="527"/>
      <c r="L1204" s="527"/>
      <c r="M1204" s="527"/>
      <c r="N1204" s="527"/>
      <c r="O1204" s="527"/>
      <c r="P1204" s="527"/>
      <c r="Q1204" s="527"/>
      <c r="R1204" s="527"/>
      <c r="S1204" s="527"/>
      <c r="T1204" s="527"/>
      <c r="U1204" s="527"/>
      <c r="V1204" s="527"/>
      <c r="W1204" s="527"/>
      <c r="X1204" s="527"/>
      <c r="Y1204" s="527"/>
      <c r="Z1204" s="527"/>
      <c r="AA1204" s="527"/>
      <c r="AB1204" s="527"/>
      <c r="AC1204" s="527"/>
      <c r="HN1204" s="527"/>
      <c r="HO1204" s="527"/>
      <c r="HP1204" s="527"/>
      <c r="HQ1204" s="527"/>
      <c r="HR1204" s="527"/>
      <c r="HS1204" s="527"/>
      <c r="HT1204" s="527"/>
      <c r="HU1204" s="527"/>
      <c r="HV1204" s="527"/>
      <c r="HW1204" s="527"/>
      <c r="HX1204" s="527"/>
      <c r="HY1204" s="527"/>
      <c r="HZ1204" s="527"/>
      <c r="IA1204" s="527"/>
      <c r="IB1204" s="527"/>
      <c r="IC1204" s="527"/>
      <c r="ID1204" s="527"/>
      <c r="IE1204" s="527"/>
      <c r="IF1204" s="527"/>
      <c r="IG1204" s="527"/>
      <c r="IH1204" s="527"/>
      <c r="II1204" s="527"/>
      <c r="IJ1204" s="527"/>
      <c r="IK1204" s="527"/>
      <c r="IL1204" s="527"/>
      <c r="IM1204" s="527"/>
      <c r="IN1204" s="527"/>
      <c r="IO1204" s="527"/>
      <c r="IP1204" s="527"/>
      <c r="IQ1204" s="527"/>
      <c r="IR1204" s="527"/>
      <c r="IS1204" s="527"/>
    </row>
    <row r="1205" s="525" customFormat="1" ht="24.95" customHeight="1" spans="1:253">
      <c r="A1205" s="563" t="s">
        <v>965</v>
      </c>
      <c r="B1205" s="564">
        <v>0</v>
      </c>
      <c r="C1205" s="565">
        <v>0</v>
      </c>
      <c r="D1205" s="565">
        <v>0</v>
      </c>
      <c r="E1205" s="566" t="str">
        <f t="shared" si="97"/>
        <v/>
      </c>
      <c r="F1205" s="565">
        <v>22</v>
      </c>
      <c r="G1205" s="567">
        <f t="shared" si="96"/>
        <v>-1</v>
      </c>
      <c r="H1205" s="527"/>
      <c r="I1205" s="527"/>
      <c r="J1205" s="527"/>
      <c r="K1205" s="527"/>
      <c r="L1205" s="527"/>
      <c r="M1205" s="527"/>
      <c r="N1205" s="527"/>
      <c r="O1205" s="527"/>
      <c r="P1205" s="527"/>
      <c r="Q1205" s="527"/>
      <c r="R1205" s="527"/>
      <c r="S1205" s="527"/>
      <c r="T1205" s="527"/>
      <c r="U1205" s="527"/>
      <c r="V1205" s="527"/>
      <c r="W1205" s="527"/>
      <c r="X1205" s="527"/>
      <c r="Y1205" s="527"/>
      <c r="Z1205" s="527"/>
      <c r="AA1205" s="527"/>
      <c r="AB1205" s="527"/>
      <c r="AC1205" s="527"/>
      <c r="HN1205" s="527"/>
      <c r="HO1205" s="527"/>
      <c r="HP1205" s="527"/>
      <c r="HQ1205" s="527"/>
      <c r="HR1205" s="527"/>
      <c r="HS1205" s="527"/>
      <c r="HT1205" s="527"/>
      <c r="HU1205" s="527"/>
      <c r="HV1205" s="527"/>
      <c r="HW1205" s="527"/>
      <c r="HX1205" s="527"/>
      <c r="HY1205" s="527"/>
      <c r="HZ1205" s="527"/>
      <c r="IA1205" s="527"/>
      <c r="IB1205" s="527"/>
      <c r="IC1205" s="527"/>
      <c r="ID1205" s="527"/>
      <c r="IE1205" s="527"/>
      <c r="IF1205" s="527"/>
      <c r="IG1205" s="527"/>
      <c r="IH1205" s="527"/>
      <c r="II1205" s="527"/>
      <c r="IJ1205" s="527"/>
      <c r="IK1205" s="527"/>
      <c r="IL1205" s="527"/>
      <c r="IM1205" s="527"/>
      <c r="IN1205" s="527"/>
      <c r="IO1205" s="527"/>
      <c r="IP1205" s="527"/>
      <c r="IQ1205" s="527"/>
      <c r="IR1205" s="527"/>
      <c r="IS1205" s="527"/>
    </row>
    <row r="1206" s="528" customFormat="1" ht="24.95" customHeight="1" spans="1:253">
      <c r="A1206" s="563" t="s">
        <v>966</v>
      </c>
      <c r="B1206" s="564">
        <v>4953</v>
      </c>
      <c r="C1206" s="565">
        <v>21772</v>
      </c>
      <c r="D1206" s="565">
        <v>5913</v>
      </c>
      <c r="E1206" s="566">
        <f t="shared" si="97"/>
        <v>0.271587359911813</v>
      </c>
      <c r="F1206" s="565">
        <v>3957</v>
      </c>
      <c r="G1206" s="567">
        <f t="shared" si="96"/>
        <v>0.494313874147081</v>
      </c>
    </row>
    <row r="1207" s="528" customFormat="1" ht="24.95" customHeight="1" spans="1:253">
      <c r="A1207" s="563" t="s">
        <v>967</v>
      </c>
      <c r="B1207" s="564" t="s">
        <v>182</v>
      </c>
      <c r="C1207" s="565">
        <v>35</v>
      </c>
      <c r="D1207" s="565">
        <v>35</v>
      </c>
      <c r="E1207" s="566">
        <f t="shared" si="97"/>
        <v>1</v>
      </c>
      <c r="F1207" s="565" t="s">
        <v>182</v>
      </c>
      <c r="G1207" s="567" t="str">
        <f t="shared" si="96"/>
        <v/>
      </c>
    </row>
    <row r="1208" s="525" customFormat="1" ht="24.95" customHeight="1" spans="1:253">
      <c r="A1208" s="563" t="s">
        <v>968</v>
      </c>
      <c r="B1208" s="564" t="s">
        <v>182</v>
      </c>
      <c r="C1208" s="565">
        <v>0</v>
      </c>
      <c r="D1208" s="565">
        <v>0</v>
      </c>
      <c r="E1208" s="566" t="str">
        <f t="shared" si="97"/>
        <v/>
      </c>
      <c r="F1208" s="565" t="s">
        <v>182</v>
      </c>
      <c r="G1208" s="567" t="str">
        <f t="shared" si="96"/>
        <v/>
      </c>
      <c r="H1208" s="527"/>
      <c r="I1208" s="527"/>
      <c r="J1208" s="527"/>
      <c r="K1208" s="527"/>
      <c r="L1208" s="527"/>
      <c r="M1208" s="527"/>
      <c r="N1208" s="527"/>
      <c r="O1208" s="527"/>
      <c r="P1208" s="527"/>
      <c r="Q1208" s="527"/>
      <c r="R1208" s="527"/>
      <c r="S1208" s="527"/>
      <c r="T1208" s="527"/>
      <c r="U1208" s="527"/>
      <c r="V1208" s="527"/>
      <c r="W1208" s="527"/>
      <c r="X1208" s="527"/>
      <c r="Y1208" s="527"/>
      <c r="Z1208" s="527"/>
      <c r="AA1208" s="527"/>
      <c r="AB1208" s="527"/>
      <c r="AC1208" s="527"/>
      <c r="HN1208" s="527"/>
      <c r="HO1208" s="527"/>
      <c r="HP1208" s="527"/>
      <c r="HQ1208" s="527"/>
      <c r="HR1208" s="527"/>
      <c r="HS1208" s="527"/>
      <c r="HT1208" s="527"/>
      <c r="HU1208" s="527"/>
      <c r="HV1208" s="527"/>
      <c r="HW1208" s="527"/>
      <c r="HX1208" s="527"/>
      <c r="HY1208" s="527"/>
      <c r="HZ1208" s="527"/>
      <c r="IA1208" s="527"/>
      <c r="IB1208" s="527"/>
      <c r="IC1208" s="527"/>
      <c r="ID1208" s="527"/>
      <c r="IE1208" s="527"/>
      <c r="IF1208" s="527"/>
      <c r="IG1208" s="527"/>
      <c r="IH1208" s="527"/>
      <c r="II1208" s="527"/>
      <c r="IJ1208" s="527"/>
      <c r="IK1208" s="527"/>
      <c r="IL1208" s="527"/>
      <c r="IM1208" s="527"/>
      <c r="IN1208" s="527"/>
      <c r="IO1208" s="527"/>
      <c r="IP1208" s="527"/>
      <c r="IQ1208" s="527"/>
      <c r="IR1208" s="527"/>
      <c r="IS1208" s="527"/>
    </row>
    <row r="1209" s="528" customFormat="1" ht="24.95" customHeight="1" spans="1:253">
      <c r="A1209" s="563" t="s">
        <v>969</v>
      </c>
      <c r="B1209" s="564" t="s">
        <v>182</v>
      </c>
      <c r="C1209" s="565">
        <v>0</v>
      </c>
      <c r="D1209" s="565">
        <v>0</v>
      </c>
      <c r="E1209" s="566" t="str">
        <f t="shared" si="97"/>
        <v/>
      </c>
      <c r="F1209" s="565" t="s">
        <v>182</v>
      </c>
      <c r="G1209" s="567" t="str">
        <f t="shared" si="96"/>
        <v/>
      </c>
    </row>
    <row r="1210" s="528" customFormat="1" ht="24.95" customHeight="1" spans="1:253">
      <c r="A1210" s="563" t="s">
        <v>970</v>
      </c>
      <c r="B1210" s="564">
        <v>7001</v>
      </c>
      <c r="C1210" s="565">
        <v>2176</v>
      </c>
      <c r="D1210" s="565">
        <v>504</v>
      </c>
      <c r="E1210" s="566">
        <f t="shared" si="97"/>
        <v>0.231617647058824</v>
      </c>
      <c r="F1210" s="565">
        <v>3984</v>
      </c>
      <c r="G1210" s="567">
        <f t="shared" si="96"/>
        <v>-0.873493975903614</v>
      </c>
    </row>
    <row r="1211" s="525" customFormat="1" ht="24.95" customHeight="1" spans="1:253">
      <c r="A1211" s="568" t="s">
        <v>971</v>
      </c>
      <c r="B1211" s="367">
        <f>SUM(B1212:B1214)</f>
        <v>3304</v>
      </c>
      <c r="C1211" s="367">
        <f>SUM(C1212:C1214)</f>
        <v>3101</v>
      </c>
      <c r="D1211" s="367">
        <f>SUM(D1212:D1214)</f>
        <v>3101</v>
      </c>
      <c r="E1211" s="561">
        <f t="shared" si="97"/>
        <v>1</v>
      </c>
      <c r="F1211" s="367">
        <f>SUM(F1212:F1214)</f>
        <v>3308</v>
      </c>
      <c r="G1211" s="562">
        <f t="shared" si="96"/>
        <v>-0.0625755743651753</v>
      </c>
      <c r="H1211" s="527"/>
      <c r="I1211" s="527"/>
      <c r="J1211" s="527"/>
      <c r="K1211" s="527"/>
      <c r="L1211" s="527"/>
      <c r="M1211" s="527"/>
      <c r="N1211" s="527"/>
      <c r="O1211" s="527"/>
      <c r="P1211" s="527"/>
      <c r="Q1211" s="527"/>
      <c r="R1211" s="527"/>
      <c r="S1211" s="527"/>
      <c r="T1211" s="527"/>
      <c r="U1211" s="527"/>
      <c r="V1211" s="527"/>
      <c r="W1211" s="527"/>
      <c r="X1211" s="527"/>
      <c r="Y1211" s="527"/>
      <c r="Z1211" s="527"/>
      <c r="AA1211" s="527"/>
      <c r="AB1211" s="527"/>
      <c r="AC1211" s="527"/>
      <c r="HN1211" s="527"/>
      <c r="HO1211" s="527"/>
      <c r="HP1211" s="527"/>
      <c r="HQ1211" s="527"/>
      <c r="HR1211" s="527"/>
      <c r="HS1211" s="527"/>
      <c r="HT1211" s="527"/>
      <c r="HU1211" s="527"/>
      <c r="HV1211" s="527"/>
      <c r="HW1211" s="527"/>
      <c r="HX1211" s="527"/>
      <c r="HY1211" s="527"/>
      <c r="HZ1211" s="527"/>
      <c r="IA1211" s="527"/>
      <c r="IB1211" s="527"/>
      <c r="IC1211" s="527"/>
      <c r="ID1211" s="527"/>
      <c r="IE1211" s="527"/>
      <c r="IF1211" s="527"/>
      <c r="IG1211" s="527"/>
      <c r="IH1211" s="527"/>
      <c r="II1211" s="527"/>
      <c r="IJ1211" s="527"/>
      <c r="IK1211" s="527"/>
      <c r="IL1211" s="527"/>
      <c r="IM1211" s="527"/>
      <c r="IN1211" s="527"/>
      <c r="IO1211" s="527"/>
      <c r="IP1211" s="527"/>
      <c r="IQ1211" s="527"/>
      <c r="IR1211" s="527"/>
      <c r="IS1211" s="527"/>
    </row>
    <row r="1212" s="528" customFormat="1" ht="24.95" customHeight="1" spans="1:253">
      <c r="A1212" s="563" t="s">
        <v>972</v>
      </c>
      <c r="B1212" s="564">
        <v>3084</v>
      </c>
      <c r="C1212" s="565">
        <v>3101</v>
      </c>
      <c r="D1212" s="565">
        <v>3101</v>
      </c>
      <c r="E1212" s="566">
        <f t="shared" si="97"/>
        <v>1</v>
      </c>
      <c r="F1212" s="565">
        <v>3308</v>
      </c>
      <c r="G1212" s="567">
        <f t="shared" si="96"/>
        <v>-0.0625755743651753</v>
      </c>
    </row>
    <row r="1213" s="528" customFormat="1" ht="24.95" customHeight="1" spans="1:253">
      <c r="A1213" s="563" t="s">
        <v>973</v>
      </c>
      <c r="B1213" s="564">
        <v>0</v>
      </c>
      <c r="C1213" s="565">
        <v>0</v>
      </c>
      <c r="D1213" s="565">
        <v>0</v>
      </c>
      <c r="E1213" s="566" t="str">
        <f t="shared" si="97"/>
        <v/>
      </c>
      <c r="F1213" s="565">
        <v>0</v>
      </c>
      <c r="G1213" s="567" t="str">
        <f t="shared" si="96"/>
        <v/>
      </c>
    </row>
    <row r="1214" s="528" customFormat="1" ht="24.95" customHeight="1" spans="1:253">
      <c r="A1214" s="563" t="s">
        <v>974</v>
      </c>
      <c r="B1214" s="564">
        <v>220</v>
      </c>
      <c r="C1214" s="565">
        <v>0</v>
      </c>
      <c r="D1214" s="565">
        <v>0</v>
      </c>
      <c r="E1214" s="566" t="str">
        <f t="shared" si="97"/>
        <v/>
      </c>
      <c r="F1214" s="565">
        <v>0</v>
      </c>
      <c r="G1214" s="567" t="str">
        <f t="shared" si="96"/>
        <v/>
      </c>
    </row>
    <row r="1215" s="528" customFormat="1" ht="24.95" customHeight="1" spans="1:253">
      <c r="A1215" s="568" t="s">
        <v>975</v>
      </c>
      <c r="B1215" s="367">
        <f>SUM(B1216:B1218)</f>
        <v>0</v>
      </c>
      <c r="C1215" s="367">
        <f>SUM(C1216:C1218)</f>
        <v>0</v>
      </c>
      <c r="D1215" s="367">
        <f>SUM(D1216:D1218)</f>
        <v>0</v>
      </c>
      <c r="E1215" s="561" t="str">
        <f t="shared" si="97"/>
        <v/>
      </c>
      <c r="F1215" s="367">
        <f>SUM(F1216:F1218)</f>
        <v>0</v>
      </c>
      <c r="G1215" s="562" t="str">
        <f t="shared" si="96"/>
        <v/>
      </c>
    </row>
    <row r="1216" s="528" customFormat="1" ht="37.5" customHeight="1" spans="1:253">
      <c r="A1216" s="563" t="s">
        <v>976</v>
      </c>
      <c r="B1216" s="564">
        <v>0</v>
      </c>
      <c r="C1216" s="565">
        <v>0</v>
      </c>
      <c r="D1216" s="565">
        <v>0</v>
      </c>
      <c r="E1216" s="566" t="str">
        <f t="shared" si="97"/>
        <v/>
      </c>
      <c r="F1216" s="565">
        <v>0</v>
      </c>
      <c r="G1216" s="567" t="str">
        <f t="shared" si="96"/>
        <v/>
      </c>
    </row>
    <row r="1217" s="528" customFormat="1" ht="24.95" customHeight="1" spans="1:253">
      <c r="A1217" s="563" t="s">
        <v>977</v>
      </c>
      <c r="B1217" s="564">
        <v>0</v>
      </c>
      <c r="C1217" s="565">
        <v>0</v>
      </c>
      <c r="D1217" s="565">
        <v>0</v>
      </c>
      <c r="E1217" s="566" t="str">
        <f t="shared" si="97"/>
        <v/>
      </c>
      <c r="F1217" s="565">
        <v>0</v>
      </c>
      <c r="G1217" s="567" t="str">
        <f t="shared" si="96"/>
        <v/>
      </c>
    </row>
    <row r="1218" s="528" customFormat="1" ht="24.95" customHeight="1" spans="1:253">
      <c r="A1218" s="563" t="s">
        <v>978</v>
      </c>
      <c r="B1218" s="564">
        <v>0</v>
      </c>
      <c r="C1218" s="565">
        <v>0</v>
      </c>
      <c r="D1218" s="565">
        <v>0</v>
      </c>
      <c r="E1218" s="566" t="str">
        <f t="shared" si="97"/>
        <v/>
      </c>
      <c r="F1218" s="565">
        <v>0</v>
      </c>
      <c r="G1218" s="567" t="str">
        <f t="shared" si="96"/>
        <v/>
      </c>
    </row>
    <row r="1219" s="528" customFormat="1" ht="24.95" customHeight="1" spans="1:253">
      <c r="A1219" s="568" t="s">
        <v>979</v>
      </c>
      <c r="B1219" s="367">
        <f>SUM(B1220,B1238,B1245,B1251)</f>
        <v>0</v>
      </c>
      <c r="C1219" s="367">
        <f>SUM(C1220,C1238,C1245,C1251)</f>
        <v>4</v>
      </c>
      <c r="D1219" s="367">
        <f>SUM(D1220,D1238,D1245,D1251)</f>
        <v>4</v>
      </c>
      <c r="E1219" s="561">
        <f t="shared" si="97"/>
        <v>1</v>
      </c>
      <c r="F1219" s="367">
        <f>SUM(F1220,F1238,F1245,F1251)</f>
        <v>13</v>
      </c>
      <c r="G1219" s="562">
        <f t="shared" si="96"/>
        <v>-0.692307692307692</v>
      </c>
    </row>
    <row r="1220" s="528" customFormat="1" ht="24.95" customHeight="1" spans="1:253">
      <c r="A1220" s="568" t="s">
        <v>980</v>
      </c>
      <c r="B1220" s="367">
        <f>SUM(B1221:B1237)</f>
        <v>0</v>
      </c>
      <c r="C1220" s="367">
        <f>SUM(C1221:C1237)</f>
        <v>4</v>
      </c>
      <c r="D1220" s="367">
        <f>SUM(D1221:D1237)</f>
        <v>4</v>
      </c>
      <c r="E1220" s="561">
        <f t="shared" si="97"/>
        <v>1</v>
      </c>
      <c r="F1220" s="367">
        <f>SUM(F1221:F1237)</f>
        <v>13</v>
      </c>
      <c r="G1220" s="562">
        <f>IFERROR((D1220-F1220)/F1220,"")</f>
        <v>-0.692307692307692</v>
      </c>
    </row>
    <row r="1221" s="528" customFormat="1" ht="24.95" customHeight="1" spans="1:253">
      <c r="A1221" s="563" t="s">
        <v>50</v>
      </c>
      <c r="B1221" s="564">
        <v>0</v>
      </c>
      <c r="C1221" s="565">
        <v>0</v>
      </c>
      <c r="D1221" s="565">
        <v>0</v>
      </c>
      <c r="E1221" s="566" t="str">
        <f t="shared" si="97"/>
        <v/>
      </c>
      <c r="F1221" s="565">
        <v>0</v>
      </c>
      <c r="G1221" s="567" t="str">
        <f t="shared" ref="G1221:G1284" si="98">IFERROR((D1221-F1221)/F1221,"")</f>
        <v/>
      </c>
    </row>
    <row r="1222" s="528" customFormat="1" ht="24.95" customHeight="1" spans="1:253">
      <c r="A1222" s="563" t="s">
        <v>51</v>
      </c>
      <c r="B1222" s="564">
        <v>0</v>
      </c>
      <c r="C1222" s="565">
        <v>0</v>
      </c>
      <c r="D1222" s="565">
        <v>0</v>
      </c>
      <c r="E1222" s="566" t="str">
        <f>IFERROR(D1222/C1222,"")</f>
        <v/>
      </c>
      <c r="F1222" s="565">
        <v>0</v>
      </c>
      <c r="G1222" s="567" t="str">
        <f t="shared" si="98"/>
        <v/>
      </c>
    </row>
    <row r="1223" s="528" customFormat="1" ht="24.95" customHeight="1" spans="1:253">
      <c r="A1223" s="563" t="s">
        <v>52</v>
      </c>
      <c r="B1223" s="564">
        <v>0</v>
      </c>
      <c r="C1223" s="565">
        <v>0</v>
      </c>
      <c r="D1223" s="565">
        <v>0</v>
      </c>
      <c r="E1223" s="566" t="str">
        <f t="shared" ref="E1223:E1286" si="99">IFERROR(D1223/C1223,"")</f>
        <v/>
      </c>
      <c r="F1223" s="565">
        <v>0</v>
      </c>
      <c r="G1223" s="567" t="str">
        <f t="shared" si="98"/>
        <v/>
      </c>
    </row>
    <row r="1224" s="532" customFormat="1" ht="24.95" customHeight="1" spans="1:253">
      <c r="A1224" s="563" t="s">
        <v>981</v>
      </c>
      <c r="B1224" s="564">
        <v>0</v>
      </c>
      <c r="C1224" s="565">
        <v>0</v>
      </c>
      <c r="D1224" s="565">
        <v>0</v>
      </c>
      <c r="E1224" s="566" t="str">
        <f t="shared" si="99"/>
        <v/>
      </c>
      <c r="F1224" s="565">
        <v>0</v>
      </c>
      <c r="G1224" s="567" t="str">
        <f t="shared" si="98"/>
        <v/>
      </c>
      <c r="H1224" s="527"/>
      <c r="I1224" s="527"/>
      <c r="J1224" s="527"/>
      <c r="K1224" s="527"/>
      <c r="L1224" s="527"/>
      <c r="M1224" s="527"/>
      <c r="N1224" s="527"/>
      <c r="O1224" s="527"/>
      <c r="P1224" s="527"/>
      <c r="Q1224" s="527"/>
      <c r="R1224" s="527"/>
      <c r="S1224" s="527"/>
      <c r="T1224" s="527"/>
      <c r="U1224" s="527"/>
      <c r="V1224" s="527"/>
      <c r="W1224" s="527"/>
      <c r="X1224" s="527"/>
      <c r="Y1224" s="527"/>
      <c r="Z1224" s="527"/>
      <c r="AA1224" s="527"/>
      <c r="AB1224" s="527"/>
      <c r="AC1224" s="527"/>
      <c r="HN1224" s="527"/>
      <c r="HO1224" s="527"/>
      <c r="HP1224" s="527"/>
      <c r="HQ1224" s="527"/>
      <c r="HR1224" s="527"/>
      <c r="HS1224" s="527"/>
      <c r="HT1224" s="527"/>
      <c r="HU1224" s="527"/>
      <c r="HV1224" s="527"/>
      <c r="HW1224" s="527"/>
      <c r="HX1224" s="527"/>
      <c r="HY1224" s="527"/>
      <c r="HZ1224" s="527"/>
      <c r="IA1224" s="527"/>
      <c r="IB1224" s="527"/>
      <c r="IC1224" s="527"/>
      <c r="ID1224" s="527"/>
      <c r="IE1224" s="527"/>
      <c r="IF1224" s="527"/>
      <c r="IG1224" s="527"/>
      <c r="IH1224" s="527"/>
      <c r="II1224" s="527"/>
      <c r="IJ1224" s="527"/>
      <c r="IK1224" s="527"/>
      <c r="IL1224" s="527"/>
      <c r="IM1224" s="527"/>
      <c r="IN1224" s="527"/>
      <c r="IO1224" s="527"/>
      <c r="IP1224" s="527"/>
      <c r="IQ1224" s="527"/>
      <c r="IR1224" s="527"/>
      <c r="IS1224" s="527"/>
    </row>
    <row r="1225" s="532" customFormat="1" ht="24.95" customHeight="1" spans="1:253">
      <c r="A1225" s="563" t="s">
        <v>982</v>
      </c>
      <c r="B1225" s="564">
        <v>0</v>
      </c>
      <c r="C1225" s="565">
        <v>0</v>
      </c>
      <c r="D1225" s="565">
        <v>0</v>
      </c>
      <c r="E1225" s="566" t="str">
        <f t="shared" si="99"/>
        <v/>
      </c>
      <c r="F1225" s="565">
        <v>0</v>
      </c>
      <c r="G1225" s="567" t="str">
        <f t="shared" si="98"/>
        <v/>
      </c>
      <c r="H1225" s="527"/>
      <c r="I1225" s="527"/>
      <c r="J1225" s="527"/>
      <c r="K1225" s="527"/>
      <c r="L1225" s="527"/>
      <c r="M1225" s="527"/>
      <c r="N1225" s="527"/>
      <c r="O1225" s="527"/>
      <c r="P1225" s="527"/>
      <c r="Q1225" s="527"/>
      <c r="R1225" s="527"/>
      <c r="S1225" s="527"/>
      <c r="T1225" s="527"/>
      <c r="U1225" s="527"/>
      <c r="V1225" s="527"/>
      <c r="W1225" s="527"/>
      <c r="X1225" s="527"/>
      <c r="Y1225" s="527"/>
      <c r="Z1225" s="527"/>
      <c r="AA1225" s="527"/>
      <c r="AB1225" s="527"/>
      <c r="AC1225" s="527"/>
      <c r="HN1225" s="527"/>
      <c r="HO1225" s="527"/>
      <c r="HP1225" s="527"/>
      <c r="HQ1225" s="527"/>
      <c r="HR1225" s="527"/>
      <c r="HS1225" s="527"/>
      <c r="HT1225" s="527"/>
      <c r="HU1225" s="527"/>
      <c r="HV1225" s="527"/>
      <c r="HW1225" s="527"/>
      <c r="HX1225" s="527"/>
      <c r="HY1225" s="527"/>
      <c r="HZ1225" s="527"/>
      <c r="IA1225" s="527"/>
      <c r="IB1225" s="527"/>
      <c r="IC1225" s="527"/>
      <c r="ID1225" s="527"/>
      <c r="IE1225" s="527"/>
      <c r="IF1225" s="527"/>
      <c r="IG1225" s="527"/>
      <c r="IH1225" s="527"/>
      <c r="II1225" s="527"/>
      <c r="IJ1225" s="527"/>
      <c r="IK1225" s="527"/>
      <c r="IL1225" s="527"/>
      <c r="IM1225" s="527"/>
      <c r="IN1225" s="527"/>
      <c r="IO1225" s="527"/>
      <c r="IP1225" s="527"/>
      <c r="IQ1225" s="527"/>
      <c r="IR1225" s="527"/>
      <c r="IS1225" s="527"/>
    </row>
    <row r="1226" s="525" customFormat="1" ht="24.95" customHeight="1" spans="1:253">
      <c r="A1226" s="563" t="s">
        <v>983</v>
      </c>
      <c r="B1226" s="564">
        <v>0</v>
      </c>
      <c r="C1226" s="565">
        <v>0</v>
      </c>
      <c r="D1226" s="565">
        <v>0</v>
      </c>
      <c r="E1226" s="566" t="str">
        <f t="shared" si="99"/>
        <v/>
      </c>
      <c r="F1226" s="565">
        <v>0</v>
      </c>
      <c r="G1226" s="567" t="str">
        <f t="shared" si="98"/>
        <v/>
      </c>
      <c r="H1226" s="527"/>
      <c r="I1226" s="527"/>
      <c r="J1226" s="527"/>
      <c r="K1226" s="527"/>
      <c r="L1226" s="527"/>
      <c r="M1226" s="527"/>
      <c r="N1226" s="527"/>
      <c r="O1226" s="527"/>
      <c r="P1226" s="527"/>
      <c r="Q1226" s="527"/>
      <c r="R1226" s="527"/>
      <c r="S1226" s="527"/>
      <c r="T1226" s="527"/>
      <c r="U1226" s="527"/>
      <c r="V1226" s="527"/>
      <c r="W1226" s="527"/>
      <c r="X1226" s="527"/>
      <c r="Y1226" s="527"/>
      <c r="Z1226" s="527"/>
      <c r="AA1226" s="527"/>
      <c r="AB1226" s="527"/>
      <c r="AC1226" s="527"/>
      <c r="HN1226" s="527"/>
      <c r="HO1226" s="527"/>
      <c r="HP1226" s="527"/>
      <c r="HQ1226" s="527"/>
      <c r="HR1226" s="527"/>
      <c r="HS1226" s="527"/>
      <c r="HT1226" s="527"/>
      <c r="HU1226" s="527"/>
      <c r="HV1226" s="527"/>
      <c r="HW1226" s="527"/>
      <c r="HX1226" s="527"/>
      <c r="HY1226" s="527"/>
      <c r="HZ1226" s="527"/>
      <c r="IA1226" s="527"/>
      <c r="IB1226" s="527"/>
      <c r="IC1226" s="527"/>
      <c r="ID1226" s="527"/>
      <c r="IE1226" s="527"/>
      <c r="IF1226" s="527"/>
      <c r="IG1226" s="527"/>
      <c r="IH1226" s="527"/>
      <c r="II1226" s="527"/>
      <c r="IJ1226" s="527"/>
      <c r="IK1226" s="527"/>
      <c r="IL1226" s="527"/>
      <c r="IM1226" s="527"/>
      <c r="IN1226" s="527"/>
      <c r="IO1226" s="527"/>
      <c r="IP1226" s="527"/>
      <c r="IQ1226" s="527"/>
      <c r="IR1226" s="527"/>
      <c r="IS1226" s="527"/>
    </row>
    <row r="1227" s="525" customFormat="1" ht="24.95" customHeight="1" spans="1:253">
      <c r="A1227" s="563" t="s">
        <v>984</v>
      </c>
      <c r="B1227" s="564">
        <v>0</v>
      </c>
      <c r="C1227" s="565">
        <v>0</v>
      </c>
      <c r="D1227" s="565">
        <v>0</v>
      </c>
      <c r="E1227" s="566" t="str">
        <f t="shared" si="99"/>
        <v/>
      </c>
      <c r="F1227" s="565">
        <v>0</v>
      </c>
      <c r="G1227" s="567" t="str">
        <f t="shared" si="98"/>
        <v/>
      </c>
      <c r="H1227" s="527"/>
      <c r="I1227" s="527"/>
      <c r="J1227" s="527"/>
      <c r="K1227" s="527"/>
      <c r="L1227" s="527"/>
      <c r="M1227" s="527"/>
      <c r="N1227" s="527"/>
      <c r="O1227" s="527"/>
      <c r="P1227" s="527"/>
      <c r="Q1227" s="527"/>
      <c r="R1227" s="527"/>
      <c r="S1227" s="527"/>
      <c r="T1227" s="527"/>
      <c r="U1227" s="527"/>
      <c r="V1227" s="527"/>
      <c r="W1227" s="527"/>
      <c r="X1227" s="527"/>
      <c r="Y1227" s="527"/>
      <c r="Z1227" s="527"/>
      <c r="AA1227" s="527"/>
      <c r="AB1227" s="527"/>
      <c r="AC1227" s="527"/>
      <c r="HN1227" s="527"/>
      <c r="HO1227" s="527"/>
      <c r="HP1227" s="527"/>
      <c r="HQ1227" s="527"/>
      <c r="HR1227" s="527"/>
      <c r="HS1227" s="527"/>
      <c r="HT1227" s="527"/>
      <c r="HU1227" s="527"/>
      <c r="HV1227" s="527"/>
      <c r="HW1227" s="527"/>
      <c r="HX1227" s="527"/>
      <c r="HY1227" s="527"/>
      <c r="HZ1227" s="527"/>
      <c r="IA1227" s="527"/>
      <c r="IB1227" s="527"/>
      <c r="IC1227" s="527"/>
      <c r="ID1227" s="527"/>
      <c r="IE1227" s="527"/>
      <c r="IF1227" s="527"/>
      <c r="IG1227" s="527"/>
      <c r="IH1227" s="527"/>
      <c r="II1227" s="527"/>
      <c r="IJ1227" s="527"/>
      <c r="IK1227" s="527"/>
      <c r="IL1227" s="527"/>
      <c r="IM1227" s="527"/>
      <c r="IN1227" s="527"/>
      <c r="IO1227" s="527"/>
      <c r="IP1227" s="527"/>
      <c r="IQ1227" s="527"/>
      <c r="IR1227" s="527"/>
      <c r="IS1227" s="527"/>
    </row>
    <row r="1228" s="529" customFormat="1" ht="24.95" customHeight="1" spans="1:253">
      <c r="A1228" s="563" t="s">
        <v>985</v>
      </c>
      <c r="B1228" s="564">
        <v>0</v>
      </c>
      <c r="C1228" s="565">
        <v>0</v>
      </c>
      <c r="D1228" s="565">
        <v>0</v>
      </c>
      <c r="E1228" s="566" t="str">
        <f t="shared" si="99"/>
        <v/>
      </c>
      <c r="F1228" s="565">
        <v>0</v>
      </c>
      <c r="G1228" s="567" t="str">
        <f t="shared" si="98"/>
        <v/>
      </c>
      <c r="H1228" s="527"/>
      <c r="I1228" s="527"/>
      <c r="J1228" s="527"/>
      <c r="K1228" s="527"/>
      <c r="L1228" s="527"/>
      <c r="M1228" s="527"/>
      <c r="N1228" s="527"/>
      <c r="O1228" s="527"/>
      <c r="P1228" s="527"/>
      <c r="Q1228" s="527"/>
      <c r="R1228" s="527"/>
      <c r="S1228" s="527"/>
      <c r="T1228" s="527"/>
      <c r="U1228" s="527"/>
      <c r="V1228" s="527"/>
      <c r="W1228" s="527"/>
      <c r="X1228" s="527"/>
      <c r="Y1228" s="527"/>
      <c r="Z1228" s="527"/>
      <c r="AA1228" s="527"/>
      <c r="AB1228" s="527"/>
      <c r="AC1228" s="527"/>
      <c r="HN1228" s="527"/>
      <c r="HO1228" s="527"/>
      <c r="HP1228" s="527"/>
      <c r="HQ1228" s="527"/>
      <c r="HR1228" s="527"/>
      <c r="HS1228" s="527"/>
      <c r="HT1228" s="527"/>
      <c r="HU1228" s="527"/>
      <c r="HV1228" s="527"/>
      <c r="HW1228" s="527"/>
      <c r="HX1228" s="527"/>
      <c r="HY1228" s="527"/>
      <c r="HZ1228" s="527"/>
      <c r="IA1228" s="527"/>
      <c r="IB1228" s="527"/>
      <c r="IC1228" s="527"/>
      <c r="ID1228" s="527"/>
      <c r="IE1228" s="527"/>
      <c r="IF1228" s="527"/>
      <c r="IG1228" s="527"/>
      <c r="IH1228" s="527"/>
      <c r="II1228" s="527"/>
      <c r="IJ1228" s="527"/>
      <c r="IK1228" s="527"/>
      <c r="IL1228" s="527"/>
      <c r="IM1228" s="527"/>
      <c r="IN1228" s="527"/>
      <c r="IO1228" s="527"/>
      <c r="IP1228" s="527"/>
      <c r="IQ1228" s="527"/>
      <c r="IR1228" s="527"/>
      <c r="IS1228" s="527"/>
    </row>
    <row r="1229" s="525" customFormat="1" ht="24.95" customHeight="1" spans="1:253">
      <c r="A1229" s="563" t="s">
        <v>986</v>
      </c>
      <c r="B1229" s="564">
        <v>0</v>
      </c>
      <c r="C1229" s="565">
        <v>0</v>
      </c>
      <c r="D1229" s="565">
        <v>0</v>
      </c>
      <c r="E1229" s="566" t="str">
        <f t="shared" si="99"/>
        <v/>
      </c>
      <c r="F1229" s="565">
        <v>0</v>
      </c>
      <c r="G1229" s="567" t="str">
        <f t="shared" si="98"/>
        <v/>
      </c>
      <c r="H1229" s="527"/>
      <c r="I1229" s="527"/>
      <c r="J1229" s="527"/>
      <c r="K1229" s="527"/>
      <c r="L1229" s="527"/>
      <c r="M1229" s="527"/>
      <c r="N1229" s="527"/>
      <c r="O1229" s="527"/>
      <c r="P1229" s="527"/>
      <c r="Q1229" s="527"/>
      <c r="R1229" s="527"/>
      <c r="S1229" s="527"/>
      <c r="T1229" s="527"/>
      <c r="U1229" s="527"/>
      <c r="V1229" s="527"/>
      <c r="W1229" s="527"/>
      <c r="X1229" s="527"/>
      <c r="Y1229" s="527"/>
      <c r="Z1229" s="527"/>
      <c r="AA1229" s="527"/>
      <c r="AB1229" s="527"/>
      <c r="AC1229" s="527"/>
      <c r="HN1229" s="527"/>
      <c r="HO1229" s="527"/>
      <c r="HP1229" s="527"/>
      <c r="HQ1229" s="527"/>
      <c r="HR1229" s="527"/>
      <c r="HS1229" s="527"/>
      <c r="HT1229" s="527"/>
      <c r="HU1229" s="527"/>
      <c r="HV1229" s="527"/>
      <c r="HW1229" s="527"/>
      <c r="HX1229" s="527"/>
      <c r="HY1229" s="527"/>
      <c r="HZ1229" s="527"/>
      <c r="IA1229" s="527"/>
      <c r="IB1229" s="527"/>
      <c r="IC1229" s="527"/>
      <c r="ID1229" s="527"/>
      <c r="IE1229" s="527"/>
      <c r="IF1229" s="527"/>
      <c r="IG1229" s="527"/>
      <c r="IH1229" s="527"/>
      <c r="II1229" s="527"/>
      <c r="IJ1229" s="527"/>
      <c r="IK1229" s="527"/>
      <c r="IL1229" s="527"/>
      <c r="IM1229" s="527"/>
      <c r="IN1229" s="527"/>
      <c r="IO1229" s="527"/>
      <c r="IP1229" s="527"/>
      <c r="IQ1229" s="527"/>
      <c r="IR1229" s="527"/>
      <c r="IS1229" s="527"/>
    </row>
    <row r="1230" s="529" customFormat="1" ht="24.95" customHeight="1" spans="1:253">
      <c r="A1230" s="563" t="s">
        <v>987</v>
      </c>
      <c r="B1230" s="564">
        <v>0</v>
      </c>
      <c r="C1230" s="565">
        <v>0</v>
      </c>
      <c r="D1230" s="565">
        <v>0</v>
      </c>
      <c r="E1230" s="566" t="str">
        <f t="shared" si="99"/>
        <v/>
      </c>
      <c r="F1230" s="565">
        <v>0</v>
      </c>
      <c r="G1230" s="567" t="str">
        <f t="shared" si="98"/>
        <v/>
      </c>
      <c r="H1230" s="527"/>
      <c r="I1230" s="527"/>
      <c r="J1230" s="527"/>
      <c r="K1230" s="527"/>
      <c r="L1230" s="527"/>
      <c r="M1230" s="527"/>
      <c r="N1230" s="527"/>
      <c r="O1230" s="527"/>
      <c r="P1230" s="527"/>
      <c r="Q1230" s="527"/>
      <c r="R1230" s="527"/>
      <c r="S1230" s="527"/>
      <c r="T1230" s="527"/>
      <c r="U1230" s="527"/>
      <c r="V1230" s="527"/>
      <c r="W1230" s="527"/>
      <c r="X1230" s="527"/>
      <c r="Y1230" s="527"/>
      <c r="Z1230" s="527"/>
      <c r="AA1230" s="527"/>
      <c r="AB1230" s="527"/>
      <c r="AC1230" s="527"/>
      <c r="HN1230" s="527"/>
      <c r="HO1230" s="527"/>
      <c r="HP1230" s="527"/>
      <c r="HQ1230" s="527"/>
      <c r="HR1230" s="527"/>
      <c r="HS1230" s="527"/>
      <c r="HT1230" s="527"/>
      <c r="HU1230" s="527"/>
      <c r="HV1230" s="527"/>
      <c r="HW1230" s="527"/>
      <c r="HX1230" s="527"/>
      <c r="HY1230" s="527"/>
      <c r="HZ1230" s="527"/>
      <c r="IA1230" s="527"/>
      <c r="IB1230" s="527"/>
      <c r="IC1230" s="527"/>
      <c r="ID1230" s="527"/>
      <c r="IE1230" s="527"/>
      <c r="IF1230" s="527"/>
      <c r="IG1230" s="527"/>
      <c r="IH1230" s="527"/>
      <c r="II1230" s="527"/>
      <c r="IJ1230" s="527"/>
      <c r="IK1230" s="527"/>
      <c r="IL1230" s="527"/>
      <c r="IM1230" s="527"/>
      <c r="IN1230" s="527"/>
      <c r="IO1230" s="527"/>
      <c r="IP1230" s="527"/>
      <c r="IQ1230" s="527"/>
      <c r="IR1230" s="527"/>
      <c r="IS1230" s="527"/>
    </row>
    <row r="1231" s="529" customFormat="1" ht="24.95" customHeight="1" spans="1:253">
      <c r="A1231" s="563" t="s">
        <v>988</v>
      </c>
      <c r="B1231" s="564">
        <v>0</v>
      </c>
      <c r="C1231" s="565">
        <v>0</v>
      </c>
      <c r="D1231" s="565">
        <v>0</v>
      </c>
      <c r="E1231" s="566" t="str">
        <f t="shared" si="99"/>
        <v/>
      </c>
      <c r="F1231" s="565">
        <v>0</v>
      </c>
      <c r="G1231" s="567" t="str">
        <f t="shared" si="98"/>
        <v/>
      </c>
      <c r="H1231" s="527"/>
      <c r="I1231" s="527"/>
      <c r="J1231" s="527"/>
      <c r="K1231" s="527"/>
      <c r="L1231" s="527"/>
      <c r="M1231" s="527"/>
      <c r="N1231" s="527"/>
      <c r="O1231" s="527"/>
      <c r="P1231" s="527"/>
      <c r="Q1231" s="527"/>
      <c r="R1231" s="527"/>
      <c r="S1231" s="527"/>
      <c r="T1231" s="527"/>
      <c r="U1231" s="527"/>
      <c r="V1231" s="527"/>
      <c r="W1231" s="527"/>
      <c r="X1231" s="527"/>
      <c r="Y1231" s="527"/>
      <c r="Z1231" s="527"/>
      <c r="AA1231" s="527"/>
      <c r="AB1231" s="527"/>
      <c r="AC1231" s="527"/>
      <c r="HN1231" s="527"/>
      <c r="HO1231" s="527"/>
      <c r="HP1231" s="527"/>
      <c r="HQ1231" s="527"/>
      <c r="HR1231" s="527"/>
      <c r="HS1231" s="527"/>
      <c r="HT1231" s="527"/>
      <c r="HU1231" s="527"/>
      <c r="HV1231" s="527"/>
      <c r="HW1231" s="527"/>
      <c r="HX1231" s="527"/>
      <c r="HY1231" s="527"/>
      <c r="HZ1231" s="527"/>
      <c r="IA1231" s="527"/>
      <c r="IB1231" s="527"/>
      <c r="IC1231" s="527"/>
      <c r="ID1231" s="527"/>
      <c r="IE1231" s="527"/>
      <c r="IF1231" s="527"/>
      <c r="IG1231" s="527"/>
      <c r="IH1231" s="527"/>
      <c r="II1231" s="527"/>
      <c r="IJ1231" s="527"/>
      <c r="IK1231" s="527"/>
      <c r="IL1231" s="527"/>
      <c r="IM1231" s="527"/>
      <c r="IN1231" s="527"/>
      <c r="IO1231" s="527"/>
      <c r="IP1231" s="527"/>
      <c r="IQ1231" s="527"/>
      <c r="IR1231" s="527"/>
      <c r="IS1231" s="527"/>
    </row>
    <row r="1232" s="528" customFormat="1" ht="24.95" customHeight="1" spans="1:253">
      <c r="A1232" s="563" t="s">
        <v>989</v>
      </c>
      <c r="B1232" s="564">
        <v>0</v>
      </c>
      <c r="C1232" s="565">
        <v>0</v>
      </c>
      <c r="D1232" s="565">
        <v>0</v>
      </c>
      <c r="E1232" s="566" t="str">
        <f t="shared" si="99"/>
        <v/>
      </c>
      <c r="F1232" s="565">
        <v>0</v>
      </c>
      <c r="G1232" s="567" t="str">
        <f t="shared" si="98"/>
        <v/>
      </c>
    </row>
    <row r="1233" s="528" customFormat="1" ht="24.95" customHeight="1" spans="1:253">
      <c r="A1233" s="563" t="s">
        <v>990</v>
      </c>
      <c r="B1233" s="564">
        <v>0</v>
      </c>
      <c r="C1233" s="565">
        <v>0</v>
      </c>
      <c r="D1233" s="565">
        <v>0</v>
      </c>
      <c r="E1233" s="566" t="str">
        <f t="shared" si="99"/>
        <v/>
      </c>
      <c r="F1233" s="565">
        <v>0</v>
      </c>
      <c r="G1233" s="567" t="str">
        <f t="shared" si="98"/>
        <v/>
      </c>
    </row>
    <row r="1234" s="5" customFormat="1" ht="24.95" customHeight="1" spans="1:253">
      <c r="A1234" s="563" t="s">
        <v>991</v>
      </c>
      <c r="B1234" s="564">
        <v>0</v>
      </c>
      <c r="C1234" s="565">
        <v>0</v>
      </c>
      <c r="D1234" s="565">
        <v>0</v>
      </c>
      <c r="E1234" s="566" t="str">
        <f t="shared" si="99"/>
        <v/>
      </c>
      <c r="F1234" s="565">
        <v>0</v>
      </c>
      <c r="G1234" s="567" t="str">
        <f t="shared" si="98"/>
        <v/>
      </c>
      <c r="H1234" s="527"/>
      <c r="I1234" s="527"/>
      <c r="J1234" s="527"/>
      <c r="K1234" s="527"/>
      <c r="L1234" s="527"/>
      <c r="M1234" s="527"/>
      <c r="N1234" s="527"/>
      <c r="O1234" s="527"/>
      <c r="P1234" s="527"/>
      <c r="Q1234" s="527"/>
      <c r="R1234" s="527"/>
      <c r="S1234" s="527"/>
      <c r="T1234" s="527"/>
      <c r="U1234" s="527"/>
      <c r="V1234" s="527"/>
      <c r="W1234" s="527"/>
      <c r="X1234" s="527"/>
      <c r="Y1234" s="527"/>
      <c r="Z1234" s="527"/>
      <c r="AA1234" s="527"/>
      <c r="AB1234" s="527"/>
      <c r="AC1234" s="527"/>
      <c r="HN1234" s="527"/>
      <c r="HO1234" s="527"/>
      <c r="HP1234" s="527"/>
      <c r="HQ1234" s="527"/>
      <c r="HR1234" s="527"/>
      <c r="HS1234" s="527"/>
      <c r="HT1234" s="527"/>
      <c r="HU1234" s="527"/>
      <c r="HV1234" s="527"/>
      <c r="HW1234" s="527"/>
      <c r="HX1234" s="527"/>
      <c r="HY1234" s="527"/>
      <c r="HZ1234" s="527"/>
      <c r="IA1234" s="527"/>
      <c r="IB1234" s="527"/>
      <c r="IC1234" s="527"/>
      <c r="ID1234" s="527"/>
      <c r="IE1234" s="527"/>
      <c r="IF1234" s="527"/>
      <c r="IG1234" s="527"/>
      <c r="IH1234" s="527"/>
      <c r="II1234" s="527"/>
      <c r="IJ1234" s="527"/>
      <c r="IK1234" s="527"/>
      <c r="IL1234" s="527"/>
      <c r="IM1234" s="527"/>
      <c r="IN1234" s="527"/>
      <c r="IO1234" s="527"/>
      <c r="IP1234" s="527"/>
      <c r="IQ1234" s="527"/>
      <c r="IR1234" s="527"/>
      <c r="IS1234" s="527"/>
    </row>
    <row r="1235" s="5" customFormat="1" ht="24.95" customHeight="1" spans="1:253">
      <c r="A1235" s="563" t="s">
        <v>992</v>
      </c>
      <c r="B1235" s="564">
        <v>0</v>
      </c>
      <c r="C1235" s="565">
        <v>0</v>
      </c>
      <c r="D1235" s="565">
        <v>0</v>
      </c>
      <c r="E1235" s="566" t="str">
        <f t="shared" si="99"/>
        <v/>
      </c>
      <c r="F1235" s="565">
        <v>0</v>
      </c>
      <c r="G1235" s="567" t="str">
        <f t="shared" si="98"/>
        <v/>
      </c>
      <c r="H1235" s="527"/>
      <c r="I1235" s="527"/>
      <c r="J1235" s="527"/>
      <c r="K1235" s="527"/>
      <c r="L1235" s="527"/>
      <c r="M1235" s="527"/>
      <c r="N1235" s="527"/>
      <c r="O1235" s="527"/>
      <c r="P1235" s="527"/>
      <c r="Q1235" s="527"/>
      <c r="R1235" s="527"/>
      <c r="S1235" s="527"/>
      <c r="T1235" s="527"/>
      <c r="U1235" s="527"/>
      <c r="V1235" s="527"/>
      <c r="W1235" s="527"/>
      <c r="X1235" s="527"/>
      <c r="Y1235" s="527"/>
      <c r="Z1235" s="527"/>
      <c r="AA1235" s="527"/>
      <c r="AB1235" s="527"/>
      <c r="AC1235" s="527"/>
      <c r="HN1235" s="527"/>
      <c r="HO1235" s="527"/>
      <c r="HP1235" s="527"/>
      <c r="HQ1235" s="527"/>
      <c r="HR1235" s="527"/>
      <c r="HS1235" s="527"/>
      <c r="HT1235" s="527"/>
      <c r="HU1235" s="527"/>
      <c r="HV1235" s="527"/>
      <c r="HW1235" s="527"/>
      <c r="HX1235" s="527"/>
      <c r="HY1235" s="527"/>
      <c r="HZ1235" s="527"/>
      <c r="IA1235" s="527"/>
      <c r="IB1235" s="527"/>
      <c r="IC1235" s="527"/>
      <c r="ID1235" s="527"/>
      <c r="IE1235" s="527"/>
      <c r="IF1235" s="527"/>
      <c r="IG1235" s="527"/>
      <c r="IH1235" s="527"/>
      <c r="II1235" s="527"/>
      <c r="IJ1235" s="527"/>
      <c r="IK1235" s="527"/>
      <c r="IL1235" s="527"/>
      <c r="IM1235" s="527"/>
      <c r="IN1235" s="527"/>
      <c r="IO1235" s="527"/>
      <c r="IP1235" s="527"/>
      <c r="IQ1235" s="527"/>
      <c r="IR1235" s="527"/>
      <c r="IS1235" s="527"/>
    </row>
    <row r="1236" s="528" customFormat="1" ht="24.95" customHeight="1" spans="1:253">
      <c r="A1236" s="563" t="s">
        <v>59</v>
      </c>
      <c r="B1236" s="564">
        <v>0</v>
      </c>
      <c r="C1236" s="565">
        <v>0</v>
      </c>
      <c r="D1236" s="565">
        <v>0</v>
      </c>
      <c r="E1236" s="566" t="str">
        <f t="shared" si="99"/>
        <v/>
      </c>
      <c r="F1236" s="565">
        <v>0</v>
      </c>
      <c r="G1236" s="567" t="str">
        <f t="shared" si="98"/>
        <v/>
      </c>
    </row>
    <row r="1237" s="5" customFormat="1" ht="24.95" customHeight="1" spans="1:253">
      <c r="A1237" s="563" t="s">
        <v>993</v>
      </c>
      <c r="B1237" s="564">
        <v>0</v>
      </c>
      <c r="C1237" s="565">
        <v>4</v>
      </c>
      <c r="D1237" s="565">
        <v>4</v>
      </c>
      <c r="E1237" s="566">
        <f t="shared" si="99"/>
        <v>1</v>
      </c>
      <c r="F1237" s="565">
        <v>13</v>
      </c>
      <c r="G1237" s="567">
        <f t="shared" si="98"/>
        <v>-0.692307692307692</v>
      </c>
      <c r="H1237" s="527"/>
      <c r="I1237" s="527"/>
      <c r="J1237" s="527"/>
      <c r="K1237" s="527"/>
      <c r="L1237" s="527"/>
      <c r="M1237" s="527"/>
      <c r="N1237" s="527"/>
      <c r="O1237" s="527"/>
      <c r="P1237" s="527"/>
      <c r="Q1237" s="527"/>
      <c r="R1237" s="527"/>
      <c r="S1237" s="527"/>
      <c r="T1237" s="527"/>
      <c r="U1237" s="527"/>
      <c r="V1237" s="527"/>
      <c r="W1237" s="527"/>
      <c r="X1237" s="527"/>
      <c r="Y1237" s="527"/>
      <c r="Z1237" s="527"/>
      <c r="AA1237" s="527"/>
      <c r="AB1237" s="527"/>
      <c r="AC1237" s="527"/>
      <c r="HN1237" s="527"/>
      <c r="HO1237" s="527"/>
      <c r="HP1237" s="527"/>
      <c r="HQ1237" s="527"/>
      <c r="HR1237" s="527"/>
      <c r="HS1237" s="527"/>
      <c r="HT1237" s="527"/>
      <c r="HU1237" s="527"/>
      <c r="HV1237" s="527"/>
      <c r="HW1237" s="527"/>
      <c r="HX1237" s="527"/>
      <c r="HY1237" s="527"/>
      <c r="HZ1237" s="527"/>
      <c r="IA1237" s="527"/>
      <c r="IB1237" s="527"/>
      <c r="IC1237" s="527"/>
      <c r="ID1237" s="527"/>
      <c r="IE1237" s="527"/>
      <c r="IF1237" s="527"/>
      <c r="IG1237" s="527"/>
      <c r="IH1237" s="527"/>
      <c r="II1237" s="527"/>
      <c r="IJ1237" s="527"/>
      <c r="IK1237" s="527"/>
      <c r="IL1237" s="527"/>
      <c r="IM1237" s="527"/>
      <c r="IN1237" s="527"/>
      <c r="IO1237" s="527"/>
      <c r="IP1237" s="527"/>
      <c r="IQ1237" s="527"/>
      <c r="IR1237" s="527"/>
      <c r="IS1237" s="527"/>
    </row>
    <row r="1238" s="5" customFormat="1" ht="24.95" customHeight="1" spans="1:253">
      <c r="A1238" s="568" t="s">
        <v>994</v>
      </c>
      <c r="B1238" s="367">
        <f>SUM(B1239:B1244)</f>
        <v>0</v>
      </c>
      <c r="C1238" s="367">
        <f>SUM(C1239:C1244)</f>
        <v>0</v>
      </c>
      <c r="D1238" s="367">
        <f>SUM(D1239:D1244)</f>
        <v>0</v>
      </c>
      <c r="E1238" s="561" t="str">
        <f t="shared" si="99"/>
        <v/>
      </c>
      <c r="F1238" s="367">
        <f>SUM(F1239:F1244)</f>
        <v>0</v>
      </c>
      <c r="G1238" s="562" t="str">
        <f t="shared" si="98"/>
        <v/>
      </c>
      <c r="H1238" s="527"/>
      <c r="I1238" s="527"/>
      <c r="J1238" s="527"/>
      <c r="K1238" s="527"/>
      <c r="L1238" s="527"/>
      <c r="M1238" s="527"/>
      <c r="N1238" s="527"/>
      <c r="O1238" s="527"/>
      <c r="P1238" s="527"/>
      <c r="Q1238" s="527"/>
      <c r="R1238" s="527"/>
      <c r="S1238" s="527"/>
      <c r="T1238" s="527"/>
      <c r="U1238" s="527"/>
      <c r="V1238" s="527"/>
      <c r="W1238" s="527"/>
      <c r="X1238" s="527"/>
      <c r="Y1238" s="527"/>
      <c r="Z1238" s="527"/>
      <c r="AA1238" s="527"/>
      <c r="AB1238" s="527"/>
      <c r="AC1238" s="527"/>
      <c r="HN1238" s="527"/>
      <c r="HO1238" s="527"/>
      <c r="HP1238" s="527"/>
      <c r="HQ1238" s="527"/>
      <c r="HR1238" s="527"/>
      <c r="HS1238" s="527"/>
      <c r="HT1238" s="527"/>
      <c r="HU1238" s="527"/>
      <c r="HV1238" s="527"/>
      <c r="HW1238" s="527"/>
      <c r="HX1238" s="527"/>
      <c r="HY1238" s="527"/>
      <c r="HZ1238" s="527"/>
      <c r="IA1238" s="527"/>
      <c r="IB1238" s="527"/>
      <c r="IC1238" s="527"/>
      <c r="ID1238" s="527"/>
      <c r="IE1238" s="527"/>
      <c r="IF1238" s="527"/>
      <c r="IG1238" s="527"/>
      <c r="IH1238" s="527"/>
      <c r="II1238" s="527"/>
      <c r="IJ1238" s="527"/>
      <c r="IK1238" s="527"/>
      <c r="IL1238" s="527"/>
      <c r="IM1238" s="527"/>
      <c r="IN1238" s="527"/>
      <c r="IO1238" s="527"/>
      <c r="IP1238" s="527"/>
      <c r="IQ1238" s="527"/>
      <c r="IR1238" s="527"/>
      <c r="IS1238" s="527"/>
    </row>
    <row r="1239" s="5" customFormat="1" ht="24.95" customHeight="1" spans="1:253">
      <c r="A1239" s="563" t="s">
        <v>995</v>
      </c>
      <c r="B1239" s="564">
        <v>0</v>
      </c>
      <c r="C1239" s="565">
        <v>0</v>
      </c>
      <c r="D1239" s="565">
        <v>0</v>
      </c>
      <c r="E1239" s="566" t="str">
        <f t="shared" si="99"/>
        <v/>
      </c>
      <c r="F1239" s="565">
        <v>0</v>
      </c>
      <c r="G1239" s="567" t="str">
        <f t="shared" si="98"/>
        <v/>
      </c>
      <c r="H1239" s="527"/>
      <c r="I1239" s="527"/>
      <c r="J1239" s="527"/>
      <c r="K1239" s="527"/>
      <c r="L1239" s="527"/>
      <c r="M1239" s="527"/>
      <c r="N1239" s="527"/>
      <c r="O1239" s="527"/>
      <c r="P1239" s="527"/>
      <c r="Q1239" s="527"/>
      <c r="R1239" s="527"/>
      <c r="S1239" s="527"/>
      <c r="T1239" s="527"/>
      <c r="U1239" s="527"/>
      <c r="V1239" s="527"/>
      <c r="W1239" s="527"/>
      <c r="X1239" s="527"/>
      <c r="Y1239" s="527"/>
      <c r="Z1239" s="527"/>
      <c r="AA1239" s="527"/>
      <c r="AB1239" s="527"/>
      <c r="AC1239" s="527"/>
      <c r="HN1239" s="527"/>
      <c r="HO1239" s="527"/>
      <c r="HP1239" s="527"/>
      <c r="HQ1239" s="527"/>
      <c r="HR1239" s="527"/>
      <c r="HS1239" s="527"/>
      <c r="HT1239" s="527"/>
      <c r="HU1239" s="527"/>
      <c r="HV1239" s="527"/>
      <c r="HW1239" s="527"/>
      <c r="HX1239" s="527"/>
      <c r="HY1239" s="527"/>
      <c r="HZ1239" s="527"/>
      <c r="IA1239" s="527"/>
      <c r="IB1239" s="527"/>
      <c r="IC1239" s="527"/>
      <c r="ID1239" s="527"/>
      <c r="IE1239" s="527"/>
      <c r="IF1239" s="527"/>
      <c r="IG1239" s="527"/>
      <c r="IH1239" s="527"/>
      <c r="II1239" s="527"/>
      <c r="IJ1239" s="527"/>
      <c r="IK1239" s="527"/>
      <c r="IL1239" s="527"/>
      <c r="IM1239" s="527"/>
      <c r="IN1239" s="527"/>
      <c r="IO1239" s="527"/>
      <c r="IP1239" s="527"/>
      <c r="IQ1239" s="527"/>
      <c r="IR1239" s="527"/>
      <c r="IS1239" s="527"/>
    </row>
    <row r="1240" s="528" customFormat="1" ht="24.95" customHeight="1" spans="1:253">
      <c r="A1240" s="563" t="s">
        <v>996</v>
      </c>
      <c r="B1240" s="564">
        <v>0</v>
      </c>
      <c r="C1240" s="565">
        <v>0</v>
      </c>
      <c r="D1240" s="565">
        <v>0</v>
      </c>
      <c r="E1240" s="566" t="str">
        <f t="shared" si="99"/>
        <v/>
      </c>
      <c r="F1240" s="565">
        <v>0</v>
      </c>
      <c r="G1240" s="567" t="str">
        <f t="shared" si="98"/>
        <v/>
      </c>
    </row>
    <row r="1241" s="528" customFormat="1" ht="24.95" customHeight="1" spans="1:253">
      <c r="A1241" s="563" t="s">
        <v>997</v>
      </c>
      <c r="B1241" s="564">
        <v>0</v>
      </c>
      <c r="C1241" s="565">
        <v>0</v>
      </c>
      <c r="D1241" s="565">
        <v>0</v>
      </c>
      <c r="E1241" s="566" t="str">
        <f t="shared" si="99"/>
        <v/>
      </c>
      <c r="F1241" s="565">
        <v>0</v>
      </c>
      <c r="G1241" s="567" t="str">
        <f t="shared" si="98"/>
        <v/>
      </c>
    </row>
    <row r="1242" s="5" customFormat="1" ht="24.95" customHeight="1" spans="1:253">
      <c r="A1242" s="563" t="s">
        <v>998</v>
      </c>
      <c r="B1242" s="564">
        <v>0</v>
      </c>
      <c r="C1242" s="565">
        <v>0</v>
      </c>
      <c r="D1242" s="565">
        <v>0</v>
      </c>
      <c r="E1242" s="566" t="str">
        <f t="shared" si="99"/>
        <v/>
      </c>
      <c r="F1242" s="565">
        <v>0</v>
      </c>
      <c r="G1242" s="567" t="str">
        <f t="shared" si="98"/>
        <v/>
      </c>
      <c r="H1242" s="527"/>
      <c r="I1242" s="527"/>
      <c r="J1242" s="527"/>
      <c r="K1242" s="527"/>
      <c r="L1242" s="527"/>
      <c r="M1242" s="527"/>
      <c r="N1242" s="527"/>
      <c r="O1242" s="527"/>
      <c r="P1242" s="527"/>
      <c r="Q1242" s="527"/>
      <c r="R1242" s="527"/>
      <c r="S1242" s="527"/>
      <c r="T1242" s="527"/>
      <c r="U1242" s="527"/>
      <c r="V1242" s="527"/>
      <c r="W1242" s="527"/>
      <c r="X1242" s="527"/>
      <c r="Y1242" s="527"/>
      <c r="Z1242" s="527"/>
      <c r="AA1242" s="527"/>
      <c r="AB1242" s="527"/>
      <c r="AC1242" s="527"/>
      <c r="HN1242" s="527"/>
      <c r="HO1242" s="527"/>
      <c r="HP1242" s="527"/>
      <c r="HQ1242" s="527"/>
      <c r="HR1242" s="527"/>
      <c r="HS1242" s="527"/>
      <c r="HT1242" s="527"/>
      <c r="HU1242" s="527"/>
      <c r="HV1242" s="527"/>
      <c r="HW1242" s="527"/>
      <c r="HX1242" s="527"/>
      <c r="HY1242" s="527"/>
      <c r="HZ1242" s="527"/>
      <c r="IA1242" s="527"/>
      <c r="IB1242" s="527"/>
      <c r="IC1242" s="527"/>
      <c r="ID1242" s="527"/>
      <c r="IE1242" s="527"/>
      <c r="IF1242" s="527"/>
      <c r="IG1242" s="527"/>
      <c r="IH1242" s="527"/>
      <c r="II1242" s="527"/>
      <c r="IJ1242" s="527"/>
      <c r="IK1242" s="527"/>
      <c r="IL1242" s="527"/>
      <c r="IM1242" s="527"/>
      <c r="IN1242" s="527"/>
      <c r="IO1242" s="527"/>
      <c r="IP1242" s="527"/>
      <c r="IQ1242" s="527"/>
      <c r="IR1242" s="527"/>
      <c r="IS1242" s="527"/>
    </row>
    <row r="1243" s="5" customFormat="1" ht="24.95" customHeight="1" spans="1:253">
      <c r="A1243" s="563" t="s">
        <v>999</v>
      </c>
      <c r="B1243" s="564">
        <v>0</v>
      </c>
      <c r="C1243" s="565">
        <v>0</v>
      </c>
      <c r="D1243" s="565">
        <v>0</v>
      </c>
      <c r="E1243" s="566" t="str">
        <f t="shared" si="99"/>
        <v/>
      </c>
      <c r="F1243" s="565">
        <v>0</v>
      </c>
      <c r="G1243" s="567" t="str">
        <f t="shared" si="98"/>
        <v/>
      </c>
      <c r="H1243" s="527"/>
      <c r="I1243" s="527"/>
      <c r="J1243" s="527"/>
      <c r="K1243" s="527"/>
      <c r="L1243" s="527"/>
      <c r="M1243" s="527"/>
      <c r="N1243" s="527"/>
      <c r="O1243" s="527"/>
      <c r="P1243" s="527"/>
      <c r="Q1243" s="527"/>
      <c r="R1243" s="527"/>
      <c r="S1243" s="527"/>
      <c r="T1243" s="527"/>
      <c r="U1243" s="527"/>
      <c r="V1243" s="527"/>
      <c r="W1243" s="527"/>
      <c r="X1243" s="527"/>
      <c r="Y1243" s="527"/>
      <c r="Z1243" s="527"/>
      <c r="AA1243" s="527"/>
      <c r="AB1243" s="527"/>
      <c r="AC1243" s="527"/>
      <c r="HN1243" s="527"/>
      <c r="HO1243" s="527"/>
      <c r="HP1243" s="527"/>
      <c r="HQ1243" s="527"/>
      <c r="HR1243" s="527"/>
      <c r="HS1243" s="527"/>
      <c r="HT1243" s="527"/>
      <c r="HU1243" s="527"/>
      <c r="HV1243" s="527"/>
      <c r="HW1243" s="527"/>
      <c r="HX1243" s="527"/>
      <c r="HY1243" s="527"/>
      <c r="HZ1243" s="527"/>
      <c r="IA1243" s="527"/>
      <c r="IB1243" s="527"/>
      <c r="IC1243" s="527"/>
      <c r="ID1243" s="527"/>
      <c r="IE1243" s="527"/>
      <c r="IF1243" s="527"/>
      <c r="IG1243" s="527"/>
      <c r="IH1243" s="527"/>
      <c r="II1243" s="527"/>
      <c r="IJ1243" s="527"/>
      <c r="IK1243" s="527"/>
      <c r="IL1243" s="527"/>
      <c r="IM1243" s="527"/>
      <c r="IN1243" s="527"/>
      <c r="IO1243" s="527"/>
      <c r="IP1243" s="527"/>
      <c r="IQ1243" s="527"/>
      <c r="IR1243" s="527"/>
      <c r="IS1243" s="527"/>
    </row>
    <row r="1244" s="528" customFormat="1" ht="24.95" customHeight="1" spans="1:253">
      <c r="A1244" s="563" t="s">
        <v>1000</v>
      </c>
      <c r="B1244" s="564">
        <v>0</v>
      </c>
      <c r="C1244" s="565">
        <v>0</v>
      </c>
      <c r="D1244" s="565">
        <v>0</v>
      </c>
      <c r="E1244" s="566" t="str">
        <f t="shared" si="99"/>
        <v/>
      </c>
      <c r="F1244" s="565">
        <v>0</v>
      </c>
      <c r="G1244" s="567" t="str">
        <f t="shared" si="98"/>
        <v/>
      </c>
    </row>
    <row r="1245" s="5" customFormat="1" ht="24.95" customHeight="1" spans="1:253">
      <c r="A1245" s="568" t="s">
        <v>1001</v>
      </c>
      <c r="B1245" s="367">
        <f>SUM(B1246:B1250)</f>
        <v>0</v>
      </c>
      <c r="C1245" s="367">
        <f>SUM(C1246:C1250)</f>
        <v>0</v>
      </c>
      <c r="D1245" s="367">
        <f>SUM(D1246:D1250)</f>
        <v>0</v>
      </c>
      <c r="E1245" s="561" t="str">
        <f t="shared" si="99"/>
        <v/>
      </c>
      <c r="F1245" s="367">
        <f>SUM(F1246:F1250)</f>
        <v>0</v>
      </c>
      <c r="G1245" s="562" t="str">
        <f t="shared" si="98"/>
        <v/>
      </c>
      <c r="H1245" s="527"/>
      <c r="I1245" s="527"/>
      <c r="J1245" s="527"/>
      <c r="K1245" s="527"/>
      <c r="L1245" s="527"/>
      <c r="M1245" s="527"/>
      <c r="N1245" s="527"/>
      <c r="O1245" s="527"/>
      <c r="P1245" s="527"/>
      <c r="Q1245" s="527"/>
      <c r="R1245" s="527"/>
      <c r="S1245" s="527"/>
      <c r="T1245" s="527"/>
      <c r="U1245" s="527"/>
      <c r="V1245" s="527"/>
      <c r="W1245" s="527"/>
      <c r="X1245" s="527"/>
      <c r="Y1245" s="527"/>
      <c r="Z1245" s="527"/>
      <c r="AA1245" s="527"/>
      <c r="AB1245" s="527"/>
      <c r="AC1245" s="527"/>
      <c r="HN1245" s="527"/>
      <c r="HO1245" s="527"/>
      <c r="HP1245" s="527"/>
      <c r="HQ1245" s="527"/>
      <c r="HR1245" s="527"/>
      <c r="HS1245" s="527"/>
      <c r="HT1245" s="527"/>
      <c r="HU1245" s="527"/>
      <c r="HV1245" s="527"/>
      <c r="HW1245" s="527"/>
      <c r="HX1245" s="527"/>
      <c r="HY1245" s="527"/>
      <c r="HZ1245" s="527"/>
      <c r="IA1245" s="527"/>
      <c r="IB1245" s="527"/>
      <c r="IC1245" s="527"/>
      <c r="ID1245" s="527"/>
      <c r="IE1245" s="527"/>
      <c r="IF1245" s="527"/>
      <c r="IG1245" s="527"/>
      <c r="IH1245" s="527"/>
      <c r="II1245" s="527"/>
      <c r="IJ1245" s="527"/>
      <c r="IK1245" s="527"/>
      <c r="IL1245" s="527"/>
      <c r="IM1245" s="527"/>
      <c r="IN1245" s="527"/>
      <c r="IO1245" s="527"/>
      <c r="IP1245" s="527"/>
      <c r="IQ1245" s="527"/>
      <c r="IR1245" s="527"/>
      <c r="IS1245" s="527"/>
    </row>
    <row r="1246" s="5" customFormat="1" ht="24.95" customHeight="1" spans="1:253">
      <c r="A1246" s="563" t="s">
        <v>1002</v>
      </c>
      <c r="B1246" s="564">
        <v>0</v>
      </c>
      <c r="C1246" s="565">
        <v>0</v>
      </c>
      <c r="D1246" s="565">
        <v>0</v>
      </c>
      <c r="E1246" s="566" t="str">
        <f t="shared" si="99"/>
        <v/>
      </c>
      <c r="F1246" s="565">
        <v>0</v>
      </c>
      <c r="G1246" s="567" t="str">
        <f t="shared" si="98"/>
        <v/>
      </c>
      <c r="H1246" s="527"/>
      <c r="I1246" s="527"/>
      <c r="J1246" s="527"/>
      <c r="K1246" s="527"/>
      <c r="L1246" s="527"/>
      <c r="M1246" s="527"/>
      <c r="N1246" s="527"/>
      <c r="O1246" s="527"/>
      <c r="P1246" s="527"/>
      <c r="Q1246" s="527"/>
      <c r="R1246" s="527"/>
      <c r="S1246" s="527"/>
      <c r="T1246" s="527"/>
      <c r="U1246" s="527"/>
      <c r="V1246" s="527"/>
      <c r="W1246" s="527"/>
      <c r="X1246" s="527"/>
      <c r="Y1246" s="527"/>
      <c r="Z1246" s="527"/>
      <c r="AA1246" s="527"/>
      <c r="AB1246" s="527"/>
      <c r="AC1246" s="527"/>
      <c r="HN1246" s="527"/>
      <c r="HO1246" s="527"/>
      <c r="HP1246" s="527"/>
      <c r="HQ1246" s="527"/>
      <c r="HR1246" s="527"/>
      <c r="HS1246" s="527"/>
      <c r="HT1246" s="527"/>
      <c r="HU1246" s="527"/>
      <c r="HV1246" s="527"/>
      <c r="HW1246" s="527"/>
      <c r="HX1246" s="527"/>
      <c r="HY1246" s="527"/>
      <c r="HZ1246" s="527"/>
      <c r="IA1246" s="527"/>
      <c r="IB1246" s="527"/>
      <c r="IC1246" s="527"/>
      <c r="ID1246" s="527"/>
      <c r="IE1246" s="527"/>
      <c r="IF1246" s="527"/>
      <c r="IG1246" s="527"/>
      <c r="IH1246" s="527"/>
      <c r="II1246" s="527"/>
      <c r="IJ1246" s="527"/>
      <c r="IK1246" s="527"/>
      <c r="IL1246" s="527"/>
      <c r="IM1246" s="527"/>
      <c r="IN1246" s="527"/>
      <c r="IO1246" s="527"/>
      <c r="IP1246" s="527"/>
      <c r="IQ1246" s="527"/>
      <c r="IR1246" s="527"/>
      <c r="IS1246" s="527"/>
    </row>
    <row r="1247" s="528" customFormat="1" ht="24.95" customHeight="1" spans="1:253">
      <c r="A1247" s="563" t="s">
        <v>1003</v>
      </c>
      <c r="B1247" s="564">
        <v>0</v>
      </c>
      <c r="C1247" s="565">
        <v>0</v>
      </c>
      <c r="D1247" s="565">
        <v>0</v>
      </c>
      <c r="E1247" s="566" t="str">
        <f t="shared" si="99"/>
        <v/>
      </c>
      <c r="F1247" s="565">
        <v>0</v>
      </c>
      <c r="G1247" s="567" t="str">
        <f t="shared" si="98"/>
        <v/>
      </c>
    </row>
    <row r="1248" s="529" customFormat="1" ht="24.95" customHeight="1" spans="1:253">
      <c r="A1248" s="563" t="s">
        <v>1004</v>
      </c>
      <c r="B1248" s="564">
        <v>0</v>
      </c>
      <c r="C1248" s="565">
        <v>0</v>
      </c>
      <c r="D1248" s="565">
        <v>0</v>
      </c>
      <c r="E1248" s="566" t="str">
        <f t="shared" si="99"/>
        <v/>
      </c>
      <c r="F1248" s="565">
        <v>0</v>
      </c>
      <c r="G1248" s="567" t="str">
        <f t="shared" si="98"/>
        <v/>
      </c>
      <c r="H1248" s="527"/>
      <c r="I1248" s="527"/>
      <c r="J1248" s="527"/>
      <c r="K1248" s="527"/>
      <c r="L1248" s="527"/>
      <c r="M1248" s="527"/>
      <c r="N1248" s="527"/>
      <c r="O1248" s="527"/>
      <c r="P1248" s="527"/>
      <c r="Q1248" s="527"/>
      <c r="R1248" s="527"/>
      <c r="S1248" s="527"/>
      <c r="T1248" s="527"/>
      <c r="U1248" s="527"/>
      <c r="V1248" s="527"/>
      <c r="W1248" s="527"/>
      <c r="X1248" s="527"/>
      <c r="Y1248" s="527"/>
      <c r="Z1248" s="527"/>
      <c r="AA1248" s="527"/>
      <c r="AB1248" s="527"/>
      <c r="AC1248" s="527"/>
      <c r="HN1248" s="527"/>
      <c r="HO1248" s="527"/>
      <c r="HP1248" s="527"/>
      <c r="HQ1248" s="527"/>
      <c r="HR1248" s="527"/>
      <c r="HS1248" s="527"/>
      <c r="HT1248" s="527"/>
      <c r="HU1248" s="527"/>
      <c r="HV1248" s="527"/>
      <c r="HW1248" s="527"/>
      <c r="HX1248" s="527"/>
      <c r="HY1248" s="527"/>
      <c r="HZ1248" s="527"/>
      <c r="IA1248" s="527"/>
      <c r="IB1248" s="527"/>
      <c r="IC1248" s="527"/>
      <c r="ID1248" s="527"/>
      <c r="IE1248" s="527"/>
      <c r="IF1248" s="527"/>
      <c r="IG1248" s="527"/>
      <c r="IH1248" s="527"/>
      <c r="II1248" s="527"/>
      <c r="IJ1248" s="527"/>
      <c r="IK1248" s="527"/>
      <c r="IL1248" s="527"/>
      <c r="IM1248" s="527"/>
      <c r="IN1248" s="527"/>
      <c r="IO1248" s="527"/>
      <c r="IP1248" s="527"/>
      <c r="IQ1248" s="527"/>
      <c r="IR1248" s="527"/>
      <c r="IS1248" s="527"/>
    </row>
    <row r="1249" s="529" customFormat="1" ht="24.95" customHeight="1" spans="1:253">
      <c r="A1249" s="563" t="s">
        <v>1005</v>
      </c>
      <c r="B1249" s="564">
        <v>0</v>
      </c>
      <c r="C1249" s="565">
        <v>0</v>
      </c>
      <c r="D1249" s="565">
        <v>0</v>
      </c>
      <c r="E1249" s="566" t="str">
        <f t="shared" si="99"/>
        <v/>
      </c>
      <c r="F1249" s="565">
        <v>0</v>
      </c>
      <c r="G1249" s="567" t="str">
        <f t="shared" si="98"/>
        <v/>
      </c>
      <c r="H1249" s="527"/>
      <c r="I1249" s="527"/>
      <c r="J1249" s="527"/>
      <c r="K1249" s="527"/>
      <c r="L1249" s="527"/>
      <c r="M1249" s="527"/>
      <c r="N1249" s="527"/>
      <c r="O1249" s="527"/>
      <c r="P1249" s="527"/>
      <c r="Q1249" s="527"/>
      <c r="R1249" s="527"/>
      <c r="S1249" s="527"/>
      <c r="T1249" s="527"/>
      <c r="U1249" s="527"/>
      <c r="V1249" s="527"/>
      <c r="W1249" s="527"/>
      <c r="X1249" s="527"/>
      <c r="Y1249" s="527"/>
      <c r="Z1249" s="527"/>
      <c r="AA1249" s="527"/>
      <c r="AB1249" s="527"/>
      <c r="AC1249" s="527"/>
      <c r="HN1249" s="527"/>
      <c r="HO1249" s="527"/>
      <c r="HP1249" s="527"/>
      <c r="HQ1249" s="527"/>
      <c r="HR1249" s="527"/>
      <c r="HS1249" s="527"/>
      <c r="HT1249" s="527"/>
      <c r="HU1249" s="527"/>
      <c r="HV1249" s="527"/>
      <c r="HW1249" s="527"/>
      <c r="HX1249" s="527"/>
      <c r="HY1249" s="527"/>
      <c r="HZ1249" s="527"/>
      <c r="IA1249" s="527"/>
      <c r="IB1249" s="527"/>
      <c r="IC1249" s="527"/>
      <c r="ID1249" s="527"/>
      <c r="IE1249" s="527"/>
      <c r="IF1249" s="527"/>
      <c r="IG1249" s="527"/>
      <c r="IH1249" s="527"/>
      <c r="II1249" s="527"/>
      <c r="IJ1249" s="527"/>
      <c r="IK1249" s="527"/>
      <c r="IL1249" s="527"/>
      <c r="IM1249" s="527"/>
      <c r="IN1249" s="527"/>
      <c r="IO1249" s="527"/>
      <c r="IP1249" s="527"/>
      <c r="IQ1249" s="527"/>
      <c r="IR1249" s="527"/>
      <c r="IS1249" s="527"/>
    </row>
    <row r="1250" s="525" customFormat="1" ht="24.95" customHeight="1" spans="1:253">
      <c r="A1250" s="563" t="s">
        <v>1006</v>
      </c>
      <c r="B1250" s="564">
        <v>0</v>
      </c>
      <c r="C1250" s="565">
        <v>0</v>
      </c>
      <c r="D1250" s="565">
        <v>0</v>
      </c>
      <c r="E1250" s="566" t="str">
        <f t="shared" si="99"/>
        <v/>
      </c>
      <c r="F1250" s="565">
        <v>0</v>
      </c>
      <c r="G1250" s="567" t="str">
        <f t="shared" si="98"/>
        <v/>
      </c>
      <c r="H1250" s="527"/>
      <c r="I1250" s="527"/>
      <c r="J1250" s="527"/>
      <c r="K1250" s="527"/>
      <c r="L1250" s="527"/>
      <c r="M1250" s="527"/>
      <c r="N1250" s="527"/>
      <c r="O1250" s="527"/>
      <c r="P1250" s="527"/>
      <c r="Q1250" s="527"/>
      <c r="R1250" s="527"/>
      <c r="S1250" s="527"/>
      <c r="T1250" s="527"/>
      <c r="U1250" s="527"/>
      <c r="V1250" s="527"/>
      <c r="W1250" s="527"/>
      <c r="X1250" s="527"/>
      <c r="Y1250" s="527"/>
      <c r="Z1250" s="527"/>
      <c r="AA1250" s="527"/>
      <c r="AB1250" s="527"/>
      <c r="AC1250" s="527"/>
      <c r="HN1250" s="527"/>
      <c r="HO1250" s="527"/>
      <c r="HP1250" s="527"/>
      <c r="HQ1250" s="527"/>
      <c r="HR1250" s="527"/>
      <c r="HS1250" s="527"/>
      <c r="HT1250" s="527"/>
      <c r="HU1250" s="527"/>
      <c r="HV1250" s="527"/>
      <c r="HW1250" s="527"/>
      <c r="HX1250" s="527"/>
      <c r="HY1250" s="527"/>
      <c r="HZ1250" s="527"/>
      <c r="IA1250" s="527"/>
      <c r="IB1250" s="527"/>
      <c r="IC1250" s="527"/>
      <c r="ID1250" s="527"/>
      <c r="IE1250" s="527"/>
      <c r="IF1250" s="527"/>
      <c r="IG1250" s="527"/>
      <c r="IH1250" s="527"/>
      <c r="II1250" s="527"/>
      <c r="IJ1250" s="527"/>
      <c r="IK1250" s="527"/>
      <c r="IL1250" s="527"/>
      <c r="IM1250" s="527"/>
      <c r="IN1250" s="527"/>
      <c r="IO1250" s="527"/>
      <c r="IP1250" s="527"/>
      <c r="IQ1250" s="527"/>
      <c r="IR1250" s="527"/>
      <c r="IS1250" s="527"/>
    </row>
    <row r="1251" s="525" customFormat="1" ht="24.95" customHeight="1" spans="1:253">
      <c r="A1251" s="568" t="s">
        <v>1007</v>
      </c>
      <c r="B1251" s="367">
        <f>SUM(B1252:B1263)</f>
        <v>0</v>
      </c>
      <c r="C1251" s="367">
        <f>SUM(C1252:C1263)</f>
        <v>0</v>
      </c>
      <c r="D1251" s="367">
        <f>SUM(D1252:D1263)</f>
        <v>0</v>
      </c>
      <c r="E1251" s="561" t="str">
        <f t="shared" si="99"/>
        <v/>
      </c>
      <c r="F1251" s="367">
        <f>SUM(F1252:F1263)</f>
        <v>0</v>
      </c>
      <c r="G1251" s="562" t="str">
        <f t="shared" si="98"/>
        <v/>
      </c>
      <c r="H1251" s="527"/>
      <c r="I1251" s="527"/>
      <c r="J1251" s="527"/>
      <c r="K1251" s="527"/>
      <c r="L1251" s="527"/>
      <c r="M1251" s="527"/>
      <c r="N1251" s="527"/>
      <c r="O1251" s="527"/>
      <c r="P1251" s="527"/>
      <c r="Q1251" s="527"/>
      <c r="R1251" s="527"/>
      <c r="S1251" s="527"/>
      <c r="T1251" s="527"/>
      <c r="U1251" s="527"/>
      <c r="V1251" s="527"/>
      <c r="W1251" s="527"/>
      <c r="X1251" s="527"/>
      <c r="Y1251" s="527"/>
      <c r="Z1251" s="527"/>
      <c r="AA1251" s="527"/>
      <c r="AB1251" s="527"/>
      <c r="AC1251" s="527"/>
      <c r="HN1251" s="527"/>
      <c r="HO1251" s="527"/>
      <c r="HP1251" s="527"/>
      <c r="HQ1251" s="527"/>
      <c r="HR1251" s="527"/>
      <c r="HS1251" s="527"/>
      <c r="HT1251" s="527"/>
      <c r="HU1251" s="527"/>
      <c r="HV1251" s="527"/>
      <c r="HW1251" s="527"/>
      <c r="HX1251" s="527"/>
      <c r="HY1251" s="527"/>
      <c r="HZ1251" s="527"/>
      <c r="IA1251" s="527"/>
      <c r="IB1251" s="527"/>
      <c r="IC1251" s="527"/>
      <c r="ID1251" s="527"/>
      <c r="IE1251" s="527"/>
      <c r="IF1251" s="527"/>
      <c r="IG1251" s="527"/>
      <c r="IH1251" s="527"/>
      <c r="II1251" s="527"/>
      <c r="IJ1251" s="527"/>
      <c r="IK1251" s="527"/>
      <c r="IL1251" s="527"/>
      <c r="IM1251" s="527"/>
      <c r="IN1251" s="527"/>
      <c r="IO1251" s="527"/>
      <c r="IP1251" s="527"/>
      <c r="IQ1251" s="527"/>
      <c r="IR1251" s="527"/>
      <c r="IS1251" s="527"/>
    </row>
    <row r="1252" s="528" customFormat="1" ht="24.95" customHeight="1" spans="1:253">
      <c r="A1252" s="563" t="s">
        <v>1008</v>
      </c>
      <c r="B1252" s="564">
        <v>0</v>
      </c>
      <c r="C1252" s="565">
        <v>0</v>
      </c>
      <c r="D1252" s="565">
        <v>0</v>
      </c>
      <c r="E1252" s="566" t="str">
        <f t="shared" si="99"/>
        <v/>
      </c>
      <c r="F1252" s="565">
        <v>0</v>
      </c>
      <c r="G1252" s="567" t="str">
        <f t="shared" si="98"/>
        <v/>
      </c>
    </row>
    <row r="1253" s="525" customFormat="1" ht="24.95" customHeight="1" spans="1:253">
      <c r="A1253" s="563" t="s">
        <v>1009</v>
      </c>
      <c r="B1253" s="564">
        <v>0</v>
      </c>
      <c r="C1253" s="565">
        <v>0</v>
      </c>
      <c r="D1253" s="565">
        <v>0</v>
      </c>
      <c r="E1253" s="566" t="str">
        <f t="shared" si="99"/>
        <v/>
      </c>
      <c r="F1253" s="565">
        <v>0</v>
      </c>
      <c r="G1253" s="567" t="str">
        <f t="shared" si="98"/>
        <v/>
      </c>
      <c r="H1253" s="527"/>
      <c r="I1253" s="527"/>
      <c r="J1253" s="527"/>
      <c r="K1253" s="527"/>
      <c r="L1253" s="527"/>
      <c r="M1253" s="527"/>
      <c r="N1253" s="527"/>
      <c r="O1253" s="527"/>
      <c r="P1253" s="527"/>
      <c r="Q1253" s="527"/>
      <c r="R1253" s="527"/>
      <c r="S1253" s="527"/>
      <c r="T1253" s="527"/>
      <c r="U1253" s="527"/>
      <c r="V1253" s="527"/>
      <c r="W1253" s="527"/>
      <c r="X1253" s="527"/>
      <c r="Y1253" s="527"/>
      <c r="Z1253" s="527"/>
      <c r="AA1253" s="527"/>
      <c r="AB1253" s="527"/>
      <c r="AC1253" s="527"/>
      <c r="HN1253" s="527"/>
      <c r="HO1253" s="527"/>
      <c r="HP1253" s="527"/>
      <c r="HQ1253" s="527"/>
      <c r="HR1253" s="527"/>
      <c r="HS1253" s="527"/>
      <c r="HT1253" s="527"/>
      <c r="HU1253" s="527"/>
      <c r="HV1253" s="527"/>
      <c r="HW1253" s="527"/>
      <c r="HX1253" s="527"/>
      <c r="HY1253" s="527"/>
      <c r="HZ1253" s="527"/>
      <c r="IA1253" s="527"/>
      <c r="IB1253" s="527"/>
      <c r="IC1253" s="527"/>
      <c r="ID1253" s="527"/>
      <c r="IE1253" s="527"/>
      <c r="IF1253" s="527"/>
      <c r="IG1253" s="527"/>
      <c r="IH1253" s="527"/>
      <c r="II1253" s="527"/>
      <c r="IJ1253" s="527"/>
      <c r="IK1253" s="527"/>
      <c r="IL1253" s="527"/>
      <c r="IM1253" s="527"/>
      <c r="IN1253" s="527"/>
      <c r="IO1253" s="527"/>
      <c r="IP1253" s="527"/>
      <c r="IQ1253" s="527"/>
      <c r="IR1253" s="527"/>
      <c r="IS1253" s="527"/>
    </row>
    <row r="1254" s="525" customFormat="1" ht="24.95" customHeight="1" spans="1:253">
      <c r="A1254" s="563" t="s">
        <v>1010</v>
      </c>
      <c r="B1254" s="564">
        <v>0</v>
      </c>
      <c r="C1254" s="565">
        <v>0</v>
      </c>
      <c r="D1254" s="565">
        <v>0</v>
      </c>
      <c r="E1254" s="566" t="str">
        <f t="shared" si="99"/>
        <v/>
      </c>
      <c r="F1254" s="565">
        <v>0</v>
      </c>
      <c r="G1254" s="567" t="str">
        <f t="shared" si="98"/>
        <v/>
      </c>
      <c r="H1254" s="527"/>
      <c r="I1254" s="527"/>
      <c r="J1254" s="527"/>
      <c r="K1254" s="527"/>
      <c r="L1254" s="527"/>
      <c r="M1254" s="527"/>
      <c r="N1254" s="527"/>
      <c r="O1254" s="527"/>
      <c r="P1254" s="527"/>
      <c r="Q1254" s="527"/>
      <c r="R1254" s="527"/>
      <c r="S1254" s="527"/>
      <c r="T1254" s="527"/>
      <c r="U1254" s="527"/>
      <c r="V1254" s="527"/>
      <c r="W1254" s="527"/>
      <c r="X1254" s="527"/>
      <c r="Y1254" s="527"/>
      <c r="Z1254" s="527"/>
      <c r="AA1254" s="527"/>
      <c r="AB1254" s="527"/>
      <c r="AC1254" s="527"/>
      <c r="HN1254" s="527"/>
      <c r="HO1254" s="527"/>
      <c r="HP1254" s="527"/>
      <c r="HQ1254" s="527"/>
      <c r="HR1254" s="527"/>
      <c r="HS1254" s="527"/>
      <c r="HT1254" s="527"/>
      <c r="HU1254" s="527"/>
      <c r="HV1254" s="527"/>
      <c r="HW1254" s="527"/>
      <c r="HX1254" s="527"/>
      <c r="HY1254" s="527"/>
      <c r="HZ1254" s="527"/>
      <c r="IA1254" s="527"/>
      <c r="IB1254" s="527"/>
      <c r="IC1254" s="527"/>
      <c r="ID1254" s="527"/>
      <c r="IE1254" s="527"/>
      <c r="IF1254" s="527"/>
      <c r="IG1254" s="527"/>
      <c r="IH1254" s="527"/>
      <c r="II1254" s="527"/>
      <c r="IJ1254" s="527"/>
      <c r="IK1254" s="527"/>
      <c r="IL1254" s="527"/>
      <c r="IM1254" s="527"/>
      <c r="IN1254" s="527"/>
      <c r="IO1254" s="527"/>
      <c r="IP1254" s="527"/>
      <c r="IQ1254" s="527"/>
      <c r="IR1254" s="527"/>
      <c r="IS1254" s="527"/>
    </row>
    <row r="1255" s="525" customFormat="1" ht="24.95" customHeight="1" spans="1:253">
      <c r="A1255" s="563" t="s">
        <v>1011</v>
      </c>
      <c r="B1255" s="564">
        <v>0</v>
      </c>
      <c r="C1255" s="565">
        <v>0</v>
      </c>
      <c r="D1255" s="565">
        <v>0</v>
      </c>
      <c r="E1255" s="566" t="str">
        <f t="shared" si="99"/>
        <v/>
      </c>
      <c r="F1255" s="565">
        <v>0</v>
      </c>
      <c r="G1255" s="567" t="str">
        <f t="shared" si="98"/>
        <v/>
      </c>
      <c r="H1255" s="527"/>
      <c r="I1255" s="527"/>
      <c r="J1255" s="527"/>
      <c r="K1255" s="527"/>
      <c r="L1255" s="527"/>
      <c r="M1255" s="527"/>
      <c r="N1255" s="527"/>
      <c r="O1255" s="527"/>
      <c r="P1255" s="527"/>
      <c r="Q1255" s="527"/>
      <c r="R1255" s="527"/>
      <c r="S1255" s="527"/>
      <c r="T1255" s="527"/>
      <c r="U1255" s="527"/>
      <c r="V1255" s="527"/>
      <c r="W1255" s="527"/>
      <c r="X1255" s="527"/>
      <c r="Y1255" s="527"/>
      <c r="Z1255" s="527"/>
      <c r="AA1255" s="527"/>
      <c r="AB1255" s="527"/>
      <c r="AC1255" s="527"/>
      <c r="HN1255" s="527"/>
      <c r="HO1255" s="527"/>
      <c r="HP1255" s="527"/>
      <c r="HQ1255" s="527"/>
      <c r="HR1255" s="527"/>
      <c r="HS1255" s="527"/>
      <c r="HT1255" s="527"/>
      <c r="HU1255" s="527"/>
      <c r="HV1255" s="527"/>
      <c r="HW1255" s="527"/>
      <c r="HX1255" s="527"/>
      <c r="HY1255" s="527"/>
      <c r="HZ1255" s="527"/>
      <c r="IA1255" s="527"/>
      <c r="IB1255" s="527"/>
      <c r="IC1255" s="527"/>
      <c r="ID1255" s="527"/>
      <c r="IE1255" s="527"/>
      <c r="IF1255" s="527"/>
      <c r="IG1255" s="527"/>
      <c r="IH1255" s="527"/>
      <c r="II1255" s="527"/>
      <c r="IJ1255" s="527"/>
      <c r="IK1255" s="527"/>
      <c r="IL1255" s="527"/>
      <c r="IM1255" s="527"/>
      <c r="IN1255" s="527"/>
      <c r="IO1255" s="527"/>
      <c r="IP1255" s="527"/>
      <c r="IQ1255" s="527"/>
      <c r="IR1255" s="527"/>
      <c r="IS1255" s="527"/>
    </row>
    <row r="1256" s="528" customFormat="1" ht="24.95" customHeight="1" spans="1:253">
      <c r="A1256" s="563" t="s">
        <v>1012</v>
      </c>
      <c r="B1256" s="564">
        <v>0</v>
      </c>
      <c r="C1256" s="565">
        <v>0</v>
      </c>
      <c r="D1256" s="565">
        <v>0</v>
      </c>
      <c r="E1256" s="566" t="str">
        <f t="shared" si="99"/>
        <v/>
      </c>
      <c r="F1256" s="565">
        <v>0</v>
      </c>
      <c r="G1256" s="567" t="str">
        <f t="shared" si="98"/>
        <v/>
      </c>
    </row>
    <row r="1257" s="525" customFormat="1" ht="24.95" customHeight="1" spans="1:253">
      <c r="A1257" s="563" t="s">
        <v>1013</v>
      </c>
      <c r="B1257" s="564">
        <v>0</v>
      </c>
      <c r="C1257" s="565">
        <v>0</v>
      </c>
      <c r="D1257" s="565">
        <v>0</v>
      </c>
      <c r="E1257" s="566" t="str">
        <f t="shared" si="99"/>
        <v/>
      </c>
      <c r="F1257" s="565">
        <v>0</v>
      </c>
      <c r="G1257" s="567" t="str">
        <f t="shared" si="98"/>
        <v/>
      </c>
      <c r="H1257" s="527"/>
      <c r="I1257" s="527"/>
      <c r="J1257" s="527"/>
      <c r="K1257" s="527"/>
      <c r="L1257" s="527"/>
      <c r="M1257" s="527"/>
      <c r="N1257" s="527"/>
      <c r="O1257" s="527"/>
      <c r="P1257" s="527"/>
      <c r="Q1257" s="527"/>
      <c r="R1257" s="527"/>
      <c r="S1257" s="527"/>
      <c r="T1257" s="527"/>
      <c r="U1257" s="527"/>
      <c r="V1257" s="527"/>
      <c r="W1257" s="527"/>
      <c r="X1257" s="527"/>
      <c r="Y1257" s="527"/>
      <c r="Z1257" s="527"/>
      <c r="AA1257" s="527"/>
      <c r="AB1257" s="527"/>
      <c r="AC1257" s="527"/>
      <c r="HN1257" s="527"/>
      <c r="HO1257" s="527"/>
      <c r="HP1257" s="527"/>
      <c r="HQ1257" s="527"/>
      <c r="HR1257" s="527"/>
      <c r="HS1257" s="527"/>
      <c r="HT1257" s="527"/>
      <c r="HU1257" s="527"/>
      <c r="HV1257" s="527"/>
      <c r="HW1257" s="527"/>
      <c r="HX1257" s="527"/>
      <c r="HY1257" s="527"/>
      <c r="HZ1257" s="527"/>
      <c r="IA1257" s="527"/>
      <c r="IB1257" s="527"/>
      <c r="IC1257" s="527"/>
      <c r="ID1257" s="527"/>
      <c r="IE1257" s="527"/>
      <c r="IF1257" s="527"/>
      <c r="IG1257" s="527"/>
      <c r="IH1257" s="527"/>
      <c r="II1257" s="527"/>
      <c r="IJ1257" s="527"/>
      <c r="IK1257" s="527"/>
      <c r="IL1257" s="527"/>
      <c r="IM1257" s="527"/>
      <c r="IN1257" s="527"/>
      <c r="IO1257" s="527"/>
      <c r="IP1257" s="527"/>
      <c r="IQ1257" s="527"/>
      <c r="IR1257" s="527"/>
      <c r="IS1257" s="527"/>
    </row>
    <row r="1258" s="528" customFormat="1" ht="24.95" customHeight="1" spans="1:253">
      <c r="A1258" s="563" t="s">
        <v>1014</v>
      </c>
      <c r="B1258" s="564">
        <v>0</v>
      </c>
      <c r="C1258" s="565">
        <v>0</v>
      </c>
      <c r="D1258" s="565">
        <v>0</v>
      </c>
      <c r="E1258" s="566" t="str">
        <f t="shared" si="99"/>
        <v/>
      </c>
      <c r="F1258" s="565">
        <v>0</v>
      </c>
      <c r="G1258" s="567" t="str">
        <f t="shared" si="98"/>
        <v/>
      </c>
    </row>
    <row r="1259" s="534" customFormat="1" ht="24.95" customHeight="1" spans="1:253">
      <c r="A1259" s="563" t="s">
        <v>1015</v>
      </c>
      <c r="B1259" s="564">
        <v>0</v>
      </c>
      <c r="C1259" s="565">
        <v>0</v>
      </c>
      <c r="D1259" s="565">
        <v>0</v>
      </c>
      <c r="E1259" s="566" t="str">
        <f t="shared" si="99"/>
        <v/>
      </c>
      <c r="F1259" s="565">
        <v>0</v>
      </c>
      <c r="G1259" s="567" t="str">
        <f t="shared" si="98"/>
        <v/>
      </c>
      <c r="H1259" s="569"/>
      <c r="I1259" s="569"/>
      <c r="J1259" s="569"/>
      <c r="K1259" s="569"/>
      <c r="L1259" s="569"/>
      <c r="M1259" s="569"/>
      <c r="N1259" s="569"/>
      <c r="O1259" s="569"/>
      <c r="P1259" s="569"/>
      <c r="Q1259" s="569"/>
      <c r="R1259" s="569"/>
      <c r="S1259" s="569"/>
      <c r="T1259" s="569"/>
      <c r="U1259" s="569"/>
      <c r="V1259" s="569"/>
      <c r="W1259" s="569"/>
      <c r="X1259" s="569"/>
      <c r="Y1259" s="569"/>
      <c r="Z1259" s="569"/>
      <c r="AA1259" s="569"/>
      <c r="AB1259" s="569"/>
      <c r="AC1259" s="569"/>
      <c r="HN1259" s="569"/>
      <c r="HO1259" s="569"/>
      <c r="HP1259" s="569"/>
      <c r="HQ1259" s="569"/>
      <c r="HR1259" s="569"/>
      <c r="HS1259" s="569"/>
      <c r="HT1259" s="569"/>
      <c r="HU1259" s="569"/>
      <c r="HV1259" s="569"/>
      <c r="HW1259" s="569"/>
      <c r="HX1259" s="569"/>
      <c r="HY1259" s="569"/>
      <c r="HZ1259" s="569"/>
      <c r="IA1259" s="569"/>
      <c r="IB1259" s="569"/>
      <c r="IC1259" s="569"/>
      <c r="ID1259" s="569"/>
      <c r="IE1259" s="569"/>
      <c r="IF1259" s="569"/>
      <c r="IG1259" s="569"/>
      <c r="IH1259" s="569"/>
      <c r="II1259" s="569"/>
      <c r="IJ1259" s="569"/>
      <c r="IK1259" s="569"/>
      <c r="IL1259" s="569"/>
      <c r="IM1259" s="569"/>
      <c r="IN1259" s="569"/>
      <c r="IO1259" s="569"/>
      <c r="IP1259" s="569"/>
      <c r="IQ1259" s="569"/>
      <c r="IR1259" s="569"/>
      <c r="IS1259" s="569"/>
    </row>
    <row r="1260" s="525" customFormat="1" ht="24.95" customHeight="1" spans="1:253">
      <c r="A1260" s="563" t="s">
        <v>1016</v>
      </c>
      <c r="B1260" s="564">
        <v>0</v>
      </c>
      <c r="C1260" s="565">
        <v>0</v>
      </c>
      <c r="D1260" s="565">
        <v>0</v>
      </c>
      <c r="E1260" s="566" t="str">
        <f t="shared" si="99"/>
        <v/>
      </c>
      <c r="F1260" s="565">
        <v>0</v>
      </c>
      <c r="G1260" s="567" t="str">
        <f t="shared" si="98"/>
        <v/>
      </c>
      <c r="H1260" s="527"/>
      <c r="I1260" s="527"/>
      <c r="J1260" s="527"/>
      <c r="K1260" s="527"/>
      <c r="L1260" s="527"/>
      <c r="M1260" s="527"/>
      <c r="N1260" s="527"/>
      <c r="O1260" s="527"/>
      <c r="P1260" s="527"/>
      <c r="Q1260" s="527"/>
      <c r="R1260" s="527"/>
      <c r="S1260" s="527"/>
      <c r="T1260" s="527"/>
      <c r="U1260" s="527"/>
      <c r="V1260" s="527"/>
      <c r="W1260" s="527"/>
      <c r="X1260" s="527"/>
      <c r="Y1260" s="527"/>
      <c r="Z1260" s="527"/>
      <c r="AA1260" s="527"/>
      <c r="AB1260" s="527"/>
      <c r="AC1260" s="527"/>
      <c r="HN1260" s="527"/>
      <c r="HO1260" s="527"/>
      <c r="HP1260" s="527"/>
      <c r="HQ1260" s="527"/>
      <c r="HR1260" s="527"/>
      <c r="HS1260" s="527"/>
      <c r="HT1260" s="527"/>
      <c r="HU1260" s="527"/>
      <c r="HV1260" s="527"/>
      <c r="HW1260" s="527"/>
      <c r="HX1260" s="527"/>
      <c r="HY1260" s="527"/>
      <c r="HZ1260" s="527"/>
      <c r="IA1260" s="527"/>
      <c r="IB1260" s="527"/>
      <c r="IC1260" s="527"/>
      <c r="ID1260" s="527"/>
      <c r="IE1260" s="527"/>
      <c r="IF1260" s="527"/>
      <c r="IG1260" s="527"/>
      <c r="IH1260" s="527"/>
      <c r="II1260" s="527"/>
      <c r="IJ1260" s="527"/>
      <c r="IK1260" s="527"/>
      <c r="IL1260" s="527"/>
      <c r="IM1260" s="527"/>
      <c r="IN1260" s="527"/>
      <c r="IO1260" s="527"/>
      <c r="IP1260" s="527"/>
      <c r="IQ1260" s="527"/>
      <c r="IR1260" s="527"/>
      <c r="IS1260" s="527"/>
    </row>
    <row r="1261" s="525" customFormat="1" ht="24.95" customHeight="1" spans="1:253">
      <c r="A1261" s="563" t="s">
        <v>1017</v>
      </c>
      <c r="B1261" s="564">
        <v>0</v>
      </c>
      <c r="C1261" s="565">
        <v>0</v>
      </c>
      <c r="D1261" s="565">
        <v>0</v>
      </c>
      <c r="E1261" s="566" t="str">
        <f t="shared" si="99"/>
        <v/>
      </c>
      <c r="F1261" s="565">
        <v>0</v>
      </c>
      <c r="G1261" s="567" t="str">
        <f t="shared" si="98"/>
        <v/>
      </c>
      <c r="H1261" s="527"/>
      <c r="I1261" s="527"/>
      <c r="J1261" s="527"/>
      <c r="K1261" s="527"/>
      <c r="L1261" s="527"/>
      <c r="M1261" s="527"/>
      <c r="N1261" s="527"/>
      <c r="O1261" s="527"/>
      <c r="P1261" s="527"/>
      <c r="Q1261" s="527"/>
      <c r="R1261" s="527"/>
      <c r="S1261" s="527"/>
      <c r="T1261" s="527"/>
      <c r="U1261" s="527"/>
      <c r="V1261" s="527"/>
      <c r="W1261" s="527"/>
      <c r="X1261" s="527"/>
      <c r="Y1261" s="527"/>
      <c r="Z1261" s="527"/>
      <c r="AA1261" s="527"/>
      <c r="AB1261" s="527"/>
      <c r="AC1261" s="527"/>
      <c r="HN1261" s="527"/>
      <c r="HO1261" s="527"/>
      <c r="HP1261" s="527"/>
      <c r="HQ1261" s="527"/>
      <c r="HR1261" s="527"/>
      <c r="HS1261" s="527"/>
      <c r="HT1261" s="527"/>
      <c r="HU1261" s="527"/>
      <c r="HV1261" s="527"/>
      <c r="HW1261" s="527"/>
      <c r="HX1261" s="527"/>
      <c r="HY1261" s="527"/>
      <c r="HZ1261" s="527"/>
      <c r="IA1261" s="527"/>
      <c r="IB1261" s="527"/>
      <c r="IC1261" s="527"/>
      <c r="ID1261" s="527"/>
      <c r="IE1261" s="527"/>
      <c r="IF1261" s="527"/>
      <c r="IG1261" s="527"/>
      <c r="IH1261" s="527"/>
      <c r="II1261" s="527"/>
      <c r="IJ1261" s="527"/>
      <c r="IK1261" s="527"/>
      <c r="IL1261" s="527"/>
      <c r="IM1261" s="527"/>
      <c r="IN1261" s="527"/>
      <c r="IO1261" s="527"/>
      <c r="IP1261" s="527"/>
      <c r="IQ1261" s="527"/>
      <c r="IR1261" s="527"/>
      <c r="IS1261" s="527"/>
    </row>
    <row r="1262" s="525" customFormat="1" ht="24.95" customHeight="1" spans="1:253">
      <c r="A1262" s="563" t="s">
        <v>1018</v>
      </c>
      <c r="B1262" s="564">
        <v>0</v>
      </c>
      <c r="C1262" s="565">
        <v>0</v>
      </c>
      <c r="D1262" s="565">
        <v>0</v>
      </c>
      <c r="E1262" s="566" t="str">
        <f t="shared" si="99"/>
        <v/>
      </c>
      <c r="F1262" s="565">
        <v>0</v>
      </c>
      <c r="G1262" s="567" t="str">
        <f t="shared" si="98"/>
        <v/>
      </c>
      <c r="H1262" s="527"/>
      <c r="I1262" s="527"/>
      <c r="J1262" s="527"/>
      <c r="K1262" s="527"/>
      <c r="L1262" s="527"/>
      <c r="M1262" s="527"/>
      <c r="N1262" s="527"/>
      <c r="O1262" s="527"/>
      <c r="P1262" s="527"/>
      <c r="Q1262" s="527"/>
      <c r="R1262" s="527"/>
      <c r="S1262" s="527"/>
      <c r="T1262" s="527"/>
      <c r="U1262" s="527"/>
      <c r="V1262" s="527"/>
      <c r="W1262" s="527"/>
      <c r="X1262" s="527"/>
      <c r="Y1262" s="527"/>
      <c r="Z1262" s="527"/>
      <c r="AA1262" s="527"/>
      <c r="AB1262" s="527"/>
      <c r="AC1262" s="527"/>
      <c r="HN1262" s="527"/>
      <c r="HO1262" s="527"/>
      <c r="HP1262" s="527"/>
      <c r="HQ1262" s="527"/>
      <c r="HR1262" s="527"/>
      <c r="HS1262" s="527"/>
      <c r="HT1262" s="527"/>
      <c r="HU1262" s="527"/>
      <c r="HV1262" s="527"/>
      <c r="HW1262" s="527"/>
      <c r="HX1262" s="527"/>
      <c r="HY1262" s="527"/>
      <c r="HZ1262" s="527"/>
      <c r="IA1262" s="527"/>
      <c r="IB1262" s="527"/>
      <c r="IC1262" s="527"/>
      <c r="ID1262" s="527"/>
      <c r="IE1262" s="527"/>
      <c r="IF1262" s="527"/>
      <c r="IG1262" s="527"/>
      <c r="IH1262" s="527"/>
      <c r="II1262" s="527"/>
      <c r="IJ1262" s="527"/>
      <c r="IK1262" s="527"/>
      <c r="IL1262" s="527"/>
      <c r="IM1262" s="527"/>
      <c r="IN1262" s="527"/>
      <c r="IO1262" s="527"/>
      <c r="IP1262" s="527"/>
      <c r="IQ1262" s="527"/>
      <c r="IR1262" s="527"/>
      <c r="IS1262" s="527"/>
    </row>
    <row r="1263" s="528" customFormat="1" ht="24.95" customHeight="1" spans="1:253">
      <c r="A1263" s="563" t="s">
        <v>1019</v>
      </c>
      <c r="B1263" s="564">
        <v>0</v>
      </c>
      <c r="C1263" s="565">
        <v>0</v>
      </c>
      <c r="D1263" s="565">
        <v>0</v>
      </c>
      <c r="E1263" s="566" t="str">
        <f t="shared" si="99"/>
        <v/>
      </c>
      <c r="F1263" s="565">
        <v>0</v>
      </c>
      <c r="G1263" s="567" t="str">
        <f t="shared" si="98"/>
        <v/>
      </c>
    </row>
    <row r="1264" s="529" customFormat="1" ht="24.95" customHeight="1" spans="1:253">
      <c r="A1264" s="575" t="s">
        <v>1020</v>
      </c>
      <c r="B1264" s="367">
        <f>SUM(B1265,B1276,B1283,B1291,B1304,B1308,B1312)</f>
        <v>1954</v>
      </c>
      <c r="C1264" s="367">
        <f>SUM(C1265,C1276,C1283,C1291,C1304,C1308,C1312)</f>
        <v>2396</v>
      </c>
      <c r="D1264" s="367">
        <f>SUM(D1265,D1276,D1283,D1291,D1304,D1308,D1312)</f>
        <v>1923</v>
      </c>
      <c r="E1264" s="561">
        <f t="shared" si="99"/>
        <v>0.802587646076795</v>
      </c>
      <c r="F1264" s="367">
        <f>SUM(F1265,F1276,F1283,F1291,F1304,F1308,F1312)</f>
        <v>2023</v>
      </c>
      <c r="G1264" s="562">
        <f t="shared" si="98"/>
        <v>-0.0494315373208107</v>
      </c>
      <c r="H1264" s="527"/>
      <c r="I1264" s="527"/>
      <c r="J1264" s="527"/>
      <c r="K1264" s="527"/>
      <c r="L1264" s="527"/>
      <c r="M1264" s="527"/>
      <c r="N1264" s="527"/>
      <c r="O1264" s="527"/>
      <c r="P1264" s="527"/>
      <c r="Q1264" s="527"/>
      <c r="R1264" s="527"/>
      <c r="S1264" s="527"/>
      <c r="T1264" s="527"/>
      <c r="U1264" s="527"/>
      <c r="V1264" s="527"/>
      <c r="W1264" s="527"/>
      <c r="X1264" s="527"/>
      <c r="Y1264" s="527"/>
      <c r="Z1264" s="527"/>
      <c r="AA1264" s="527"/>
      <c r="AB1264" s="527"/>
      <c r="AC1264" s="527"/>
      <c r="HN1264" s="527"/>
      <c r="HO1264" s="527"/>
      <c r="HP1264" s="527"/>
      <c r="HQ1264" s="527"/>
      <c r="HR1264" s="527"/>
      <c r="HS1264" s="527"/>
      <c r="HT1264" s="527"/>
      <c r="HU1264" s="527"/>
      <c r="HV1264" s="527"/>
      <c r="HW1264" s="527"/>
      <c r="HX1264" s="527"/>
      <c r="HY1264" s="527"/>
      <c r="HZ1264" s="527"/>
      <c r="IA1264" s="527"/>
      <c r="IB1264" s="527"/>
      <c r="IC1264" s="527"/>
      <c r="ID1264" s="527"/>
      <c r="IE1264" s="527"/>
      <c r="IF1264" s="527"/>
      <c r="IG1264" s="527"/>
      <c r="IH1264" s="527"/>
      <c r="II1264" s="527"/>
      <c r="IJ1264" s="527"/>
      <c r="IK1264" s="527"/>
      <c r="IL1264" s="527"/>
      <c r="IM1264" s="527"/>
      <c r="IN1264" s="527"/>
      <c r="IO1264" s="527"/>
      <c r="IP1264" s="527"/>
      <c r="IQ1264" s="527"/>
      <c r="IR1264" s="527"/>
      <c r="IS1264" s="527"/>
    </row>
    <row r="1265" s="532" customFormat="1" ht="24.95" customHeight="1" spans="1:253">
      <c r="A1265" s="568" t="s">
        <v>1021</v>
      </c>
      <c r="B1265" s="367">
        <f>SUM(B1266:B1275)</f>
        <v>797</v>
      </c>
      <c r="C1265" s="367">
        <f>SUM(C1266:C1275)</f>
        <v>1338</v>
      </c>
      <c r="D1265" s="367">
        <f>SUM(D1266:D1275)</f>
        <v>1019</v>
      </c>
      <c r="E1265" s="561">
        <f t="shared" si="99"/>
        <v>0.761584454409567</v>
      </c>
      <c r="F1265" s="367">
        <f>SUM(F1266:F1275)</f>
        <v>623</v>
      </c>
      <c r="G1265" s="562">
        <f t="shared" si="98"/>
        <v>0.635634028892456</v>
      </c>
      <c r="H1265" s="527"/>
      <c r="I1265" s="527"/>
      <c r="J1265" s="527"/>
      <c r="K1265" s="527"/>
      <c r="L1265" s="527"/>
      <c r="M1265" s="527"/>
      <c r="N1265" s="527"/>
      <c r="O1265" s="527"/>
      <c r="P1265" s="527"/>
      <c r="Q1265" s="527"/>
      <c r="R1265" s="527"/>
      <c r="S1265" s="527"/>
      <c r="T1265" s="527"/>
      <c r="U1265" s="527"/>
      <c r="V1265" s="527"/>
      <c r="W1265" s="527"/>
      <c r="X1265" s="527"/>
      <c r="Y1265" s="527"/>
      <c r="Z1265" s="527"/>
      <c r="AA1265" s="527"/>
      <c r="AB1265" s="527"/>
      <c r="AC1265" s="527"/>
      <c r="HN1265" s="527"/>
      <c r="HO1265" s="527"/>
      <c r="HP1265" s="527"/>
      <c r="HQ1265" s="527"/>
      <c r="HR1265" s="527"/>
      <c r="HS1265" s="527"/>
      <c r="HT1265" s="527"/>
      <c r="HU1265" s="527"/>
      <c r="HV1265" s="527"/>
      <c r="HW1265" s="527"/>
      <c r="HX1265" s="527"/>
      <c r="HY1265" s="527"/>
      <c r="HZ1265" s="527"/>
      <c r="IA1265" s="527"/>
      <c r="IB1265" s="527"/>
      <c r="IC1265" s="527"/>
      <c r="ID1265" s="527"/>
      <c r="IE1265" s="527"/>
      <c r="IF1265" s="527"/>
      <c r="IG1265" s="527"/>
      <c r="IH1265" s="527"/>
      <c r="II1265" s="527"/>
      <c r="IJ1265" s="527"/>
      <c r="IK1265" s="527"/>
      <c r="IL1265" s="527"/>
      <c r="IM1265" s="527"/>
      <c r="IN1265" s="527"/>
      <c r="IO1265" s="527"/>
      <c r="IP1265" s="527"/>
      <c r="IQ1265" s="527"/>
      <c r="IR1265" s="527"/>
      <c r="IS1265" s="527"/>
    </row>
    <row r="1266" s="525" customFormat="1" ht="24.95" customHeight="1" spans="1:253">
      <c r="A1266" s="563" t="s">
        <v>50</v>
      </c>
      <c r="B1266" s="564">
        <v>350</v>
      </c>
      <c r="C1266" s="565">
        <v>365</v>
      </c>
      <c r="D1266" s="565">
        <v>365</v>
      </c>
      <c r="E1266" s="566">
        <f t="shared" si="99"/>
        <v>1</v>
      </c>
      <c r="F1266" s="565">
        <v>425</v>
      </c>
      <c r="G1266" s="567">
        <f t="shared" si="98"/>
        <v>-0.141176470588235</v>
      </c>
      <c r="H1266" s="527"/>
      <c r="I1266" s="527"/>
      <c r="J1266" s="527"/>
      <c r="K1266" s="527"/>
      <c r="L1266" s="527"/>
      <c r="M1266" s="527"/>
      <c r="N1266" s="527"/>
      <c r="O1266" s="527"/>
      <c r="P1266" s="527"/>
      <c r="Q1266" s="527"/>
      <c r="R1266" s="527"/>
      <c r="S1266" s="527"/>
      <c r="T1266" s="527"/>
      <c r="U1266" s="527"/>
      <c r="V1266" s="527"/>
      <c r="W1266" s="527"/>
      <c r="X1266" s="527"/>
      <c r="Y1266" s="527"/>
      <c r="Z1266" s="527"/>
      <c r="AA1266" s="527"/>
      <c r="AB1266" s="527"/>
      <c r="AC1266" s="527"/>
      <c r="HN1266" s="527"/>
      <c r="HO1266" s="527"/>
      <c r="HP1266" s="527"/>
      <c r="HQ1266" s="527"/>
      <c r="HR1266" s="527"/>
      <c r="HS1266" s="527"/>
      <c r="HT1266" s="527"/>
      <c r="HU1266" s="527"/>
      <c r="HV1266" s="527"/>
      <c r="HW1266" s="527"/>
      <c r="HX1266" s="527"/>
      <c r="HY1266" s="527"/>
      <c r="HZ1266" s="527"/>
      <c r="IA1266" s="527"/>
      <c r="IB1266" s="527"/>
      <c r="IC1266" s="527"/>
      <c r="ID1266" s="527"/>
      <c r="IE1266" s="527"/>
      <c r="IF1266" s="527"/>
      <c r="IG1266" s="527"/>
      <c r="IH1266" s="527"/>
      <c r="II1266" s="527"/>
      <c r="IJ1266" s="527"/>
      <c r="IK1266" s="527"/>
      <c r="IL1266" s="527"/>
      <c r="IM1266" s="527"/>
      <c r="IN1266" s="527"/>
      <c r="IO1266" s="527"/>
      <c r="IP1266" s="527"/>
      <c r="IQ1266" s="527"/>
      <c r="IR1266" s="527"/>
      <c r="IS1266" s="527"/>
    </row>
    <row r="1267" s="525" customFormat="1" ht="24.95" customHeight="1" spans="1:253">
      <c r="A1267" s="563" t="s">
        <v>51</v>
      </c>
      <c r="B1267" s="564">
        <v>0</v>
      </c>
      <c r="C1267" s="565">
        <v>0</v>
      </c>
      <c r="D1267" s="565">
        <v>0</v>
      </c>
      <c r="E1267" s="566" t="str">
        <f t="shared" si="99"/>
        <v/>
      </c>
      <c r="F1267" s="565">
        <v>0</v>
      </c>
      <c r="G1267" s="567" t="str">
        <f t="shared" si="98"/>
        <v/>
      </c>
      <c r="H1267" s="527"/>
      <c r="I1267" s="527"/>
      <c r="J1267" s="527"/>
      <c r="K1267" s="527"/>
      <c r="L1267" s="527"/>
      <c r="M1267" s="527"/>
      <c r="N1267" s="527"/>
      <c r="O1267" s="527"/>
      <c r="P1267" s="527"/>
      <c r="Q1267" s="527"/>
      <c r="R1267" s="527"/>
      <c r="S1267" s="527"/>
      <c r="T1267" s="527"/>
      <c r="U1267" s="527"/>
      <c r="V1267" s="527"/>
      <c r="W1267" s="527"/>
      <c r="X1267" s="527"/>
      <c r="Y1267" s="527"/>
      <c r="Z1267" s="527"/>
      <c r="AA1267" s="527"/>
      <c r="AB1267" s="527"/>
      <c r="AC1267" s="527"/>
      <c r="HN1267" s="527"/>
      <c r="HO1267" s="527"/>
      <c r="HP1267" s="527"/>
      <c r="HQ1267" s="527"/>
      <c r="HR1267" s="527"/>
      <c r="HS1267" s="527"/>
      <c r="HT1267" s="527"/>
      <c r="HU1267" s="527"/>
      <c r="HV1267" s="527"/>
      <c r="HW1267" s="527"/>
      <c r="HX1267" s="527"/>
      <c r="HY1267" s="527"/>
      <c r="HZ1267" s="527"/>
      <c r="IA1267" s="527"/>
      <c r="IB1267" s="527"/>
      <c r="IC1267" s="527"/>
      <c r="ID1267" s="527"/>
      <c r="IE1267" s="527"/>
      <c r="IF1267" s="527"/>
      <c r="IG1267" s="527"/>
      <c r="IH1267" s="527"/>
      <c r="II1267" s="527"/>
      <c r="IJ1267" s="527"/>
      <c r="IK1267" s="527"/>
      <c r="IL1267" s="527"/>
      <c r="IM1267" s="527"/>
      <c r="IN1267" s="527"/>
      <c r="IO1267" s="527"/>
      <c r="IP1267" s="527"/>
      <c r="IQ1267" s="527"/>
      <c r="IR1267" s="527"/>
      <c r="IS1267" s="527"/>
    </row>
    <row r="1268" s="525" customFormat="1" ht="24.95" customHeight="1" spans="1:253">
      <c r="A1268" s="563" t="s">
        <v>52</v>
      </c>
      <c r="B1268" s="564">
        <v>0</v>
      </c>
      <c r="C1268" s="565">
        <v>0</v>
      </c>
      <c r="D1268" s="565">
        <v>0</v>
      </c>
      <c r="E1268" s="566" t="str">
        <f t="shared" si="99"/>
        <v/>
      </c>
      <c r="F1268" s="565">
        <v>0</v>
      </c>
      <c r="G1268" s="567" t="str">
        <f t="shared" si="98"/>
        <v/>
      </c>
      <c r="H1268" s="527"/>
      <c r="I1268" s="527"/>
      <c r="J1268" s="527"/>
      <c r="K1268" s="527"/>
      <c r="L1268" s="527"/>
      <c r="M1268" s="527"/>
      <c r="N1268" s="527"/>
      <c r="O1268" s="527"/>
      <c r="P1268" s="527"/>
      <c r="Q1268" s="527"/>
      <c r="R1268" s="527"/>
      <c r="S1268" s="527"/>
      <c r="T1268" s="527"/>
      <c r="U1268" s="527"/>
      <c r="V1268" s="527"/>
      <c r="W1268" s="527"/>
      <c r="X1268" s="527"/>
      <c r="Y1268" s="527"/>
      <c r="Z1268" s="527"/>
      <c r="AA1268" s="527"/>
      <c r="AB1268" s="527"/>
      <c r="AC1268" s="527"/>
      <c r="HN1268" s="527"/>
      <c r="HO1268" s="527"/>
      <c r="HP1268" s="527"/>
      <c r="HQ1268" s="527"/>
      <c r="HR1268" s="527"/>
      <c r="HS1268" s="527"/>
      <c r="HT1268" s="527"/>
      <c r="HU1268" s="527"/>
      <c r="HV1268" s="527"/>
      <c r="HW1268" s="527"/>
      <c r="HX1268" s="527"/>
      <c r="HY1268" s="527"/>
      <c r="HZ1268" s="527"/>
      <c r="IA1268" s="527"/>
      <c r="IB1268" s="527"/>
      <c r="IC1268" s="527"/>
      <c r="ID1268" s="527"/>
      <c r="IE1268" s="527"/>
      <c r="IF1268" s="527"/>
      <c r="IG1268" s="527"/>
      <c r="IH1268" s="527"/>
      <c r="II1268" s="527"/>
      <c r="IJ1268" s="527"/>
      <c r="IK1268" s="527"/>
      <c r="IL1268" s="527"/>
      <c r="IM1268" s="527"/>
      <c r="IN1268" s="527"/>
      <c r="IO1268" s="527"/>
      <c r="IP1268" s="527"/>
      <c r="IQ1268" s="527"/>
      <c r="IR1268" s="527"/>
      <c r="IS1268" s="527"/>
    </row>
    <row r="1269" s="525" customFormat="1" ht="24.95" customHeight="1" spans="1:253">
      <c r="A1269" s="563" t="s">
        <v>1022</v>
      </c>
      <c r="B1269" s="564">
        <v>0</v>
      </c>
      <c r="C1269" s="565">
        <v>0</v>
      </c>
      <c r="D1269" s="565">
        <v>0</v>
      </c>
      <c r="E1269" s="566" t="str">
        <f t="shared" si="99"/>
        <v/>
      </c>
      <c r="F1269" s="565">
        <v>0</v>
      </c>
      <c r="G1269" s="567" t="str">
        <f t="shared" si="98"/>
        <v/>
      </c>
      <c r="H1269" s="527"/>
      <c r="I1269" s="527"/>
      <c r="J1269" s="527"/>
      <c r="K1269" s="527"/>
      <c r="L1269" s="527"/>
      <c r="M1269" s="527"/>
      <c r="N1269" s="527"/>
      <c r="O1269" s="527"/>
      <c r="P1269" s="527"/>
      <c r="Q1269" s="527"/>
      <c r="R1269" s="527"/>
      <c r="S1269" s="527"/>
      <c r="T1269" s="527"/>
      <c r="U1269" s="527"/>
      <c r="V1269" s="527"/>
      <c r="W1269" s="527"/>
      <c r="X1269" s="527"/>
      <c r="Y1269" s="527"/>
      <c r="Z1269" s="527"/>
      <c r="AA1269" s="527"/>
      <c r="AB1269" s="527"/>
      <c r="AC1269" s="527"/>
      <c r="HN1269" s="527"/>
      <c r="HO1269" s="527"/>
      <c r="HP1269" s="527"/>
      <c r="HQ1269" s="527"/>
      <c r="HR1269" s="527"/>
      <c r="HS1269" s="527"/>
      <c r="HT1269" s="527"/>
      <c r="HU1269" s="527"/>
      <c r="HV1269" s="527"/>
      <c r="HW1269" s="527"/>
      <c r="HX1269" s="527"/>
      <c r="HY1269" s="527"/>
      <c r="HZ1269" s="527"/>
      <c r="IA1269" s="527"/>
      <c r="IB1269" s="527"/>
      <c r="IC1269" s="527"/>
      <c r="ID1269" s="527"/>
      <c r="IE1269" s="527"/>
      <c r="IF1269" s="527"/>
      <c r="IG1269" s="527"/>
      <c r="IH1269" s="527"/>
      <c r="II1269" s="527"/>
      <c r="IJ1269" s="527"/>
      <c r="IK1269" s="527"/>
      <c r="IL1269" s="527"/>
      <c r="IM1269" s="527"/>
      <c r="IN1269" s="527"/>
      <c r="IO1269" s="527"/>
      <c r="IP1269" s="527"/>
      <c r="IQ1269" s="527"/>
      <c r="IR1269" s="527"/>
      <c r="IS1269" s="527"/>
    </row>
    <row r="1270" s="528" customFormat="1" ht="24.95" customHeight="1" spans="1:253">
      <c r="A1270" s="563" t="s">
        <v>1023</v>
      </c>
      <c r="B1270" s="564">
        <v>0</v>
      </c>
      <c r="C1270" s="565">
        <v>0</v>
      </c>
      <c r="D1270" s="565">
        <v>0</v>
      </c>
      <c r="E1270" s="566" t="str">
        <f t="shared" si="99"/>
        <v/>
      </c>
      <c r="F1270" s="565">
        <v>0</v>
      </c>
      <c r="G1270" s="567" t="str">
        <f t="shared" si="98"/>
        <v/>
      </c>
    </row>
    <row r="1271" s="528" customFormat="1" ht="24.95" customHeight="1" spans="1:253">
      <c r="A1271" s="563" t="s">
        <v>1024</v>
      </c>
      <c r="B1271" s="564">
        <v>0</v>
      </c>
      <c r="C1271" s="565">
        <v>0</v>
      </c>
      <c r="D1271" s="565">
        <v>0</v>
      </c>
      <c r="E1271" s="566" t="str">
        <f t="shared" si="99"/>
        <v/>
      </c>
      <c r="F1271" s="565">
        <v>0</v>
      </c>
      <c r="G1271" s="567" t="str">
        <f t="shared" si="98"/>
        <v/>
      </c>
    </row>
    <row r="1272" s="528" customFormat="1" ht="24.95" customHeight="1" spans="1:253">
      <c r="A1272" s="563" t="s">
        <v>1025</v>
      </c>
      <c r="B1272" s="564">
        <v>265</v>
      </c>
      <c r="C1272" s="565">
        <v>433</v>
      </c>
      <c r="D1272" s="565">
        <v>414</v>
      </c>
      <c r="E1272" s="566">
        <f t="shared" si="99"/>
        <v>0.956120092378753</v>
      </c>
      <c r="F1272" s="565">
        <v>0</v>
      </c>
      <c r="G1272" s="567" t="str">
        <f t="shared" si="98"/>
        <v/>
      </c>
    </row>
    <row r="1273" s="525" customFormat="1" ht="24.95" customHeight="1" spans="1:253">
      <c r="A1273" s="563" t="s">
        <v>1026</v>
      </c>
      <c r="B1273" s="564">
        <v>10</v>
      </c>
      <c r="C1273" s="565">
        <v>16</v>
      </c>
      <c r="D1273" s="565">
        <v>16</v>
      </c>
      <c r="E1273" s="566">
        <f t="shared" si="99"/>
        <v>1</v>
      </c>
      <c r="F1273" s="565">
        <v>5</v>
      </c>
      <c r="G1273" s="567">
        <f t="shared" si="98"/>
        <v>2.2</v>
      </c>
      <c r="H1273" s="527"/>
      <c r="I1273" s="527"/>
      <c r="J1273" s="527"/>
      <c r="K1273" s="527"/>
      <c r="L1273" s="527"/>
      <c r="M1273" s="527"/>
      <c r="N1273" s="527"/>
      <c r="O1273" s="527"/>
      <c r="P1273" s="527"/>
      <c r="Q1273" s="527"/>
      <c r="R1273" s="527"/>
      <c r="S1273" s="527"/>
      <c r="T1273" s="527"/>
      <c r="U1273" s="527"/>
      <c r="V1273" s="527"/>
      <c r="W1273" s="527"/>
      <c r="X1273" s="527"/>
      <c r="Y1273" s="527"/>
      <c r="Z1273" s="527"/>
      <c r="AA1273" s="527"/>
      <c r="AB1273" s="527"/>
      <c r="AC1273" s="527"/>
      <c r="HN1273" s="527"/>
      <c r="HO1273" s="527"/>
      <c r="HP1273" s="527"/>
      <c r="HQ1273" s="527"/>
      <c r="HR1273" s="527"/>
      <c r="HS1273" s="527"/>
      <c r="HT1273" s="527"/>
      <c r="HU1273" s="527"/>
      <c r="HV1273" s="527"/>
      <c r="HW1273" s="527"/>
      <c r="HX1273" s="527"/>
      <c r="HY1273" s="527"/>
      <c r="HZ1273" s="527"/>
      <c r="IA1273" s="527"/>
      <c r="IB1273" s="527"/>
      <c r="IC1273" s="527"/>
      <c r="ID1273" s="527"/>
      <c r="IE1273" s="527"/>
      <c r="IF1273" s="527"/>
      <c r="IG1273" s="527"/>
      <c r="IH1273" s="527"/>
      <c r="II1273" s="527"/>
      <c r="IJ1273" s="527"/>
      <c r="IK1273" s="527"/>
      <c r="IL1273" s="527"/>
      <c r="IM1273" s="527"/>
      <c r="IN1273" s="527"/>
      <c r="IO1273" s="527"/>
      <c r="IP1273" s="527"/>
      <c r="IQ1273" s="527"/>
      <c r="IR1273" s="527"/>
      <c r="IS1273" s="527"/>
    </row>
    <row r="1274" s="532" customFormat="1" ht="24.95" customHeight="1" spans="1:253">
      <c r="A1274" s="563" t="s">
        <v>59</v>
      </c>
      <c r="B1274" s="564">
        <v>152</v>
      </c>
      <c r="C1274" s="565">
        <v>167</v>
      </c>
      <c r="D1274" s="565">
        <v>167</v>
      </c>
      <c r="E1274" s="566">
        <f t="shared" si="99"/>
        <v>1</v>
      </c>
      <c r="F1274" s="565">
        <v>148</v>
      </c>
      <c r="G1274" s="567">
        <f t="shared" si="98"/>
        <v>0.128378378378378</v>
      </c>
      <c r="H1274" s="527"/>
      <c r="I1274" s="527"/>
      <c r="J1274" s="527"/>
      <c r="K1274" s="527"/>
      <c r="L1274" s="527"/>
      <c r="M1274" s="527"/>
      <c r="N1274" s="527"/>
      <c r="O1274" s="527"/>
      <c r="P1274" s="527"/>
      <c r="Q1274" s="527"/>
      <c r="R1274" s="527"/>
      <c r="S1274" s="527"/>
      <c r="T1274" s="527"/>
      <c r="U1274" s="527"/>
      <c r="V1274" s="527"/>
      <c r="W1274" s="527"/>
      <c r="X1274" s="527"/>
      <c r="Y1274" s="527"/>
      <c r="Z1274" s="527"/>
      <c r="AA1274" s="527"/>
      <c r="AB1274" s="527"/>
      <c r="AC1274" s="527"/>
      <c r="HN1274" s="527"/>
      <c r="HO1274" s="527"/>
      <c r="HP1274" s="527"/>
      <c r="HQ1274" s="527"/>
      <c r="HR1274" s="527"/>
      <c r="HS1274" s="527"/>
      <c r="HT1274" s="527"/>
      <c r="HU1274" s="527"/>
      <c r="HV1274" s="527"/>
      <c r="HW1274" s="527"/>
      <c r="HX1274" s="527"/>
      <c r="HY1274" s="527"/>
      <c r="HZ1274" s="527"/>
      <c r="IA1274" s="527"/>
      <c r="IB1274" s="527"/>
      <c r="IC1274" s="527"/>
      <c r="ID1274" s="527"/>
      <c r="IE1274" s="527"/>
      <c r="IF1274" s="527"/>
      <c r="IG1274" s="527"/>
      <c r="IH1274" s="527"/>
      <c r="II1274" s="527"/>
      <c r="IJ1274" s="527"/>
      <c r="IK1274" s="527"/>
      <c r="IL1274" s="527"/>
      <c r="IM1274" s="527"/>
      <c r="IN1274" s="527"/>
      <c r="IO1274" s="527"/>
      <c r="IP1274" s="527"/>
      <c r="IQ1274" s="527"/>
      <c r="IR1274" s="527"/>
      <c r="IS1274" s="527"/>
    </row>
    <row r="1275" s="525" customFormat="1" ht="24.95" customHeight="1" spans="1:253">
      <c r="A1275" s="563" t="s">
        <v>1027</v>
      </c>
      <c r="B1275" s="564">
        <v>20</v>
      </c>
      <c r="C1275" s="565">
        <v>357</v>
      </c>
      <c r="D1275" s="565">
        <v>57</v>
      </c>
      <c r="E1275" s="566">
        <f t="shared" si="99"/>
        <v>0.159663865546218</v>
      </c>
      <c r="F1275" s="565">
        <v>45</v>
      </c>
      <c r="G1275" s="567">
        <f t="shared" si="98"/>
        <v>0.266666666666667</v>
      </c>
      <c r="H1275" s="527"/>
      <c r="I1275" s="527"/>
      <c r="J1275" s="527"/>
      <c r="K1275" s="527"/>
      <c r="L1275" s="527"/>
      <c r="M1275" s="527"/>
      <c r="N1275" s="527"/>
      <c r="O1275" s="527"/>
      <c r="P1275" s="527"/>
      <c r="Q1275" s="527"/>
      <c r="R1275" s="527"/>
      <c r="S1275" s="527"/>
      <c r="T1275" s="527"/>
      <c r="U1275" s="527"/>
      <c r="V1275" s="527"/>
      <c r="W1275" s="527"/>
      <c r="X1275" s="527"/>
      <c r="Y1275" s="527"/>
      <c r="Z1275" s="527"/>
      <c r="AA1275" s="527"/>
      <c r="AB1275" s="527"/>
      <c r="AC1275" s="527"/>
      <c r="HN1275" s="527"/>
      <c r="HO1275" s="527"/>
      <c r="HP1275" s="527"/>
      <c r="HQ1275" s="527"/>
      <c r="HR1275" s="527"/>
      <c r="HS1275" s="527"/>
      <c r="HT1275" s="527"/>
      <c r="HU1275" s="527"/>
      <c r="HV1275" s="527"/>
      <c r="HW1275" s="527"/>
      <c r="HX1275" s="527"/>
      <c r="HY1275" s="527"/>
      <c r="HZ1275" s="527"/>
      <c r="IA1275" s="527"/>
      <c r="IB1275" s="527"/>
      <c r="IC1275" s="527"/>
      <c r="ID1275" s="527"/>
      <c r="IE1275" s="527"/>
      <c r="IF1275" s="527"/>
      <c r="IG1275" s="527"/>
      <c r="IH1275" s="527"/>
      <c r="II1275" s="527"/>
      <c r="IJ1275" s="527"/>
      <c r="IK1275" s="527"/>
      <c r="IL1275" s="527"/>
      <c r="IM1275" s="527"/>
      <c r="IN1275" s="527"/>
      <c r="IO1275" s="527"/>
      <c r="IP1275" s="527"/>
      <c r="IQ1275" s="527"/>
      <c r="IR1275" s="527"/>
      <c r="IS1275" s="527"/>
    </row>
    <row r="1276" s="525" customFormat="1" ht="24.95" customHeight="1" spans="1:253">
      <c r="A1276" s="568" t="s">
        <v>1028</v>
      </c>
      <c r="B1276" s="367">
        <f>SUM(B1277:B1282)</f>
        <v>231</v>
      </c>
      <c r="C1276" s="367">
        <f>SUM(C1277:C1282)</f>
        <v>247</v>
      </c>
      <c r="D1276" s="367">
        <f>SUM(D1277:D1282)</f>
        <v>247</v>
      </c>
      <c r="E1276" s="561">
        <f t="shared" si="99"/>
        <v>1</v>
      </c>
      <c r="F1276" s="367">
        <f>SUM(F1277:F1282)</f>
        <v>367</v>
      </c>
      <c r="G1276" s="562">
        <f t="shared" si="98"/>
        <v>-0.326975476839237</v>
      </c>
      <c r="H1276" s="527"/>
      <c r="I1276" s="527"/>
      <c r="J1276" s="527"/>
      <c r="K1276" s="527"/>
      <c r="L1276" s="527"/>
      <c r="M1276" s="527"/>
      <c r="N1276" s="527"/>
      <c r="O1276" s="527"/>
      <c r="P1276" s="527"/>
      <c r="Q1276" s="527"/>
      <c r="R1276" s="527"/>
      <c r="S1276" s="527"/>
      <c r="T1276" s="527"/>
      <c r="U1276" s="527"/>
      <c r="V1276" s="527"/>
      <c r="W1276" s="527"/>
      <c r="X1276" s="527"/>
      <c r="Y1276" s="527"/>
      <c r="Z1276" s="527"/>
      <c r="AA1276" s="527"/>
      <c r="AB1276" s="527"/>
      <c r="AC1276" s="527"/>
      <c r="HN1276" s="527"/>
      <c r="HO1276" s="527"/>
      <c r="HP1276" s="527"/>
      <c r="HQ1276" s="527"/>
      <c r="HR1276" s="527"/>
      <c r="HS1276" s="527"/>
      <c r="HT1276" s="527"/>
      <c r="HU1276" s="527"/>
      <c r="HV1276" s="527"/>
      <c r="HW1276" s="527"/>
      <c r="HX1276" s="527"/>
      <c r="HY1276" s="527"/>
      <c r="HZ1276" s="527"/>
      <c r="IA1276" s="527"/>
      <c r="IB1276" s="527"/>
      <c r="IC1276" s="527"/>
      <c r="ID1276" s="527"/>
      <c r="IE1276" s="527"/>
      <c r="IF1276" s="527"/>
      <c r="IG1276" s="527"/>
      <c r="IH1276" s="527"/>
      <c r="II1276" s="527"/>
      <c r="IJ1276" s="527"/>
      <c r="IK1276" s="527"/>
      <c r="IL1276" s="527"/>
      <c r="IM1276" s="527"/>
      <c r="IN1276" s="527"/>
      <c r="IO1276" s="527"/>
      <c r="IP1276" s="527"/>
      <c r="IQ1276" s="527"/>
      <c r="IR1276" s="527"/>
      <c r="IS1276" s="527"/>
    </row>
    <row r="1277" s="525" customFormat="1" ht="24.95" customHeight="1" spans="1:253">
      <c r="A1277" s="563" t="s">
        <v>50</v>
      </c>
      <c r="B1277" s="564">
        <v>51</v>
      </c>
      <c r="C1277" s="565">
        <v>55</v>
      </c>
      <c r="D1277" s="565">
        <v>55</v>
      </c>
      <c r="E1277" s="566">
        <f t="shared" si="99"/>
        <v>1</v>
      </c>
      <c r="F1277" s="565">
        <v>51</v>
      </c>
      <c r="G1277" s="567">
        <f t="shared" si="98"/>
        <v>0.0784313725490196</v>
      </c>
      <c r="H1277" s="527"/>
      <c r="I1277" s="527"/>
      <c r="J1277" s="527"/>
      <c r="K1277" s="527"/>
      <c r="L1277" s="527"/>
      <c r="M1277" s="527"/>
      <c r="N1277" s="527"/>
      <c r="O1277" s="527"/>
      <c r="P1277" s="527"/>
      <c r="Q1277" s="527"/>
      <c r="R1277" s="527"/>
      <c r="S1277" s="527"/>
      <c r="T1277" s="527"/>
      <c r="U1277" s="527"/>
      <c r="V1277" s="527"/>
      <c r="W1277" s="527"/>
      <c r="X1277" s="527"/>
      <c r="Y1277" s="527"/>
      <c r="Z1277" s="527"/>
      <c r="AA1277" s="527"/>
      <c r="AB1277" s="527"/>
      <c r="AC1277" s="527"/>
      <c r="HN1277" s="527"/>
      <c r="HO1277" s="527"/>
      <c r="HP1277" s="527"/>
      <c r="HQ1277" s="527"/>
      <c r="HR1277" s="527"/>
      <c r="HS1277" s="527"/>
      <c r="HT1277" s="527"/>
      <c r="HU1277" s="527"/>
      <c r="HV1277" s="527"/>
      <c r="HW1277" s="527"/>
      <c r="HX1277" s="527"/>
      <c r="HY1277" s="527"/>
      <c r="HZ1277" s="527"/>
      <c r="IA1277" s="527"/>
      <c r="IB1277" s="527"/>
      <c r="IC1277" s="527"/>
      <c r="ID1277" s="527"/>
      <c r="IE1277" s="527"/>
      <c r="IF1277" s="527"/>
      <c r="IG1277" s="527"/>
      <c r="IH1277" s="527"/>
      <c r="II1277" s="527"/>
      <c r="IJ1277" s="527"/>
      <c r="IK1277" s="527"/>
      <c r="IL1277" s="527"/>
      <c r="IM1277" s="527"/>
      <c r="IN1277" s="527"/>
      <c r="IO1277" s="527"/>
      <c r="IP1277" s="527"/>
      <c r="IQ1277" s="527"/>
      <c r="IR1277" s="527"/>
      <c r="IS1277" s="527"/>
    </row>
    <row r="1278" s="525" customFormat="1" ht="24.95" customHeight="1" spans="1:253">
      <c r="A1278" s="563" t="s">
        <v>51</v>
      </c>
      <c r="B1278" s="564">
        <v>0</v>
      </c>
      <c r="C1278" s="565">
        <v>0</v>
      </c>
      <c r="D1278" s="565">
        <v>0</v>
      </c>
      <c r="E1278" s="566" t="str">
        <f t="shared" si="99"/>
        <v/>
      </c>
      <c r="F1278" s="565">
        <v>0</v>
      </c>
      <c r="G1278" s="567" t="str">
        <f t="shared" si="98"/>
        <v/>
      </c>
      <c r="H1278" s="527"/>
      <c r="I1278" s="527"/>
      <c r="J1278" s="527"/>
      <c r="K1278" s="527"/>
      <c r="L1278" s="527"/>
      <c r="M1278" s="527"/>
      <c r="N1278" s="527"/>
      <c r="O1278" s="527"/>
      <c r="P1278" s="527"/>
      <c r="Q1278" s="527"/>
      <c r="R1278" s="527"/>
      <c r="S1278" s="527"/>
      <c r="T1278" s="527"/>
      <c r="U1278" s="527"/>
      <c r="V1278" s="527"/>
      <c r="W1278" s="527"/>
      <c r="X1278" s="527"/>
      <c r="Y1278" s="527"/>
      <c r="Z1278" s="527"/>
      <c r="AA1278" s="527"/>
      <c r="AB1278" s="527"/>
      <c r="AC1278" s="527"/>
      <c r="HN1278" s="527"/>
      <c r="HO1278" s="527"/>
      <c r="HP1278" s="527"/>
      <c r="HQ1278" s="527"/>
      <c r="HR1278" s="527"/>
      <c r="HS1278" s="527"/>
      <c r="HT1278" s="527"/>
      <c r="HU1278" s="527"/>
      <c r="HV1278" s="527"/>
      <c r="HW1278" s="527"/>
      <c r="HX1278" s="527"/>
      <c r="HY1278" s="527"/>
      <c r="HZ1278" s="527"/>
      <c r="IA1278" s="527"/>
      <c r="IB1278" s="527"/>
      <c r="IC1278" s="527"/>
      <c r="ID1278" s="527"/>
      <c r="IE1278" s="527"/>
      <c r="IF1278" s="527"/>
      <c r="IG1278" s="527"/>
      <c r="IH1278" s="527"/>
      <c r="II1278" s="527"/>
      <c r="IJ1278" s="527"/>
      <c r="IK1278" s="527"/>
      <c r="IL1278" s="527"/>
      <c r="IM1278" s="527"/>
      <c r="IN1278" s="527"/>
      <c r="IO1278" s="527"/>
      <c r="IP1278" s="527"/>
      <c r="IQ1278" s="527"/>
      <c r="IR1278" s="527"/>
      <c r="IS1278" s="527"/>
    </row>
    <row r="1279" s="525" customFormat="1" ht="24.95" customHeight="1" spans="1:253">
      <c r="A1279" s="563" t="s">
        <v>52</v>
      </c>
      <c r="B1279" s="564">
        <v>0</v>
      </c>
      <c r="C1279" s="565">
        <v>0</v>
      </c>
      <c r="D1279" s="565">
        <v>0</v>
      </c>
      <c r="E1279" s="566" t="str">
        <f t="shared" si="99"/>
        <v/>
      </c>
      <c r="F1279" s="565">
        <v>0</v>
      </c>
      <c r="G1279" s="567" t="str">
        <f t="shared" si="98"/>
        <v/>
      </c>
      <c r="H1279" s="527"/>
      <c r="I1279" s="527"/>
      <c r="J1279" s="527"/>
      <c r="K1279" s="527"/>
      <c r="L1279" s="527"/>
      <c r="M1279" s="527"/>
      <c r="N1279" s="527"/>
      <c r="O1279" s="527"/>
      <c r="P1279" s="527"/>
      <c r="Q1279" s="527"/>
      <c r="R1279" s="527"/>
      <c r="S1279" s="527"/>
      <c r="T1279" s="527"/>
      <c r="U1279" s="527"/>
      <c r="V1279" s="527"/>
      <c r="W1279" s="527"/>
      <c r="X1279" s="527"/>
      <c r="Y1279" s="527"/>
      <c r="Z1279" s="527"/>
      <c r="AA1279" s="527"/>
      <c r="AB1279" s="527"/>
      <c r="AC1279" s="527"/>
      <c r="HN1279" s="527"/>
      <c r="HO1279" s="527"/>
      <c r="HP1279" s="527"/>
      <c r="HQ1279" s="527"/>
      <c r="HR1279" s="527"/>
      <c r="HS1279" s="527"/>
      <c r="HT1279" s="527"/>
      <c r="HU1279" s="527"/>
      <c r="HV1279" s="527"/>
      <c r="HW1279" s="527"/>
      <c r="HX1279" s="527"/>
      <c r="HY1279" s="527"/>
      <c r="HZ1279" s="527"/>
      <c r="IA1279" s="527"/>
      <c r="IB1279" s="527"/>
      <c r="IC1279" s="527"/>
      <c r="ID1279" s="527"/>
      <c r="IE1279" s="527"/>
      <c r="IF1279" s="527"/>
      <c r="IG1279" s="527"/>
      <c r="IH1279" s="527"/>
      <c r="II1279" s="527"/>
      <c r="IJ1279" s="527"/>
      <c r="IK1279" s="527"/>
      <c r="IL1279" s="527"/>
      <c r="IM1279" s="527"/>
      <c r="IN1279" s="527"/>
      <c r="IO1279" s="527"/>
      <c r="IP1279" s="527"/>
      <c r="IQ1279" s="527"/>
      <c r="IR1279" s="527"/>
      <c r="IS1279" s="527"/>
    </row>
    <row r="1280" s="525" customFormat="1" ht="24.95" customHeight="1" spans="1:253">
      <c r="A1280" s="563" t="s">
        <v>1029</v>
      </c>
      <c r="B1280" s="564">
        <v>100</v>
      </c>
      <c r="C1280" s="565">
        <v>110</v>
      </c>
      <c r="D1280" s="565">
        <v>110</v>
      </c>
      <c r="E1280" s="566">
        <f t="shared" si="99"/>
        <v>1</v>
      </c>
      <c r="F1280" s="565">
        <v>240</v>
      </c>
      <c r="G1280" s="567">
        <f t="shared" si="98"/>
        <v>-0.541666666666667</v>
      </c>
      <c r="H1280" s="527"/>
      <c r="I1280" s="527"/>
      <c r="J1280" s="527"/>
      <c r="K1280" s="527"/>
      <c r="L1280" s="527"/>
      <c r="M1280" s="527"/>
      <c r="N1280" s="527"/>
      <c r="O1280" s="527"/>
      <c r="P1280" s="527"/>
      <c r="Q1280" s="527"/>
      <c r="R1280" s="527"/>
      <c r="S1280" s="527"/>
      <c r="T1280" s="527"/>
      <c r="U1280" s="527"/>
      <c r="V1280" s="527"/>
      <c r="W1280" s="527"/>
      <c r="X1280" s="527"/>
      <c r="Y1280" s="527"/>
      <c r="Z1280" s="527"/>
      <c r="AA1280" s="527"/>
      <c r="AB1280" s="527"/>
      <c r="AC1280" s="527"/>
      <c r="HN1280" s="527"/>
      <c r="HO1280" s="527"/>
      <c r="HP1280" s="527"/>
      <c r="HQ1280" s="527"/>
      <c r="HR1280" s="527"/>
      <c r="HS1280" s="527"/>
      <c r="HT1280" s="527"/>
      <c r="HU1280" s="527"/>
      <c r="HV1280" s="527"/>
      <c r="HW1280" s="527"/>
      <c r="HX1280" s="527"/>
      <c r="HY1280" s="527"/>
      <c r="HZ1280" s="527"/>
      <c r="IA1280" s="527"/>
      <c r="IB1280" s="527"/>
      <c r="IC1280" s="527"/>
      <c r="ID1280" s="527"/>
      <c r="IE1280" s="527"/>
      <c r="IF1280" s="527"/>
      <c r="IG1280" s="527"/>
      <c r="IH1280" s="527"/>
      <c r="II1280" s="527"/>
      <c r="IJ1280" s="527"/>
      <c r="IK1280" s="527"/>
      <c r="IL1280" s="527"/>
      <c r="IM1280" s="527"/>
      <c r="IN1280" s="527"/>
      <c r="IO1280" s="527"/>
      <c r="IP1280" s="527"/>
      <c r="IQ1280" s="527"/>
      <c r="IR1280" s="527"/>
      <c r="IS1280" s="527"/>
    </row>
    <row r="1281" s="525" customFormat="1" ht="24.95" customHeight="1" spans="1:253">
      <c r="A1281" s="563" t="s">
        <v>59</v>
      </c>
      <c r="B1281" s="564">
        <v>80</v>
      </c>
      <c r="C1281" s="565">
        <v>82</v>
      </c>
      <c r="D1281" s="565">
        <v>82</v>
      </c>
      <c r="E1281" s="566">
        <f t="shared" si="99"/>
        <v>1</v>
      </c>
      <c r="F1281" s="565">
        <v>76</v>
      </c>
      <c r="G1281" s="567">
        <f t="shared" si="98"/>
        <v>0.0789473684210526</v>
      </c>
      <c r="H1281" s="527"/>
      <c r="I1281" s="527"/>
      <c r="J1281" s="527"/>
      <c r="K1281" s="527"/>
      <c r="L1281" s="527"/>
      <c r="M1281" s="527"/>
      <c r="N1281" s="527"/>
      <c r="O1281" s="527"/>
      <c r="P1281" s="527"/>
      <c r="Q1281" s="527"/>
      <c r="R1281" s="527"/>
      <c r="S1281" s="527"/>
      <c r="T1281" s="527"/>
      <c r="U1281" s="527"/>
      <c r="V1281" s="527"/>
      <c r="W1281" s="527"/>
      <c r="X1281" s="527"/>
      <c r="Y1281" s="527"/>
      <c r="Z1281" s="527"/>
      <c r="AA1281" s="527"/>
      <c r="AB1281" s="527"/>
      <c r="AC1281" s="527"/>
      <c r="HN1281" s="527"/>
      <c r="HO1281" s="527"/>
      <c r="HP1281" s="527"/>
      <c r="HQ1281" s="527"/>
      <c r="HR1281" s="527"/>
      <c r="HS1281" s="527"/>
      <c r="HT1281" s="527"/>
      <c r="HU1281" s="527"/>
      <c r="HV1281" s="527"/>
      <c r="HW1281" s="527"/>
      <c r="HX1281" s="527"/>
      <c r="HY1281" s="527"/>
      <c r="HZ1281" s="527"/>
      <c r="IA1281" s="527"/>
      <c r="IB1281" s="527"/>
      <c r="IC1281" s="527"/>
      <c r="ID1281" s="527"/>
      <c r="IE1281" s="527"/>
      <c r="IF1281" s="527"/>
      <c r="IG1281" s="527"/>
      <c r="IH1281" s="527"/>
      <c r="II1281" s="527"/>
      <c r="IJ1281" s="527"/>
      <c r="IK1281" s="527"/>
      <c r="IL1281" s="527"/>
      <c r="IM1281" s="527"/>
      <c r="IN1281" s="527"/>
      <c r="IO1281" s="527"/>
      <c r="IP1281" s="527"/>
      <c r="IQ1281" s="527"/>
      <c r="IR1281" s="527"/>
      <c r="IS1281" s="527"/>
    </row>
    <row r="1282" s="528" customFormat="1" ht="24.95" customHeight="1" spans="1:253">
      <c r="A1282" s="563" t="s">
        <v>1030</v>
      </c>
      <c r="B1282" s="564">
        <v>0</v>
      </c>
      <c r="C1282" s="565">
        <v>0</v>
      </c>
      <c r="D1282" s="565">
        <v>0</v>
      </c>
      <c r="E1282" s="566" t="str">
        <f t="shared" si="99"/>
        <v/>
      </c>
      <c r="F1282" s="565">
        <v>0</v>
      </c>
      <c r="G1282" s="567" t="str">
        <f t="shared" si="98"/>
        <v/>
      </c>
    </row>
    <row r="1283" s="525" customFormat="1" ht="24.95" customHeight="1" spans="1:253">
      <c r="A1283" s="568" t="s">
        <v>1031</v>
      </c>
      <c r="B1283" s="367">
        <f>SUM(B1284:B1290)</f>
        <v>179</v>
      </c>
      <c r="C1283" s="367">
        <f>SUM(C1284:C1290)</f>
        <v>215</v>
      </c>
      <c r="D1283" s="367">
        <f>SUM(D1284:D1290)</f>
        <v>215</v>
      </c>
      <c r="E1283" s="561">
        <f t="shared" si="99"/>
        <v>1</v>
      </c>
      <c r="F1283" s="367">
        <f>SUM(F1284:F1290)</f>
        <v>180</v>
      </c>
      <c r="G1283" s="562">
        <f t="shared" si="98"/>
        <v>0.194444444444444</v>
      </c>
      <c r="H1283" s="527"/>
      <c r="I1283" s="527"/>
      <c r="J1283" s="527"/>
      <c r="K1283" s="527"/>
      <c r="L1283" s="527"/>
      <c r="M1283" s="527"/>
      <c r="N1283" s="527"/>
      <c r="O1283" s="527"/>
      <c r="P1283" s="527"/>
      <c r="Q1283" s="527"/>
      <c r="R1283" s="527"/>
      <c r="S1283" s="527"/>
      <c r="T1283" s="527"/>
      <c r="U1283" s="527"/>
      <c r="V1283" s="527"/>
      <c r="W1283" s="527"/>
      <c r="X1283" s="527"/>
      <c r="Y1283" s="527"/>
      <c r="Z1283" s="527"/>
      <c r="AA1283" s="527"/>
      <c r="AB1283" s="527"/>
      <c r="AC1283" s="527"/>
      <c r="HN1283" s="527"/>
      <c r="HO1283" s="527"/>
      <c r="HP1283" s="527"/>
      <c r="HQ1283" s="527"/>
      <c r="HR1283" s="527"/>
      <c r="HS1283" s="527"/>
      <c r="HT1283" s="527"/>
      <c r="HU1283" s="527"/>
      <c r="HV1283" s="527"/>
      <c r="HW1283" s="527"/>
      <c r="HX1283" s="527"/>
      <c r="HY1283" s="527"/>
      <c r="HZ1283" s="527"/>
      <c r="IA1283" s="527"/>
      <c r="IB1283" s="527"/>
      <c r="IC1283" s="527"/>
      <c r="ID1283" s="527"/>
      <c r="IE1283" s="527"/>
      <c r="IF1283" s="527"/>
      <c r="IG1283" s="527"/>
      <c r="IH1283" s="527"/>
      <c r="II1283" s="527"/>
      <c r="IJ1283" s="527"/>
      <c r="IK1283" s="527"/>
      <c r="IL1283" s="527"/>
      <c r="IM1283" s="527"/>
      <c r="IN1283" s="527"/>
      <c r="IO1283" s="527"/>
      <c r="IP1283" s="527"/>
      <c r="IQ1283" s="527"/>
      <c r="IR1283" s="527"/>
      <c r="IS1283" s="527"/>
    </row>
    <row r="1284" s="528" customFormat="1" ht="24.95" customHeight="1" spans="1:253">
      <c r="A1284" s="563" t="s">
        <v>50</v>
      </c>
      <c r="B1284" s="564">
        <v>0</v>
      </c>
      <c r="C1284" s="565">
        <v>0</v>
      </c>
      <c r="D1284" s="565">
        <v>0</v>
      </c>
      <c r="E1284" s="566" t="str">
        <f t="shared" si="99"/>
        <v/>
      </c>
      <c r="F1284" s="565">
        <v>0</v>
      </c>
      <c r="G1284" s="567" t="str">
        <f t="shared" si="98"/>
        <v/>
      </c>
    </row>
    <row r="1285" s="525" customFormat="1" ht="24.95" customHeight="1" spans="1:253">
      <c r="A1285" s="563" t="s">
        <v>51</v>
      </c>
      <c r="B1285" s="564">
        <v>0</v>
      </c>
      <c r="C1285" s="565">
        <v>0</v>
      </c>
      <c r="D1285" s="565">
        <v>0</v>
      </c>
      <c r="E1285" s="566" t="str">
        <f t="shared" si="99"/>
        <v/>
      </c>
      <c r="F1285" s="565">
        <v>0</v>
      </c>
      <c r="G1285" s="567" t="str">
        <f t="shared" ref="G1285:G1338" si="100">IFERROR((D1285-F1285)/F1285,"")</f>
        <v/>
      </c>
      <c r="H1285" s="527"/>
      <c r="I1285" s="527"/>
      <c r="J1285" s="527"/>
      <c r="K1285" s="527"/>
      <c r="L1285" s="527"/>
      <c r="M1285" s="527"/>
      <c r="N1285" s="527"/>
      <c r="O1285" s="527"/>
      <c r="P1285" s="527"/>
      <c r="Q1285" s="527"/>
      <c r="R1285" s="527"/>
      <c r="S1285" s="527"/>
      <c r="T1285" s="527"/>
      <c r="U1285" s="527"/>
      <c r="V1285" s="527"/>
      <c r="W1285" s="527"/>
      <c r="X1285" s="527"/>
      <c r="Y1285" s="527"/>
      <c r="Z1285" s="527"/>
      <c r="AA1285" s="527"/>
      <c r="AB1285" s="527"/>
      <c r="AC1285" s="527"/>
      <c r="HN1285" s="527"/>
      <c r="HO1285" s="527"/>
      <c r="HP1285" s="527"/>
      <c r="HQ1285" s="527"/>
      <c r="HR1285" s="527"/>
      <c r="HS1285" s="527"/>
      <c r="HT1285" s="527"/>
      <c r="HU1285" s="527"/>
      <c r="HV1285" s="527"/>
      <c r="HW1285" s="527"/>
      <c r="HX1285" s="527"/>
      <c r="HY1285" s="527"/>
      <c r="HZ1285" s="527"/>
      <c r="IA1285" s="527"/>
      <c r="IB1285" s="527"/>
      <c r="IC1285" s="527"/>
      <c r="ID1285" s="527"/>
      <c r="IE1285" s="527"/>
      <c r="IF1285" s="527"/>
      <c r="IG1285" s="527"/>
      <c r="IH1285" s="527"/>
      <c r="II1285" s="527"/>
      <c r="IJ1285" s="527"/>
      <c r="IK1285" s="527"/>
      <c r="IL1285" s="527"/>
      <c r="IM1285" s="527"/>
      <c r="IN1285" s="527"/>
      <c r="IO1285" s="527"/>
      <c r="IP1285" s="527"/>
      <c r="IQ1285" s="527"/>
      <c r="IR1285" s="527"/>
      <c r="IS1285" s="527"/>
    </row>
    <row r="1286" s="532" customFormat="1" ht="24.95" customHeight="1" spans="1:253">
      <c r="A1286" s="563" t="s">
        <v>52</v>
      </c>
      <c r="B1286" s="564">
        <v>0</v>
      </c>
      <c r="C1286" s="565">
        <v>0</v>
      </c>
      <c r="D1286" s="565">
        <v>0</v>
      </c>
      <c r="E1286" s="566" t="str">
        <f t="shared" si="99"/>
        <v/>
      </c>
      <c r="F1286" s="565">
        <v>0</v>
      </c>
      <c r="G1286" s="567" t="str">
        <f t="shared" si="100"/>
        <v/>
      </c>
      <c r="H1286" s="527"/>
      <c r="I1286" s="527"/>
      <c r="J1286" s="527"/>
      <c r="K1286" s="527"/>
      <c r="L1286" s="527"/>
      <c r="M1286" s="527"/>
      <c r="N1286" s="527"/>
      <c r="O1286" s="527"/>
      <c r="P1286" s="527"/>
      <c r="Q1286" s="527"/>
      <c r="R1286" s="527"/>
      <c r="S1286" s="527"/>
      <c r="T1286" s="527"/>
      <c r="U1286" s="527"/>
      <c r="V1286" s="527"/>
      <c r="W1286" s="527"/>
      <c r="X1286" s="527"/>
      <c r="Y1286" s="527"/>
      <c r="Z1286" s="527"/>
      <c r="AA1286" s="527"/>
      <c r="AB1286" s="527"/>
      <c r="AC1286" s="527"/>
      <c r="HN1286" s="527"/>
      <c r="HO1286" s="527"/>
      <c r="HP1286" s="527"/>
      <c r="HQ1286" s="527"/>
      <c r="HR1286" s="527"/>
      <c r="HS1286" s="527"/>
      <c r="HT1286" s="527"/>
      <c r="HU1286" s="527"/>
      <c r="HV1286" s="527"/>
      <c r="HW1286" s="527"/>
      <c r="HX1286" s="527"/>
      <c r="HY1286" s="527"/>
      <c r="HZ1286" s="527"/>
      <c r="IA1286" s="527"/>
      <c r="IB1286" s="527"/>
      <c r="IC1286" s="527"/>
      <c r="ID1286" s="527"/>
      <c r="IE1286" s="527"/>
      <c r="IF1286" s="527"/>
      <c r="IG1286" s="527"/>
      <c r="IH1286" s="527"/>
      <c r="II1286" s="527"/>
      <c r="IJ1286" s="527"/>
      <c r="IK1286" s="527"/>
      <c r="IL1286" s="527"/>
      <c r="IM1286" s="527"/>
      <c r="IN1286" s="527"/>
      <c r="IO1286" s="527"/>
      <c r="IP1286" s="527"/>
      <c r="IQ1286" s="527"/>
      <c r="IR1286" s="527"/>
      <c r="IS1286" s="527"/>
    </row>
    <row r="1287" s="532" customFormat="1" ht="24.95" customHeight="1" spans="1:253">
      <c r="A1287" s="563" t="s">
        <v>1032</v>
      </c>
      <c r="B1287" s="564">
        <v>0</v>
      </c>
      <c r="C1287" s="565">
        <v>0</v>
      </c>
      <c r="D1287" s="565">
        <v>0</v>
      </c>
      <c r="E1287" s="566" t="str">
        <f t="shared" ref="E1287:E1338" si="101">IFERROR(D1287/C1287,"")</f>
        <v/>
      </c>
      <c r="F1287" s="565">
        <v>0</v>
      </c>
      <c r="G1287" s="567" t="str">
        <f t="shared" si="100"/>
        <v/>
      </c>
      <c r="H1287" s="527"/>
      <c r="I1287" s="527"/>
      <c r="J1287" s="527"/>
      <c r="K1287" s="527"/>
      <c r="L1287" s="527"/>
      <c r="M1287" s="527"/>
      <c r="N1287" s="527"/>
      <c r="O1287" s="527"/>
      <c r="P1287" s="527"/>
      <c r="Q1287" s="527"/>
      <c r="R1287" s="527"/>
      <c r="S1287" s="527"/>
      <c r="T1287" s="527"/>
      <c r="U1287" s="527"/>
      <c r="V1287" s="527"/>
      <c r="W1287" s="527"/>
      <c r="X1287" s="527"/>
      <c r="Y1287" s="527"/>
      <c r="Z1287" s="527"/>
      <c r="AA1287" s="527"/>
      <c r="AB1287" s="527"/>
      <c r="AC1287" s="527"/>
      <c r="HN1287" s="527"/>
      <c r="HO1287" s="527"/>
      <c r="HP1287" s="527"/>
      <c r="HQ1287" s="527"/>
      <c r="HR1287" s="527"/>
      <c r="HS1287" s="527"/>
      <c r="HT1287" s="527"/>
      <c r="HU1287" s="527"/>
      <c r="HV1287" s="527"/>
      <c r="HW1287" s="527"/>
      <c r="HX1287" s="527"/>
      <c r="HY1287" s="527"/>
      <c r="HZ1287" s="527"/>
      <c r="IA1287" s="527"/>
      <c r="IB1287" s="527"/>
      <c r="IC1287" s="527"/>
      <c r="ID1287" s="527"/>
      <c r="IE1287" s="527"/>
      <c r="IF1287" s="527"/>
      <c r="IG1287" s="527"/>
      <c r="IH1287" s="527"/>
      <c r="II1287" s="527"/>
      <c r="IJ1287" s="527"/>
      <c r="IK1287" s="527"/>
      <c r="IL1287" s="527"/>
      <c r="IM1287" s="527"/>
      <c r="IN1287" s="527"/>
      <c r="IO1287" s="527"/>
      <c r="IP1287" s="527"/>
      <c r="IQ1287" s="527"/>
      <c r="IR1287" s="527"/>
      <c r="IS1287" s="527"/>
    </row>
    <row r="1288" s="525" customFormat="1" ht="24.95" customHeight="1" spans="1:253">
      <c r="A1288" s="563" t="s">
        <v>1033</v>
      </c>
      <c r="B1288" s="564">
        <v>0</v>
      </c>
      <c r="C1288" s="565">
        <v>0</v>
      </c>
      <c r="D1288" s="565">
        <v>0</v>
      </c>
      <c r="E1288" s="566" t="str">
        <f t="shared" si="101"/>
        <v/>
      </c>
      <c r="F1288" s="565">
        <v>0</v>
      </c>
      <c r="G1288" s="567" t="str">
        <f t="shared" si="100"/>
        <v/>
      </c>
      <c r="H1288" s="527"/>
      <c r="I1288" s="527"/>
      <c r="J1288" s="527"/>
      <c r="K1288" s="527"/>
      <c r="L1288" s="527"/>
      <c r="M1288" s="527"/>
      <c r="N1288" s="527"/>
      <c r="O1288" s="527"/>
      <c r="P1288" s="527"/>
      <c r="Q1288" s="527"/>
      <c r="R1288" s="527"/>
      <c r="S1288" s="527"/>
      <c r="T1288" s="527"/>
      <c r="U1288" s="527"/>
      <c r="V1288" s="527"/>
      <c r="W1288" s="527"/>
      <c r="X1288" s="527"/>
      <c r="Y1288" s="527"/>
      <c r="Z1288" s="527"/>
      <c r="AA1288" s="527"/>
      <c r="AB1288" s="527"/>
      <c r="AC1288" s="527"/>
      <c r="HN1288" s="527"/>
      <c r="HO1288" s="527"/>
      <c r="HP1288" s="527"/>
      <c r="HQ1288" s="527"/>
      <c r="HR1288" s="527"/>
      <c r="HS1288" s="527"/>
      <c r="HT1288" s="527"/>
      <c r="HU1288" s="527"/>
      <c r="HV1288" s="527"/>
      <c r="HW1288" s="527"/>
      <c r="HX1288" s="527"/>
      <c r="HY1288" s="527"/>
      <c r="HZ1288" s="527"/>
      <c r="IA1288" s="527"/>
      <c r="IB1288" s="527"/>
      <c r="IC1288" s="527"/>
      <c r="ID1288" s="527"/>
      <c r="IE1288" s="527"/>
      <c r="IF1288" s="527"/>
      <c r="IG1288" s="527"/>
      <c r="IH1288" s="527"/>
      <c r="II1288" s="527"/>
      <c r="IJ1288" s="527"/>
      <c r="IK1288" s="527"/>
      <c r="IL1288" s="527"/>
      <c r="IM1288" s="527"/>
      <c r="IN1288" s="527"/>
      <c r="IO1288" s="527"/>
      <c r="IP1288" s="527"/>
      <c r="IQ1288" s="527"/>
      <c r="IR1288" s="527"/>
      <c r="IS1288" s="527"/>
    </row>
    <row r="1289" s="528" customFormat="1" ht="24.95" customHeight="1" spans="1:253">
      <c r="A1289" s="563" t="s">
        <v>59</v>
      </c>
      <c r="B1289" s="564">
        <v>151</v>
      </c>
      <c r="C1289" s="565">
        <v>168</v>
      </c>
      <c r="D1289" s="565">
        <v>168</v>
      </c>
      <c r="E1289" s="566">
        <f t="shared" si="101"/>
        <v>1</v>
      </c>
      <c r="F1289" s="565">
        <v>150</v>
      </c>
      <c r="G1289" s="567">
        <f t="shared" si="100"/>
        <v>0.12</v>
      </c>
    </row>
    <row r="1290" s="525" customFormat="1" ht="24.95" customHeight="1" spans="1:253">
      <c r="A1290" s="563" t="s">
        <v>1034</v>
      </c>
      <c r="B1290" s="564">
        <v>28</v>
      </c>
      <c r="C1290" s="565">
        <v>47</v>
      </c>
      <c r="D1290" s="565">
        <v>47</v>
      </c>
      <c r="E1290" s="566">
        <f t="shared" si="101"/>
        <v>1</v>
      </c>
      <c r="F1290" s="565">
        <v>30</v>
      </c>
      <c r="G1290" s="567">
        <f t="shared" si="100"/>
        <v>0.566666666666667</v>
      </c>
      <c r="H1290" s="527"/>
      <c r="I1290" s="527"/>
      <c r="J1290" s="527"/>
      <c r="K1290" s="527"/>
      <c r="L1290" s="527"/>
      <c r="M1290" s="527"/>
      <c r="N1290" s="527"/>
      <c r="O1290" s="527"/>
      <c r="P1290" s="527"/>
      <c r="Q1290" s="527"/>
      <c r="R1290" s="527"/>
      <c r="S1290" s="527"/>
      <c r="T1290" s="527"/>
      <c r="U1290" s="527"/>
      <c r="V1290" s="527"/>
      <c r="W1290" s="527"/>
      <c r="X1290" s="527"/>
      <c r="Y1290" s="527"/>
      <c r="Z1290" s="527"/>
      <c r="AA1290" s="527"/>
      <c r="AB1290" s="527"/>
      <c r="AC1290" s="527"/>
      <c r="HN1290" s="527"/>
      <c r="HO1290" s="527"/>
      <c r="HP1290" s="527"/>
      <c r="HQ1290" s="527"/>
      <c r="HR1290" s="527"/>
      <c r="HS1290" s="527"/>
      <c r="HT1290" s="527"/>
      <c r="HU1290" s="527"/>
      <c r="HV1290" s="527"/>
      <c r="HW1290" s="527"/>
      <c r="HX1290" s="527"/>
      <c r="HY1290" s="527"/>
      <c r="HZ1290" s="527"/>
      <c r="IA1290" s="527"/>
      <c r="IB1290" s="527"/>
      <c r="IC1290" s="527"/>
      <c r="ID1290" s="527"/>
      <c r="IE1290" s="527"/>
      <c r="IF1290" s="527"/>
      <c r="IG1290" s="527"/>
      <c r="IH1290" s="527"/>
      <c r="II1290" s="527"/>
      <c r="IJ1290" s="527"/>
      <c r="IK1290" s="527"/>
      <c r="IL1290" s="527"/>
      <c r="IM1290" s="527"/>
      <c r="IN1290" s="527"/>
      <c r="IO1290" s="527"/>
      <c r="IP1290" s="527"/>
      <c r="IQ1290" s="527"/>
      <c r="IR1290" s="527"/>
      <c r="IS1290" s="527"/>
    </row>
    <row r="1291" s="525" customFormat="1" ht="24.95" customHeight="1" spans="1:253">
      <c r="A1291" s="568" t="s">
        <v>1035</v>
      </c>
      <c r="B1291" s="367">
        <f>SUM(B1292:B1303)</f>
        <v>0</v>
      </c>
      <c r="C1291" s="367">
        <f>SUM(C1292:C1303)</f>
        <v>0</v>
      </c>
      <c r="D1291" s="367">
        <f>SUM(D1292:D1303)</f>
        <v>0</v>
      </c>
      <c r="E1291" s="561" t="str">
        <f t="shared" si="101"/>
        <v/>
      </c>
      <c r="F1291" s="367">
        <f>SUM(F1292:F1303)</f>
        <v>0</v>
      </c>
      <c r="G1291" s="562" t="str">
        <f t="shared" si="100"/>
        <v/>
      </c>
      <c r="H1291" s="527"/>
      <c r="I1291" s="527"/>
      <c r="J1291" s="527"/>
      <c r="K1291" s="527"/>
      <c r="L1291" s="527"/>
      <c r="M1291" s="527"/>
      <c r="N1291" s="527"/>
      <c r="O1291" s="527"/>
      <c r="P1291" s="527"/>
      <c r="Q1291" s="527"/>
      <c r="R1291" s="527"/>
      <c r="S1291" s="527"/>
      <c r="T1291" s="527"/>
      <c r="U1291" s="527"/>
      <c r="V1291" s="527"/>
      <c r="W1291" s="527"/>
      <c r="X1291" s="527"/>
      <c r="Y1291" s="527"/>
      <c r="Z1291" s="527"/>
      <c r="AA1291" s="527"/>
      <c r="AB1291" s="527"/>
      <c r="AC1291" s="527"/>
      <c r="HN1291" s="527"/>
      <c r="HO1291" s="527"/>
      <c r="HP1291" s="527"/>
      <c r="HQ1291" s="527"/>
      <c r="HR1291" s="527"/>
      <c r="HS1291" s="527"/>
      <c r="HT1291" s="527"/>
      <c r="HU1291" s="527"/>
      <c r="HV1291" s="527"/>
      <c r="HW1291" s="527"/>
      <c r="HX1291" s="527"/>
      <c r="HY1291" s="527"/>
      <c r="HZ1291" s="527"/>
      <c r="IA1291" s="527"/>
      <c r="IB1291" s="527"/>
      <c r="IC1291" s="527"/>
      <c r="ID1291" s="527"/>
      <c r="IE1291" s="527"/>
      <c r="IF1291" s="527"/>
      <c r="IG1291" s="527"/>
      <c r="IH1291" s="527"/>
      <c r="II1291" s="527"/>
      <c r="IJ1291" s="527"/>
      <c r="IK1291" s="527"/>
      <c r="IL1291" s="527"/>
      <c r="IM1291" s="527"/>
      <c r="IN1291" s="527"/>
      <c r="IO1291" s="527"/>
      <c r="IP1291" s="527"/>
      <c r="IQ1291" s="527"/>
      <c r="IR1291" s="527"/>
      <c r="IS1291" s="527"/>
    </row>
    <row r="1292" s="525" customFormat="1" ht="24.95" customHeight="1" spans="1:253">
      <c r="A1292" s="563" t="s">
        <v>50</v>
      </c>
      <c r="B1292" s="564">
        <v>0</v>
      </c>
      <c r="C1292" s="565">
        <v>0</v>
      </c>
      <c r="D1292" s="565">
        <v>0</v>
      </c>
      <c r="E1292" s="566" t="str">
        <f t="shared" si="101"/>
        <v/>
      </c>
      <c r="F1292" s="565">
        <v>0</v>
      </c>
      <c r="G1292" s="567" t="str">
        <f t="shared" si="100"/>
        <v/>
      </c>
      <c r="H1292" s="527"/>
      <c r="I1292" s="527"/>
      <c r="J1292" s="527"/>
      <c r="K1292" s="527"/>
      <c r="L1292" s="527"/>
      <c r="M1292" s="527"/>
      <c r="N1292" s="527"/>
      <c r="O1292" s="527"/>
      <c r="P1292" s="527"/>
      <c r="Q1292" s="527"/>
      <c r="R1292" s="527"/>
      <c r="S1292" s="527"/>
      <c r="T1292" s="527"/>
      <c r="U1292" s="527"/>
      <c r="V1292" s="527"/>
      <c r="W1292" s="527"/>
      <c r="X1292" s="527"/>
      <c r="Y1292" s="527"/>
      <c r="Z1292" s="527"/>
      <c r="AA1292" s="527"/>
      <c r="AB1292" s="527"/>
      <c r="AC1292" s="527"/>
      <c r="HN1292" s="527"/>
      <c r="HO1292" s="527"/>
      <c r="HP1292" s="527"/>
      <c r="HQ1292" s="527"/>
      <c r="HR1292" s="527"/>
      <c r="HS1292" s="527"/>
      <c r="HT1292" s="527"/>
      <c r="HU1292" s="527"/>
      <c r="HV1292" s="527"/>
      <c r="HW1292" s="527"/>
      <c r="HX1292" s="527"/>
      <c r="HY1292" s="527"/>
      <c r="HZ1292" s="527"/>
      <c r="IA1292" s="527"/>
      <c r="IB1292" s="527"/>
      <c r="IC1292" s="527"/>
      <c r="ID1292" s="527"/>
      <c r="IE1292" s="527"/>
      <c r="IF1292" s="527"/>
      <c r="IG1292" s="527"/>
      <c r="IH1292" s="527"/>
      <c r="II1292" s="527"/>
      <c r="IJ1292" s="527"/>
      <c r="IK1292" s="527"/>
      <c r="IL1292" s="527"/>
      <c r="IM1292" s="527"/>
      <c r="IN1292" s="527"/>
      <c r="IO1292" s="527"/>
      <c r="IP1292" s="527"/>
      <c r="IQ1292" s="527"/>
      <c r="IR1292" s="527"/>
      <c r="IS1292" s="527"/>
    </row>
    <row r="1293" s="528" customFormat="1" ht="24.95" customHeight="1" spans="1:253">
      <c r="A1293" s="563" t="s">
        <v>51</v>
      </c>
      <c r="B1293" s="564">
        <v>0</v>
      </c>
      <c r="C1293" s="565">
        <v>0</v>
      </c>
      <c r="D1293" s="565">
        <v>0</v>
      </c>
      <c r="E1293" s="566" t="str">
        <f t="shared" si="101"/>
        <v/>
      </c>
      <c r="F1293" s="565">
        <v>0</v>
      </c>
      <c r="G1293" s="567" t="str">
        <f t="shared" si="100"/>
        <v/>
      </c>
    </row>
    <row r="1294" s="528" customFormat="1" ht="24.95" customHeight="1" spans="1:253">
      <c r="A1294" s="563" t="s">
        <v>52</v>
      </c>
      <c r="B1294" s="579">
        <v>0</v>
      </c>
      <c r="C1294" s="565">
        <v>0</v>
      </c>
      <c r="D1294" s="565">
        <v>0</v>
      </c>
      <c r="E1294" s="566" t="str">
        <f t="shared" si="101"/>
        <v/>
      </c>
      <c r="F1294" s="565">
        <v>0</v>
      </c>
      <c r="G1294" s="567" t="str">
        <f t="shared" si="100"/>
        <v/>
      </c>
    </row>
    <row r="1295" s="528" customFormat="1" ht="24.95" customHeight="1" spans="1:253">
      <c r="A1295" s="563" t="s">
        <v>1036</v>
      </c>
      <c r="B1295" s="564">
        <v>0</v>
      </c>
      <c r="C1295" s="565">
        <v>0</v>
      </c>
      <c r="D1295" s="565">
        <v>0</v>
      </c>
      <c r="E1295" s="566" t="str">
        <f t="shared" si="101"/>
        <v/>
      </c>
      <c r="F1295" s="565">
        <v>0</v>
      </c>
      <c r="G1295" s="567" t="str">
        <f t="shared" si="100"/>
        <v/>
      </c>
    </row>
    <row r="1296" s="532" customFormat="1" ht="24.95" customHeight="1" spans="1:253">
      <c r="A1296" s="563" t="s">
        <v>1037</v>
      </c>
      <c r="B1296" s="564">
        <v>0</v>
      </c>
      <c r="C1296" s="565">
        <v>0</v>
      </c>
      <c r="D1296" s="565">
        <v>0</v>
      </c>
      <c r="E1296" s="566" t="str">
        <f t="shared" si="101"/>
        <v/>
      </c>
      <c r="F1296" s="565">
        <v>0</v>
      </c>
      <c r="G1296" s="567" t="str">
        <f t="shared" si="100"/>
        <v/>
      </c>
      <c r="H1296" s="527"/>
      <c r="I1296" s="527"/>
      <c r="J1296" s="527"/>
      <c r="K1296" s="527"/>
      <c r="L1296" s="527"/>
      <c r="M1296" s="527"/>
      <c r="N1296" s="527"/>
      <c r="O1296" s="527"/>
      <c r="P1296" s="527"/>
      <c r="Q1296" s="527"/>
      <c r="R1296" s="527"/>
      <c r="S1296" s="527"/>
      <c r="T1296" s="527"/>
      <c r="U1296" s="527"/>
      <c r="V1296" s="527"/>
      <c r="W1296" s="527"/>
      <c r="X1296" s="527"/>
      <c r="Y1296" s="527"/>
      <c r="Z1296" s="527"/>
      <c r="AA1296" s="527"/>
      <c r="AB1296" s="527"/>
      <c r="AC1296" s="527"/>
      <c r="HN1296" s="527"/>
      <c r="HO1296" s="527"/>
      <c r="HP1296" s="527"/>
      <c r="HQ1296" s="527"/>
      <c r="HR1296" s="527"/>
      <c r="HS1296" s="527"/>
      <c r="HT1296" s="527"/>
      <c r="HU1296" s="527"/>
      <c r="HV1296" s="527"/>
      <c r="HW1296" s="527"/>
      <c r="HX1296" s="527"/>
      <c r="HY1296" s="527"/>
      <c r="HZ1296" s="527"/>
      <c r="IA1296" s="527"/>
      <c r="IB1296" s="527"/>
      <c r="IC1296" s="527"/>
      <c r="ID1296" s="527"/>
      <c r="IE1296" s="527"/>
      <c r="IF1296" s="527"/>
      <c r="IG1296" s="527"/>
      <c r="IH1296" s="527"/>
      <c r="II1296" s="527"/>
      <c r="IJ1296" s="527"/>
      <c r="IK1296" s="527"/>
      <c r="IL1296" s="527"/>
      <c r="IM1296" s="527"/>
      <c r="IN1296" s="527"/>
      <c r="IO1296" s="527"/>
      <c r="IP1296" s="527"/>
      <c r="IQ1296" s="527"/>
      <c r="IR1296" s="527"/>
      <c r="IS1296" s="527"/>
    </row>
    <row r="1297" s="525" customFormat="1" ht="24.95" customHeight="1" spans="1:253">
      <c r="A1297" s="563" t="s">
        <v>1038</v>
      </c>
      <c r="B1297" s="564">
        <v>0</v>
      </c>
      <c r="C1297" s="565">
        <v>0</v>
      </c>
      <c r="D1297" s="565">
        <v>0</v>
      </c>
      <c r="E1297" s="566" t="str">
        <f t="shared" si="101"/>
        <v/>
      </c>
      <c r="F1297" s="565">
        <v>0</v>
      </c>
      <c r="G1297" s="567" t="str">
        <f t="shared" si="100"/>
        <v/>
      </c>
      <c r="H1297" s="527"/>
      <c r="I1297" s="527"/>
      <c r="J1297" s="527"/>
      <c r="K1297" s="527"/>
      <c r="L1297" s="527"/>
      <c r="M1297" s="527"/>
      <c r="N1297" s="527"/>
      <c r="O1297" s="527"/>
      <c r="P1297" s="527"/>
      <c r="Q1297" s="527"/>
      <c r="R1297" s="527"/>
      <c r="S1297" s="527"/>
      <c r="T1297" s="527"/>
      <c r="U1297" s="527"/>
      <c r="V1297" s="527"/>
      <c r="W1297" s="527"/>
      <c r="X1297" s="527"/>
      <c r="Y1297" s="527"/>
      <c r="Z1297" s="527"/>
      <c r="AA1297" s="527"/>
      <c r="AB1297" s="527"/>
      <c r="AC1297" s="527"/>
      <c r="HN1297" s="527"/>
      <c r="HO1297" s="527"/>
      <c r="HP1297" s="527"/>
      <c r="HQ1297" s="527"/>
      <c r="HR1297" s="527"/>
      <c r="HS1297" s="527"/>
      <c r="HT1297" s="527"/>
      <c r="HU1297" s="527"/>
      <c r="HV1297" s="527"/>
      <c r="HW1297" s="527"/>
      <c r="HX1297" s="527"/>
      <c r="HY1297" s="527"/>
      <c r="HZ1297" s="527"/>
      <c r="IA1297" s="527"/>
      <c r="IB1297" s="527"/>
      <c r="IC1297" s="527"/>
      <c r="ID1297" s="527"/>
      <c r="IE1297" s="527"/>
      <c r="IF1297" s="527"/>
      <c r="IG1297" s="527"/>
      <c r="IH1297" s="527"/>
      <c r="II1297" s="527"/>
      <c r="IJ1297" s="527"/>
      <c r="IK1297" s="527"/>
      <c r="IL1297" s="527"/>
      <c r="IM1297" s="527"/>
      <c r="IN1297" s="527"/>
      <c r="IO1297" s="527"/>
      <c r="IP1297" s="527"/>
      <c r="IQ1297" s="527"/>
      <c r="IR1297" s="527"/>
      <c r="IS1297" s="527"/>
    </row>
    <row r="1298" s="525" customFormat="1" ht="24.95" customHeight="1" spans="1:253">
      <c r="A1298" s="563" t="s">
        <v>1039</v>
      </c>
      <c r="B1298" s="564">
        <v>0</v>
      </c>
      <c r="C1298" s="565">
        <v>0</v>
      </c>
      <c r="D1298" s="565">
        <v>0</v>
      </c>
      <c r="E1298" s="566" t="str">
        <f t="shared" si="101"/>
        <v/>
      </c>
      <c r="F1298" s="565">
        <v>0</v>
      </c>
      <c r="G1298" s="567" t="str">
        <f t="shared" si="100"/>
        <v/>
      </c>
      <c r="H1298" s="527"/>
      <c r="I1298" s="527"/>
      <c r="J1298" s="527"/>
      <c r="K1298" s="527"/>
      <c r="L1298" s="527"/>
      <c r="M1298" s="527"/>
      <c r="N1298" s="527"/>
      <c r="O1298" s="527"/>
      <c r="P1298" s="527"/>
      <c r="Q1298" s="527"/>
      <c r="R1298" s="527"/>
      <c r="S1298" s="527"/>
      <c r="T1298" s="527"/>
      <c r="U1298" s="527"/>
      <c r="V1298" s="527"/>
      <c r="W1298" s="527"/>
      <c r="X1298" s="527"/>
      <c r="Y1298" s="527"/>
      <c r="Z1298" s="527"/>
      <c r="AA1298" s="527"/>
      <c r="AB1298" s="527"/>
      <c r="AC1298" s="527"/>
      <c r="HN1298" s="527"/>
      <c r="HO1298" s="527"/>
      <c r="HP1298" s="527"/>
      <c r="HQ1298" s="527"/>
      <c r="HR1298" s="527"/>
      <c r="HS1298" s="527"/>
      <c r="HT1298" s="527"/>
      <c r="HU1298" s="527"/>
      <c r="HV1298" s="527"/>
      <c r="HW1298" s="527"/>
      <c r="HX1298" s="527"/>
      <c r="HY1298" s="527"/>
      <c r="HZ1298" s="527"/>
      <c r="IA1298" s="527"/>
      <c r="IB1298" s="527"/>
      <c r="IC1298" s="527"/>
      <c r="ID1298" s="527"/>
      <c r="IE1298" s="527"/>
      <c r="IF1298" s="527"/>
      <c r="IG1298" s="527"/>
      <c r="IH1298" s="527"/>
      <c r="II1298" s="527"/>
      <c r="IJ1298" s="527"/>
      <c r="IK1298" s="527"/>
      <c r="IL1298" s="527"/>
      <c r="IM1298" s="527"/>
      <c r="IN1298" s="527"/>
      <c r="IO1298" s="527"/>
      <c r="IP1298" s="527"/>
      <c r="IQ1298" s="527"/>
      <c r="IR1298" s="527"/>
      <c r="IS1298" s="527"/>
    </row>
    <row r="1299" s="525" customFormat="1" ht="24.95" customHeight="1" spans="1:253">
      <c r="A1299" s="563" t="s">
        <v>1040</v>
      </c>
      <c r="B1299" s="564">
        <v>0</v>
      </c>
      <c r="C1299" s="565">
        <v>0</v>
      </c>
      <c r="D1299" s="565">
        <v>0</v>
      </c>
      <c r="E1299" s="566" t="str">
        <f t="shared" si="101"/>
        <v/>
      </c>
      <c r="F1299" s="565">
        <v>0</v>
      </c>
      <c r="G1299" s="567" t="str">
        <f t="shared" si="100"/>
        <v/>
      </c>
      <c r="H1299" s="527"/>
      <c r="I1299" s="527"/>
      <c r="J1299" s="527"/>
      <c r="K1299" s="527"/>
      <c r="L1299" s="527"/>
      <c r="M1299" s="527"/>
      <c r="N1299" s="527"/>
      <c r="O1299" s="527"/>
      <c r="P1299" s="527"/>
      <c r="Q1299" s="527"/>
      <c r="R1299" s="527"/>
      <c r="S1299" s="527"/>
      <c r="T1299" s="527"/>
      <c r="U1299" s="527"/>
      <c r="V1299" s="527"/>
      <c r="W1299" s="527"/>
      <c r="X1299" s="527"/>
      <c r="Y1299" s="527"/>
      <c r="Z1299" s="527"/>
      <c r="AA1299" s="527"/>
      <c r="AB1299" s="527"/>
      <c r="AC1299" s="527"/>
      <c r="HN1299" s="527"/>
      <c r="HO1299" s="527"/>
      <c r="HP1299" s="527"/>
      <c r="HQ1299" s="527"/>
      <c r="HR1299" s="527"/>
      <c r="HS1299" s="527"/>
      <c r="HT1299" s="527"/>
      <c r="HU1299" s="527"/>
      <c r="HV1299" s="527"/>
      <c r="HW1299" s="527"/>
      <c r="HX1299" s="527"/>
      <c r="HY1299" s="527"/>
      <c r="HZ1299" s="527"/>
      <c r="IA1299" s="527"/>
      <c r="IB1299" s="527"/>
      <c r="IC1299" s="527"/>
      <c r="ID1299" s="527"/>
      <c r="IE1299" s="527"/>
      <c r="IF1299" s="527"/>
      <c r="IG1299" s="527"/>
      <c r="IH1299" s="527"/>
      <c r="II1299" s="527"/>
      <c r="IJ1299" s="527"/>
      <c r="IK1299" s="527"/>
      <c r="IL1299" s="527"/>
      <c r="IM1299" s="527"/>
      <c r="IN1299" s="527"/>
      <c r="IO1299" s="527"/>
      <c r="IP1299" s="527"/>
      <c r="IQ1299" s="527"/>
      <c r="IR1299" s="527"/>
      <c r="IS1299" s="527"/>
    </row>
    <row r="1300" s="528" customFormat="1" ht="24.95" customHeight="1" spans="1:253">
      <c r="A1300" s="563" t="s">
        <v>1041</v>
      </c>
      <c r="B1300" s="564">
        <v>0</v>
      </c>
      <c r="C1300" s="565">
        <v>0</v>
      </c>
      <c r="D1300" s="565">
        <v>0</v>
      </c>
      <c r="E1300" s="566" t="str">
        <f t="shared" si="101"/>
        <v/>
      </c>
      <c r="F1300" s="565">
        <v>0</v>
      </c>
      <c r="G1300" s="567" t="str">
        <f t="shared" si="100"/>
        <v/>
      </c>
    </row>
    <row r="1301" s="529" customFormat="1" ht="24.95" customHeight="1" spans="1:253">
      <c r="A1301" s="563" t="s">
        <v>1042</v>
      </c>
      <c r="B1301" s="564">
        <v>0</v>
      </c>
      <c r="C1301" s="565">
        <v>0</v>
      </c>
      <c r="D1301" s="565">
        <v>0</v>
      </c>
      <c r="E1301" s="566" t="str">
        <f t="shared" si="101"/>
        <v/>
      </c>
      <c r="F1301" s="565">
        <v>0</v>
      </c>
      <c r="G1301" s="567" t="str">
        <f t="shared" si="100"/>
        <v/>
      </c>
      <c r="H1301" s="527"/>
      <c r="I1301" s="527"/>
      <c r="J1301" s="527"/>
      <c r="K1301" s="527"/>
      <c r="L1301" s="527"/>
      <c r="M1301" s="527"/>
      <c r="N1301" s="527"/>
      <c r="O1301" s="527"/>
      <c r="P1301" s="527"/>
      <c r="Q1301" s="527"/>
      <c r="R1301" s="527"/>
      <c r="S1301" s="527"/>
      <c r="T1301" s="527"/>
      <c r="U1301" s="527"/>
      <c r="V1301" s="527"/>
      <c r="W1301" s="527"/>
      <c r="X1301" s="527"/>
      <c r="Y1301" s="527"/>
      <c r="Z1301" s="527"/>
      <c r="AA1301" s="527"/>
      <c r="AB1301" s="527"/>
      <c r="AC1301" s="527"/>
      <c r="HN1301" s="527"/>
      <c r="HO1301" s="527"/>
      <c r="HP1301" s="527"/>
      <c r="HQ1301" s="527"/>
      <c r="HR1301" s="527"/>
      <c r="HS1301" s="527"/>
      <c r="HT1301" s="527"/>
      <c r="HU1301" s="527"/>
      <c r="HV1301" s="527"/>
      <c r="HW1301" s="527"/>
      <c r="HX1301" s="527"/>
      <c r="HY1301" s="527"/>
      <c r="HZ1301" s="527"/>
      <c r="IA1301" s="527"/>
      <c r="IB1301" s="527"/>
      <c r="IC1301" s="527"/>
      <c r="ID1301" s="527"/>
      <c r="IE1301" s="527"/>
      <c r="IF1301" s="527"/>
      <c r="IG1301" s="527"/>
      <c r="IH1301" s="527"/>
      <c r="II1301" s="527"/>
      <c r="IJ1301" s="527"/>
      <c r="IK1301" s="527"/>
      <c r="IL1301" s="527"/>
      <c r="IM1301" s="527"/>
      <c r="IN1301" s="527"/>
      <c r="IO1301" s="527"/>
      <c r="IP1301" s="527"/>
      <c r="IQ1301" s="527"/>
      <c r="IR1301" s="527"/>
      <c r="IS1301" s="527"/>
    </row>
    <row r="1302" s="528" customFormat="1" ht="24.95" customHeight="1" spans="1:253">
      <c r="A1302" s="563" t="s">
        <v>1043</v>
      </c>
      <c r="B1302" s="564">
        <v>0</v>
      </c>
      <c r="C1302" s="565">
        <v>0</v>
      </c>
      <c r="D1302" s="565">
        <v>0</v>
      </c>
      <c r="E1302" s="566" t="str">
        <f t="shared" si="101"/>
        <v/>
      </c>
      <c r="F1302" s="565">
        <v>0</v>
      </c>
      <c r="G1302" s="567" t="str">
        <f t="shared" si="100"/>
        <v/>
      </c>
    </row>
    <row r="1303" s="528" customFormat="1" ht="24.95" customHeight="1" spans="1:253">
      <c r="A1303" s="563" t="s">
        <v>1044</v>
      </c>
      <c r="B1303" s="564">
        <v>0</v>
      </c>
      <c r="C1303" s="565">
        <v>0</v>
      </c>
      <c r="D1303" s="565">
        <v>0</v>
      </c>
      <c r="E1303" s="566" t="str">
        <f t="shared" si="101"/>
        <v/>
      </c>
      <c r="F1303" s="565">
        <v>0</v>
      </c>
      <c r="G1303" s="567" t="str">
        <f t="shared" si="100"/>
        <v/>
      </c>
    </row>
    <row r="1304" s="5" customFormat="1" ht="24.95" customHeight="1" spans="1:253">
      <c r="A1304" s="568" t="s">
        <v>1045</v>
      </c>
      <c r="B1304" s="367">
        <f>SUM(B1305:B1307)</f>
        <v>747</v>
      </c>
      <c r="C1304" s="367">
        <f>SUM(C1305:C1307)</f>
        <v>587</v>
      </c>
      <c r="D1304" s="367">
        <f>SUM(D1305:D1307)</f>
        <v>433</v>
      </c>
      <c r="E1304" s="561">
        <f t="shared" si="101"/>
        <v>0.737649063032368</v>
      </c>
      <c r="F1304" s="367">
        <f>SUM(F1305:F1307)</f>
        <v>851</v>
      </c>
      <c r="G1304" s="562">
        <f t="shared" si="100"/>
        <v>-0.491186839012926</v>
      </c>
      <c r="H1304" s="527"/>
      <c r="I1304" s="527"/>
      <c r="J1304" s="527"/>
      <c r="K1304" s="527"/>
      <c r="L1304" s="527"/>
      <c r="M1304" s="527"/>
      <c r="N1304" s="527"/>
      <c r="O1304" s="527"/>
      <c r="P1304" s="527"/>
      <c r="Q1304" s="527"/>
      <c r="R1304" s="527"/>
      <c r="S1304" s="527"/>
      <c r="T1304" s="527"/>
      <c r="U1304" s="527"/>
      <c r="V1304" s="527"/>
      <c r="W1304" s="527"/>
      <c r="X1304" s="527"/>
      <c r="Y1304" s="527"/>
      <c r="Z1304" s="527"/>
      <c r="AA1304" s="527"/>
      <c r="AB1304" s="527"/>
      <c r="AC1304" s="527"/>
      <c r="HN1304" s="527"/>
      <c r="HO1304" s="527"/>
      <c r="HP1304" s="527"/>
      <c r="HQ1304" s="527"/>
      <c r="HR1304" s="527"/>
      <c r="HS1304" s="527"/>
      <c r="HT1304" s="527"/>
      <c r="HU1304" s="527"/>
      <c r="HV1304" s="527"/>
      <c r="HW1304" s="527"/>
      <c r="HX1304" s="527"/>
      <c r="HY1304" s="527"/>
      <c r="HZ1304" s="527"/>
      <c r="IA1304" s="527"/>
      <c r="IB1304" s="527"/>
      <c r="IC1304" s="527"/>
      <c r="ID1304" s="527"/>
      <c r="IE1304" s="527"/>
      <c r="IF1304" s="527"/>
      <c r="IG1304" s="527"/>
      <c r="IH1304" s="527"/>
      <c r="II1304" s="527"/>
      <c r="IJ1304" s="527"/>
      <c r="IK1304" s="527"/>
      <c r="IL1304" s="527"/>
      <c r="IM1304" s="527"/>
      <c r="IN1304" s="527"/>
      <c r="IO1304" s="527"/>
      <c r="IP1304" s="527"/>
      <c r="IQ1304" s="527"/>
      <c r="IR1304" s="527"/>
      <c r="IS1304" s="527"/>
    </row>
    <row r="1305" s="5" customFormat="1" ht="24.95" customHeight="1" spans="1:253">
      <c r="A1305" s="563" t="s">
        <v>1046</v>
      </c>
      <c r="B1305" s="564">
        <v>160</v>
      </c>
      <c r="C1305" s="565">
        <v>0</v>
      </c>
      <c r="D1305" s="565">
        <v>0</v>
      </c>
      <c r="E1305" s="566" t="str">
        <f t="shared" si="101"/>
        <v/>
      </c>
      <c r="F1305" s="565">
        <v>740</v>
      </c>
      <c r="G1305" s="567">
        <f t="shared" si="100"/>
        <v>-1</v>
      </c>
      <c r="H1305" s="527"/>
      <c r="I1305" s="527"/>
      <c r="J1305" s="527"/>
      <c r="K1305" s="527"/>
      <c r="L1305" s="527"/>
      <c r="M1305" s="527"/>
      <c r="N1305" s="527"/>
      <c r="O1305" s="527"/>
      <c r="P1305" s="527"/>
      <c r="Q1305" s="527"/>
      <c r="R1305" s="527"/>
      <c r="S1305" s="527"/>
      <c r="T1305" s="527"/>
      <c r="U1305" s="527"/>
      <c r="V1305" s="527"/>
      <c r="W1305" s="527"/>
      <c r="X1305" s="527"/>
      <c r="Y1305" s="527"/>
      <c r="Z1305" s="527"/>
      <c r="AA1305" s="527"/>
      <c r="AB1305" s="527"/>
      <c r="AC1305" s="527"/>
      <c r="HN1305" s="527"/>
      <c r="HO1305" s="527"/>
      <c r="HP1305" s="527"/>
      <c r="HQ1305" s="527"/>
      <c r="HR1305" s="527"/>
      <c r="HS1305" s="527"/>
      <c r="HT1305" s="527"/>
      <c r="HU1305" s="527"/>
      <c r="HV1305" s="527"/>
      <c r="HW1305" s="527"/>
      <c r="HX1305" s="527"/>
      <c r="HY1305" s="527"/>
      <c r="HZ1305" s="527"/>
      <c r="IA1305" s="527"/>
      <c r="IB1305" s="527"/>
      <c r="IC1305" s="527"/>
      <c r="ID1305" s="527"/>
      <c r="IE1305" s="527"/>
      <c r="IF1305" s="527"/>
      <c r="IG1305" s="527"/>
      <c r="IH1305" s="527"/>
      <c r="II1305" s="527"/>
      <c r="IJ1305" s="527"/>
      <c r="IK1305" s="527"/>
      <c r="IL1305" s="527"/>
      <c r="IM1305" s="527"/>
      <c r="IN1305" s="527"/>
      <c r="IO1305" s="527"/>
      <c r="IP1305" s="527"/>
      <c r="IQ1305" s="527"/>
      <c r="IR1305" s="527"/>
      <c r="IS1305" s="527"/>
    </row>
    <row r="1306" s="5" customFormat="1" ht="24.95" customHeight="1" spans="1:253">
      <c r="A1306" s="563" t="s">
        <v>1047</v>
      </c>
      <c r="B1306" s="564">
        <v>587</v>
      </c>
      <c r="C1306" s="565">
        <v>587</v>
      </c>
      <c r="D1306" s="565">
        <v>433</v>
      </c>
      <c r="E1306" s="566">
        <f t="shared" si="101"/>
        <v>0.737649063032368</v>
      </c>
      <c r="F1306" s="565">
        <v>111</v>
      </c>
      <c r="G1306" s="567">
        <f t="shared" si="100"/>
        <v>2.9009009009009</v>
      </c>
      <c r="H1306" s="527"/>
      <c r="I1306" s="527"/>
      <c r="J1306" s="527"/>
      <c r="K1306" s="527"/>
      <c r="L1306" s="527"/>
      <c r="M1306" s="527"/>
      <c r="N1306" s="527"/>
      <c r="O1306" s="527"/>
      <c r="P1306" s="527"/>
      <c r="Q1306" s="527"/>
      <c r="R1306" s="527"/>
      <c r="S1306" s="527"/>
      <c r="T1306" s="527"/>
      <c r="U1306" s="527"/>
      <c r="V1306" s="527"/>
      <c r="W1306" s="527"/>
      <c r="X1306" s="527"/>
      <c r="Y1306" s="527"/>
      <c r="Z1306" s="527"/>
      <c r="AA1306" s="527"/>
      <c r="AB1306" s="527"/>
      <c r="AC1306" s="527"/>
      <c r="HN1306" s="527"/>
      <c r="HO1306" s="527"/>
      <c r="HP1306" s="527"/>
      <c r="HQ1306" s="527"/>
      <c r="HR1306" s="527"/>
      <c r="HS1306" s="527"/>
      <c r="HT1306" s="527"/>
      <c r="HU1306" s="527"/>
      <c r="HV1306" s="527"/>
      <c r="HW1306" s="527"/>
      <c r="HX1306" s="527"/>
      <c r="HY1306" s="527"/>
      <c r="HZ1306" s="527"/>
      <c r="IA1306" s="527"/>
      <c r="IB1306" s="527"/>
      <c r="IC1306" s="527"/>
      <c r="ID1306" s="527"/>
      <c r="IE1306" s="527"/>
      <c r="IF1306" s="527"/>
      <c r="IG1306" s="527"/>
      <c r="IH1306" s="527"/>
      <c r="II1306" s="527"/>
      <c r="IJ1306" s="527"/>
      <c r="IK1306" s="527"/>
      <c r="IL1306" s="527"/>
      <c r="IM1306" s="527"/>
      <c r="IN1306" s="527"/>
      <c r="IO1306" s="527"/>
      <c r="IP1306" s="527"/>
      <c r="IQ1306" s="527"/>
      <c r="IR1306" s="527"/>
      <c r="IS1306" s="527"/>
    </row>
    <row r="1307" s="5" customFormat="1" ht="24.95" customHeight="1" spans="1:253">
      <c r="A1307" s="563" t="s">
        <v>1048</v>
      </c>
      <c r="B1307" s="564">
        <v>0</v>
      </c>
      <c r="C1307" s="565">
        <v>0</v>
      </c>
      <c r="D1307" s="565">
        <v>0</v>
      </c>
      <c r="E1307" s="566" t="str">
        <f t="shared" si="101"/>
        <v/>
      </c>
      <c r="F1307" s="565">
        <v>0</v>
      </c>
      <c r="G1307" s="567" t="str">
        <f t="shared" si="100"/>
        <v/>
      </c>
      <c r="H1307" s="527"/>
      <c r="I1307" s="527"/>
      <c r="J1307" s="527"/>
      <c r="K1307" s="527"/>
      <c r="L1307" s="527"/>
      <c r="M1307" s="527"/>
      <c r="N1307" s="527"/>
      <c r="O1307" s="527"/>
      <c r="P1307" s="527"/>
      <c r="Q1307" s="527"/>
      <c r="R1307" s="527"/>
      <c r="S1307" s="527"/>
      <c r="T1307" s="527"/>
      <c r="U1307" s="527"/>
      <c r="V1307" s="527"/>
      <c r="W1307" s="527"/>
      <c r="X1307" s="527"/>
      <c r="Y1307" s="527"/>
      <c r="Z1307" s="527"/>
      <c r="AA1307" s="527"/>
      <c r="AB1307" s="527"/>
      <c r="AC1307" s="527"/>
      <c r="HN1307" s="527"/>
      <c r="HO1307" s="527"/>
      <c r="HP1307" s="527"/>
      <c r="HQ1307" s="527"/>
      <c r="HR1307" s="527"/>
      <c r="HS1307" s="527"/>
      <c r="HT1307" s="527"/>
      <c r="HU1307" s="527"/>
      <c r="HV1307" s="527"/>
      <c r="HW1307" s="527"/>
      <c r="HX1307" s="527"/>
      <c r="HY1307" s="527"/>
      <c r="HZ1307" s="527"/>
      <c r="IA1307" s="527"/>
      <c r="IB1307" s="527"/>
      <c r="IC1307" s="527"/>
      <c r="ID1307" s="527"/>
      <c r="IE1307" s="527"/>
      <c r="IF1307" s="527"/>
      <c r="IG1307" s="527"/>
      <c r="IH1307" s="527"/>
      <c r="II1307" s="527"/>
      <c r="IJ1307" s="527"/>
      <c r="IK1307" s="527"/>
      <c r="IL1307" s="527"/>
      <c r="IM1307" s="527"/>
      <c r="IN1307" s="527"/>
      <c r="IO1307" s="527"/>
      <c r="IP1307" s="527"/>
      <c r="IQ1307" s="527"/>
      <c r="IR1307" s="527"/>
      <c r="IS1307" s="527"/>
    </row>
    <row r="1308" s="5" customFormat="1" ht="24.95" customHeight="1" spans="1:253">
      <c r="A1308" s="568" t="s">
        <v>1049</v>
      </c>
      <c r="B1308" s="367">
        <f>SUM(B1309:B1311)</f>
        <v>0</v>
      </c>
      <c r="C1308" s="367">
        <f>SUM(C1309:C1311)</f>
        <v>0</v>
      </c>
      <c r="D1308" s="367">
        <f>SUM(D1309:D1311)</f>
        <v>0</v>
      </c>
      <c r="E1308" s="561" t="str">
        <f t="shared" si="101"/>
        <v/>
      </c>
      <c r="F1308" s="367">
        <f>SUM(F1309:F1311)</f>
        <v>2</v>
      </c>
      <c r="G1308" s="562">
        <f t="shared" si="100"/>
        <v>-1</v>
      </c>
      <c r="H1308" s="527"/>
      <c r="I1308" s="527"/>
      <c r="J1308" s="527"/>
      <c r="K1308" s="527"/>
      <c r="L1308" s="527"/>
      <c r="M1308" s="527"/>
      <c r="N1308" s="527"/>
      <c r="O1308" s="527"/>
      <c r="P1308" s="527"/>
      <c r="Q1308" s="527"/>
      <c r="R1308" s="527"/>
      <c r="S1308" s="527"/>
      <c r="T1308" s="527"/>
      <c r="U1308" s="527"/>
      <c r="V1308" s="527"/>
      <c r="W1308" s="527"/>
      <c r="X1308" s="527"/>
      <c r="Y1308" s="527"/>
      <c r="Z1308" s="527"/>
      <c r="AA1308" s="527"/>
      <c r="AB1308" s="527"/>
      <c r="AC1308" s="527"/>
      <c r="HN1308" s="527"/>
      <c r="HO1308" s="527"/>
      <c r="HP1308" s="527"/>
      <c r="HQ1308" s="527"/>
      <c r="HR1308" s="527"/>
      <c r="HS1308" s="527"/>
      <c r="HT1308" s="527"/>
      <c r="HU1308" s="527"/>
      <c r="HV1308" s="527"/>
      <c r="HW1308" s="527"/>
      <c r="HX1308" s="527"/>
      <c r="HY1308" s="527"/>
      <c r="HZ1308" s="527"/>
      <c r="IA1308" s="527"/>
      <c r="IB1308" s="527"/>
      <c r="IC1308" s="527"/>
      <c r="ID1308" s="527"/>
      <c r="IE1308" s="527"/>
      <c r="IF1308" s="527"/>
      <c r="IG1308" s="527"/>
      <c r="IH1308" s="527"/>
      <c r="II1308" s="527"/>
      <c r="IJ1308" s="527"/>
      <c r="IK1308" s="527"/>
      <c r="IL1308" s="527"/>
      <c r="IM1308" s="527"/>
      <c r="IN1308" s="527"/>
      <c r="IO1308" s="527"/>
      <c r="IP1308" s="527"/>
      <c r="IQ1308" s="527"/>
      <c r="IR1308" s="527"/>
      <c r="IS1308" s="527"/>
    </row>
    <row r="1309" s="5" customFormat="1" ht="24.95" customHeight="1" spans="1:253">
      <c r="A1309" s="563" t="s">
        <v>1050</v>
      </c>
      <c r="B1309" s="564">
        <v>0</v>
      </c>
      <c r="C1309" s="565">
        <v>0</v>
      </c>
      <c r="D1309" s="565">
        <v>0</v>
      </c>
      <c r="E1309" s="566" t="str">
        <f t="shared" si="101"/>
        <v/>
      </c>
      <c r="F1309" s="565">
        <v>2</v>
      </c>
      <c r="G1309" s="567">
        <f t="shared" si="100"/>
        <v>-1</v>
      </c>
      <c r="H1309" s="527"/>
      <c r="I1309" s="527"/>
      <c r="J1309" s="527"/>
      <c r="K1309" s="527"/>
      <c r="L1309" s="527"/>
      <c r="M1309" s="527"/>
      <c r="N1309" s="527"/>
      <c r="O1309" s="527"/>
      <c r="P1309" s="527"/>
      <c r="Q1309" s="527"/>
      <c r="R1309" s="527"/>
      <c r="S1309" s="527"/>
      <c r="T1309" s="527"/>
      <c r="U1309" s="527"/>
      <c r="V1309" s="527"/>
      <c r="W1309" s="527"/>
      <c r="X1309" s="527"/>
      <c r="Y1309" s="527"/>
      <c r="Z1309" s="527"/>
      <c r="AA1309" s="527"/>
      <c r="AB1309" s="527"/>
      <c r="AC1309" s="527"/>
      <c r="HN1309" s="527"/>
      <c r="HO1309" s="527"/>
      <c r="HP1309" s="527"/>
      <c r="HQ1309" s="527"/>
      <c r="HR1309" s="527"/>
      <c r="HS1309" s="527"/>
      <c r="HT1309" s="527"/>
      <c r="HU1309" s="527"/>
      <c r="HV1309" s="527"/>
      <c r="HW1309" s="527"/>
      <c r="HX1309" s="527"/>
      <c r="HY1309" s="527"/>
      <c r="HZ1309" s="527"/>
      <c r="IA1309" s="527"/>
      <c r="IB1309" s="527"/>
      <c r="IC1309" s="527"/>
      <c r="ID1309" s="527"/>
      <c r="IE1309" s="527"/>
      <c r="IF1309" s="527"/>
      <c r="IG1309" s="527"/>
      <c r="IH1309" s="527"/>
      <c r="II1309" s="527"/>
      <c r="IJ1309" s="527"/>
      <c r="IK1309" s="527"/>
      <c r="IL1309" s="527"/>
      <c r="IM1309" s="527"/>
      <c r="IN1309" s="527"/>
      <c r="IO1309" s="527"/>
      <c r="IP1309" s="527"/>
      <c r="IQ1309" s="527"/>
      <c r="IR1309" s="527"/>
      <c r="IS1309" s="527"/>
    </row>
    <row r="1310" s="5" customFormat="1" ht="24.95" customHeight="1" spans="1:253">
      <c r="A1310" s="563" t="s">
        <v>1051</v>
      </c>
      <c r="B1310" s="564">
        <v>0</v>
      </c>
      <c r="C1310" s="565">
        <v>0</v>
      </c>
      <c r="D1310" s="565">
        <v>0</v>
      </c>
      <c r="E1310" s="566" t="str">
        <f t="shared" si="101"/>
        <v/>
      </c>
      <c r="F1310" s="565">
        <v>0</v>
      </c>
      <c r="G1310" s="567" t="str">
        <f t="shared" si="100"/>
        <v/>
      </c>
      <c r="H1310" s="527"/>
      <c r="I1310" s="527"/>
      <c r="J1310" s="527"/>
      <c r="K1310" s="527"/>
      <c r="L1310" s="527"/>
      <c r="M1310" s="527"/>
      <c r="N1310" s="527"/>
      <c r="O1310" s="527"/>
      <c r="P1310" s="527"/>
      <c r="Q1310" s="527"/>
      <c r="R1310" s="527"/>
      <c r="S1310" s="527"/>
      <c r="T1310" s="527"/>
      <c r="U1310" s="527"/>
      <c r="V1310" s="527"/>
      <c r="W1310" s="527"/>
      <c r="X1310" s="527"/>
      <c r="Y1310" s="527"/>
      <c r="Z1310" s="527"/>
      <c r="AA1310" s="527"/>
      <c r="AB1310" s="527"/>
      <c r="AC1310" s="527"/>
      <c r="HN1310" s="527"/>
      <c r="HO1310" s="527"/>
      <c r="HP1310" s="527"/>
      <c r="HQ1310" s="527"/>
      <c r="HR1310" s="527"/>
      <c r="HS1310" s="527"/>
      <c r="HT1310" s="527"/>
      <c r="HU1310" s="527"/>
      <c r="HV1310" s="527"/>
      <c r="HW1310" s="527"/>
      <c r="HX1310" s="527"/>
      <c r="HY1310" s="527"/>
      <c r="HZ1310" s="527"/>
      <c r="IA1310" s="527"/>
      <c r="IB1310" s="527"/>
      <c r="IC1310" s="527"/>
      <c r="ID1310" s="527"/>
      <c r="IE1310" s="527"/>
      <c r="IF1310" s="527"/>
      <c r="IG1310" s="527"/>
      <c r="IH1310" s="527"/>
      <c r="II1310" s="527"/>
      <c r="IJ1310" s="527"/>
      <c r="IK1310" s="527"/>
      <c r="IL1310" s="527"/>
      <c r="IM1310" s="527"/>
      <c r="IN1310" s="527"/>
      <c r="IO1310" s="527"/>
      <c r="IP1310" s="527"/>
      <c r="IQ1310" s="527"/>
      <c r="IR1310" s="527"/>
      <c r="IS1310" s="527"/>
    </row>
    <row r="1311" s="5" customFormat="1" ht="37.5" spans="1:253">
      <c r="A1311" s="563" t="s">
        <v>1052</v>
      </c>
      <c r="B1311" s="564">
        <v>0</v>
      </c>
      <c r="C1311" s="565">
        <v>0</v>
      </c>
      <c r="D1311" s="565">
        <v>0</v>
      </c>
      <c r="E1311" s="566" t="str">
        <f t="shared" si="101"/>
        <v/>
      </c>
      <c r="F1311" s="565">
        <v>0</v>
      </c>
      <c r="G1311" s="567" t="str">
        <f t="shared" si="100"/>
        <v/>
      </c>
      <c r="H1311" s="527"/>
      <c r="I1311" s="527"/>
      <c r="J1311" s="527"/>
      <c r="K1311" s="527"/>
      <c r="L1311" s="527"/>
      <c r="M1311" s="527"/>
      <c r="N1311" s="527"/>
      <c r="O1311" s="527"/>
      <c r="P1311" s="527"/>
      <c r="Q1311" s="527"/>
      <c r="R1311" s="527"/>
      <c r="S1311" s="527"/>
      <c r="T1311" s="527"/>
      <c r="U1311" s="527"/>
      <c r="V1311" s="527"/>
      <c r="W1311" s="527"/>
      <c r="X1311" s="527"/>
      <c r="Y1311" s="527"/>
      <c r="Z1311" s="527"/>
      <c r="AA1311" s="527"/>
      <c r="AB1311" s="527"/>
      <c r="AC1311" s="527"/>
      <c r="HN1311" s="527"/>
      <c r="HO1311" s="527"/>
      <c r="HP1311" s="527"/>
      <c r="HQ1311" s="527"/>
      <c r="HR1311" s="527"/>
      <c r="HS1311" s="527"/>
      <c r="HT1311" s="527"/>
      <c r="HU1311" s="527"/>
      <c r="HV1311" s="527"/>
      <c r="HW1311" s="527"/>
      <c r="HX1311" s="527"/>
      <c r="HY1311" s="527"/>
      <c r="HZ1311" s="527"/>
      <c r="IA1311" s="527"/>
      <c r="IB1311" s="527"/>
      <c r="IC1311" s="527"/>
      <c r="ID1311" s="527"/>
      <c r="IE1311" s="527"/>
      <c r="IF1311" s="527"/>
      <c r="IG1311" s="527"/>
      <c r="IH1311" s="527"/>
      <c r="II1311" s="527"/>
      <c r="IJ1311" s="527"/>
      <c r="IK1311" s="527"/>
      <c r="IL1311" s="527"/>
      <c r="IM1311" s="527"/>
      <c r="IN1311" s="527"/>
      <c r="IO1311" s="527"/>
      <c r="IP1311" s="527"/>
      <c r="IQ1311" s="527"/>
      <c r="IR1311" s="527"/>
      <c r="IS1311" s="527"/>
    </row>
    <row r="1312" s="528" customFormat="1" ht="37.5" spans="1:253">
      <c r="A1312" s="568" t="s">
        <v>1053</v>
      </c>
      <c r="B1312" s="367">
        <f t="shared" ref="B1312:B1316" si="102">SUM(B1313)</f>
        <v>0</v>
      </c>
      <c r="C1312" s="367">
        <f t="shared" ref="C1312:C1316" si="103">SUM(C1313)</f>
        <v>9</v>
      </c>
      <c r="D1312" s="367">
        <f t="shared" ref="D1312:D1316" si="104">SUM(D1313)</f>
        <v>9</v>
      </c>
      <c r="E1312" s="561">
        <f t="shared" si="101"/>
        <v>1</v>
      </c>
      <c r="F1312" s="367">
        <f>SUM(F1313)</f>
        <v>0</v>
      </c>
      <c r="G1312" s="562" t="str">
        <f t="shared" si="100"/>
        <v/>
      </c>
    </row>
    <row r="1313" s="5" customFormat="1" ht="37.5" spans="1:253">
      <c r="A1313" s="563" t="s">
        <v>1054</v>
      </c>
      <c r="B1313" s="564">
        <v>0</v>
      </c>
      <c r="C1313" s="565">
        <v>9</v>
      </c>
      <c r="D1313" s="565">
        <v>9</v>
      </c>
      <c r="E1313" s="566">
        <f t="shared" si="101"/>
        <v>1</v>
      </c>
      <c r="F1313" s="565">
        <v>0</v>
      </c>
      <c r="G1313" s="567" t="str">
        <f t="shared" si="100"/>
        <v/>
      </c>
      <c r="H1313" s="527"/>
      <c r="I1313" s="527"/>
      <c r="J1313" s="527"/>
      <c r="K1313" s="527"/>
      <c r="L1313" s="527"/>
      <c r="M1313" s="527"/>
      <c r="N1313" s="527"/>
      <c r="O1313" s="527"/>
      <c r="P1313" s="527"/>
      <c r="Q1313" s="527"/>
      <c r="R1313" s="527"/>
      <c r="S1313" s="527"/>
      <c r="T1313" s="527"/>
      <c r="U1313" s="527"/>
      <c r="V1313" s="527"/>
      <c r="W1313" s="527"/>
      <c r="X1313" s="527"/>
      <c r="Y1313" s="527"/>
      <c r="Z1313" s="527"/>
      <c r="AA1313" s="527"/>
      <c r="AB1313" s="527"/>
      <c r="AC1313" s="527"/>
      <c r="HN1313" s="527"/>
      <c r="HO1313" s="527"/>
      <c r="HP1313" s="527"/>
      <c r="HQ1313" s="527"/>
      <c r="HR1313" s="527"/>
      <c r="HS1313" s="527"/>
      <c r="HT1313" s="527"/>
      <c r="HU1313" s="527"/>
      <c r="HV1313" s="527"/>
      <c r="HW1313" s="527"/>
      <c r="HX1313" s="527"/>
      <c r="HY1313" s="527"/>
      <c r="HZ1313" s="527"/>
      <c r="IA1313" s="527"/>
      <c r="IB1313" s="527"/>
      <c r="IC1313" s="527"/>
      <c r="ID1313" s="527"/>
      <c r="IE1313" s="527"/>
      <c r="IF1313" s="527"/>
      <c r="IG1313" s="527"/>
      <c r="IH1313" s="527"/>
      <c r="II1313" s="527"/>
      <c r="IJ1313" s="527"/>
      <c r="IK1313" s="527"/>
      <c r="IL1313" s="527"/>
      <c r="IM1313" s="527"/>
      <c r="IN1313" s="527"/>
      <c r="IO1313" s="527"/>
      <c r="IP1313" s="527"/>
      <c r="IQ1313" s="527"/>
      <c r="IR1313" s="527"/>
      <c r="IS1313" s="527"/>
    </row>
    <row r="1314" s="529" customFormat="1" ht="24.95" customHeight="1" spans="1:253">
      <c r="A1314" s="568" t="s">
        <v>1055</v>
      </c>
      <c r="B1314" s="580">
        <v>1400</v>
      </c>
      <c r="C1314" s="565" t="s">
        <v>182</v>
      </c>
      <c r="D1314" s="565" t="s">
        <v>182</v>
      </c>
      <c r="E1314" s="566" t="str">
        <f t="shared" si="101"/>
        <v/>
      </c>
      <c r="F1314" s="565">
        <v>0</v>
      </c>
      <c r="G1314" s="567" t="str">
        <f t="shared" si="100"/>
        <v/>
      </c>
      <c r="H1314" s="527"/>
      <c r="I1314" s="527"/>
      <c r="J1314" s="527"/>
      <c r="K1314" s="527"/>
      <c r="L1314" s="527"/>
      <c r="M1314" s="527"/>
      <c r="N1314" s="527"/>
      <c r="O1314" s="527"/>
      <c r="P1314" s="527"/>
      <c r="Q1314" s="527"/>
      <c r="R1314" s="527"/>
      <c r="S1314" s="527"/>
      <c r="T1314" s="527"/>
      <c r="U1314" s="527"/>
      <c r="V1314" s="527"/>
      <c r="W1314" s="527"/>
      <c r="X1314" s="527"/>
      <c r="Y1314" s="527"/>
      <c r="Z1314" s="527"/>
      <c r="AA1314" s="527"/>
      <c r="AB1314" s="527"/>
      <c r="AC1314" s="527"/>
      <c r="HN1314" s="527"/>
      <c r="HO1314" s="527"/>
      <c r="HP1314" s="527"/>
      <c r="HQ1314" s="527"/>
      <c r="HR1314" s="527"/>
      <c r="HS1314" s="527"/>
      <c r="HT1314" s="527"/>
      <c r="HU1314" s="527"/>
      <c r="HV1314" s="527"/>
      <c r="HW1314" s="527"/>
      <c r="HX1314" s="527"/>
      <c r="HY1314" s="527"/>
      <c r="HZ1314" s="527"/>
      <c r="IA1314" s="527"/>
      <c r="IB1314" s="527"/>
      <c r="IC1314" s="527"/>
      <c r="ID1314" s="527"/>
      <c r="IE1314" s="527"/>
      <c r="IF1314" s="527"/>
      <c r="IG1314" s="527"/>
      <c r="IH1314" s="527"/>
      <c r="II1314" s="527"/>
      <c r="IJ1314" s="527"/>
      <c r="IK1314" s="527"/>
      <c r="IL1314" s="527"/>
      <c r="IM1314" s="527"/>
      <c r="IN1314" s="527"/>
      <c r="IO1314" s="527"/>
      <c r="IP1314" s="527"/>
      <c r="IQ1314" s="527"/>
      <c r="IR1314" s="527"/>
      <c r="IS1314" s="527"/>
    </row>
    <row r="1315" s="525" customFormat="1" ht="24.95" customHeight="1" spans="1:253">
      <c r="A1315" s="568" t="s">
        <v>1056</v>
      </c>
      <c r="B1315" s="367">
        <f t="shared" si="102"/>
        <v>12190</v>
      </c>
      <c r="C1315" s="367">
        <f t="shared" si="103"/>
        <v>17232</v>
      </c>
      <c r="D1315" s="367">
        <f t="shared" si="104"/>
        <v>7757</v>
      </c>
      <c r="E1315" s="561">
        <f t="shared" si="101"/>
        <v>0.450150882079851</v>
      </c>
      <c r="F1315" s="367">
        <f>SUM(F1316)</f>
        <v>1943</v>
      </c>
      <c r="G1315" s="562">
        <f t="shared" si="100"/>
        <v>2.99227997941328</v>
      </c>
      <c r="H1315" s="527"/>
      <c r="I1315" s="527"/>
      <c r="J1315" s="527"/>
      <c r="K1315" s="527"/>
      <c r="L1315" s="527"/>
      <c r="M1315" s="527"/>
      <c r="N1315" s="527"/>
      <c r="O1315" s="527"/>
      <c r="P1315" s="527"/>
      <c r="Q1315" s="527"/>
      <c r="R1315" s="527"/>
      <c r="S1315" s="527"/>
      <c r="T1315" s="527"/>
      <c r="U1315" s="527"/>
      <c r="V1315" s="527"/>
      <c r="W1315" s="527"/>
      <c r="X1315" s="527"/>
      <c r="Y1315" s="527"/>
      <c r="Z1315" s="527"/>
      <c r="AA1315" s="527"/>
      <c r="AB1315" s="527"/>
      <c r="AC1315" s="527"/>
      <c r="HN1315" s="527"/>
      <c r="HO1315" s="527"/>
      <c r="HP1315" s="527"/>
      <c r="HQ1315" s="527"/>
      <c r="HR1315" s="527"/>
      <c r="HS1315" s="527"/>
      <c r="HT1315" s="527"/>
      <c r="HU1315" s="527"/>
      <c r="HV1315" s="527"/>
      <c r="HW1315" s="527"/>
      <c r="HX1315" s="527"/>
      <c r="HY1315" s="527"/>
      <c r="HZ1315" s="527"/>
      <c r="IA1315" s="527"/>
      <c r="IB1315" s="527"/>
      <c r="IC1315" s="527"/>
      <c r="ID1315" s="527"/>
      <c r="IE1315" s="527"/>
      <c r="IF1315" s="527"/>
      <c r="IG1315" s="527"/>
      <c r="IH1315" s="527"/>
      <c r="II1315" s="527"/>
      <c r="IJ1315" s="527"/>
      <c r="IK1315" s="527"/>
      <c r="IL1315" s="527"/>
      <c r="IM1315" s="527"/>
      <c r="IN1315" s="527"/>
      <c r="IO1315" s="527"/>
      <c r="IP1315" s="527"/>
      <c r="IQ1315" s="527"/>
      <c r="IR1315" s="527"/>
      <c r="IS1315" s="527"/>
    </row>
    <row r="1316" s="528" customFormat="1" ht="24.95" customHeight="1" spans="1:253">
      <c r="A1316" s="568" t="s">
        <v>1057</v>
      </c>
      <c r="B1316" s="367">
        <f t="shared" si="102"/>
        <v>12190</v>
      </c>
      <c r="C1316" s="367">
        <f t="shared" si="103"/>
        <v>17232</v>
      </c>
      <c r="D1316" s="367">
        <f t="shared" si="104"/>
        <v>7757</v>
      </c>
      <c r="E1316" s="561">
        <f t="shared" si="101"/>
        <v>0.450150882079851</v>
      </c>
      <c r="F1316" s="367">
        <f>SUM(F1317)</f>
        <v>1943</v>
      </c>
      <c r="G1316" s="562">
        <f t="shared" si="100"/>
        <v>2.99227997941328</v>
      </c>
    </row>
    <row r="1317" s="525" customFormat="1" ht="24.95" customHeight="1" spans="1:253">
      <c r="A1317" s="563" t="s">
        <v>1058</v>
      </c>
      <c r="B1317" s="564">
        <v>12190</v>
      </c>
      <c r="C1317" s="565">
        <v>17232</v>
      </c>
      <c r="D1317" s="565">
        <v>7757</v>
      </c>
      <c r="E1317" s="566">
        <f t="shared" si="101"/>
        <v>0.450150882079851</v>
      </c>
      <c r="F1317" s="565">
        <v>1943</v>
      </c>
      <c r="G1317" s="567">
        <f t="shared" si="100"/>
        <v>2.99227997941328</v>
      </c>
      <c r="H1317" s="527"/>
      <c r="I1317" s="527"/>
      <c r="J1317" s="527"/>
      <c r="K1317" s="527"/>
      <c r="L1317" s="527"/>
      <c r="M1317" s="527"/>
      <c r="N1317" s="527"/>
      <c r="O1317" s="527"/>
      <c r="P1317" s="527"/>
      <c r="Q1317" s="527"/>
      <c r="R1317" s="527"/>
      <c r="S1317" s="527"/>
      <c r="T1317" s="527"/>
      <c r="U1317" s="527"/>
      <c r="V1317" s="527"/>
      <c r="W1317" s="527"/>
      <c r="X1317" s="527"/>
      <c r="Y1317" s="527"/>
      <c r="Z1317" s="527"/>
      <c r="AA1317" s="527"/>
      <c r="AB1317" s="527"/>
      <c r="AC1317" s="527"/>
      <c r="HN1317" s="527"/>
      <c r="HO1317" s="527"/>
      <c r="HP1317" s="527"/>
      <c r="HQ1317" s="527"/>
      <c r="HR1317" s="527"/>
      <c r="HS1317" s="527"/>
      <c r="HT1317" s="527"/>
      <c r="HU1317" s="527"/>
      <c r="HV1317" s="527"/>
      <c r="HW1317" s="527"/>
      <c r="HX1317" s="527"/>
      <c r="HY1317" s="527"/>
      <c r="HZ1317" s="527"/>
      <c r="IA1317" s="527"/>
      <c r="IB1317" s="527"/>
      <c r="IC1317" s="527"/>
      <c r="ID1317" s="527"/>
      <c r="IE1317" s="527"/>
      <c r="IF1317" s="527"/>
      <c r="IG1317" s="527"/>
      <c r="IH1317" s="527"/>
      <c r="II1317" s="527"/>
      <c r="IJ1317" s="527"/>
      <c r="IK1317" s="527"/>
      <c r="IL1317" s="527"/>
      <c r="IM1317" s="527"/>
      <c r="IN1317" s="527"/>
      <c r="IO1317" s="527"/>
      <c r="IP1317" s="527"/>
      <c r="IQ1317" s="527"/>
      <c r="IR1317" s="527"/>
      <c r="IS1317" s="527"/>
    </row>
    <row r="1318" s="528" customFormat="1" ht="24.95" customHeight="1" spans="1:253">
      <c r="A1318" s="568" t="s">
        <v>1059</v>
      </c>
      <c r="B1318" s="367">
        <f>SUM(B1319,B1321,B1326)</f>
        <v>4280</v>
      </c>
      <c r="C1318" s="367">
        <f>SUM(C1319,C1321,C1326)</f>
        <v>3972</v>
      </c>
      <c r="D1318" s="367">
        <f>SUM(D1319,D1321,D1326)</f>
        <v>3972</v>
      </c>
      <c r="E1318" s="561">
        <f t="shared" si="101"/>
        <v>1</v>
      </c>
      <c r="F1318" s="367">
        <f>SUM(F1319,F1321,F1326)</f>
        <v>4261</v>
      </c>
      <c r="G1318" s="562">
        <f t="shared" si="100"/>
        <v>-0.0678244543534382</v>
      </c>
    </row>
    <row r="1319" s="525" customFormat="1" ht="37.5" customHeight="1" spans="1:253">
      <c r="A1319" s="568" t="s">
        <v>1060</v>
      </c>
      <c r="B1319" s="367">
        <f>SUM(B1320)</f>
        <v>0</v>
      </c>
      <c r="C1319" s="367">
        <f>SUM(C1320)</f>
        <v>0</v>
      </c>
      <c r="D1319" s="367">
        <f>SUM(D1320)</f>
        <v>0</v>
      </c>
      <c r="E1319" s="561" t="str">
        <f t="shared" si="101"/>
        <v/>
      </c>
      <c r="F1319" s="367">
        <f>SUM(F1320)</f>
        <v>0</v>
      </c>
      <c r="G1319" s="562" t="str">
        <f t="shared" si="100"/>
        <v/>
      </c>
      <c r="H1319" s="527"/>
      <c r="I1319" s="527"/>
      <c r="J1319" s="527"/>
      <c r="K1319" s="527"/>
      <c r="L1319" s="527"/>
      <c r="M1319" s="527"/>
      <c r="N1319" s="527"/>
      <c r="O1319" s="527"/>
      <c r="P1319" s="527"/>
      <c r="Q1319" s="527"/>
      <c r="R1319" s="527"/>
      <c r="S1319" s="527"/>
      <c r="T1319" s="527"/>
      <c r="U1319" s="527"/>
      <c r="V1319" s="527"/>
      <c r="W1319" s="527"/>
      <c r="X1319" s="527"/>
      <c r="Y1319" s="527"/>
      <c r="Z1319" s="527"/>
      <c r="AA1319" s="527"/>
      <c r="AB1319" s="527"/>
      <c r="AC1319" s="527"/>
      <c r="HN1319" s="527"/>
      <c r="HO1319" s="527"/>
      <c r="HP1319" s="527"/>
      <c r="HQ1319" s="527"/>
      <c r="HR1319" s="527"/>
      <c r="HS1319" s="527"/>
      <c r="HT1319" s="527"/>
      <c r="HU1319" s="527"/>
      <c r="HV1319" s="527"/>
      <c r="HW1319" s="527"/>
      <c r="HX1319" s="527"/>
      <c r="HY1319" s="527"/>
      <c r="HZ1319" s="527"/>
      <c r="IA1319" s="527"/>
      <c r="IB1319" s="527"/>
      <c r="IC1319" s="527"/>
      <c r="ID1319" s="527"/>
      <c r="IE1319" s="527"/>
      <c r="IF1319" s="527"/>
      <c r="IG1319" s="527"/>
      <c r="IH1319" s="527"/>
      <c r="II1319" s="527"/>
      <c r="IJ1319" s="527"/>
      <c r="IK1319" s="527"/>
      <c r="IL1319" s="527"/>
      <c r="IM1319" s="527"/>
      <c r="IN1319" s="527"/>
      <c r="IO1319" s="527"/>
      <c r="IP1319" s="527"/>
      <c r="IQ1319" s="527"/>
      <c r="IR1319" s="527"/>
      <c r="IS1319" s="527"/>
    </row>
    <row r="1320" s="528" customFormat="1" ht="37.5" customHeight="1" spans="1:253">
      <c r="A1320" s="563" t="s">
        <v>1061</v>
      </c>
      <c r="B1320" s="564">
        <v>0</v>
      </c>
      <c r="C1320" s="565">
        <v>0</v>
      </c>
      <c r="D1320" s="565">
        <v>0</v>
      </c>
      <c r="E1320" s="566" t="str">
        <f t="shared" si="101"/>
        <v/>
      </c>
      <c r="F1320" s="565">
        <v>0</v>
      </c>
      <c r="G1320" s="567" t="str">
        <f t="shared" si="100"/>
        <v/>
      </c>
    </row>
    <row r="1321" s="5" customFormat="1" ht="24.95" customHeight="1" spans="1:253">
      <c r="A1321" s="568" t="s">
        <v>1062</v>
      </c>
      <c r="B1321" s="367">
        <f>SUM(B1322:B1325)</f>
        <v>0</v>
      </c>
      <c r="C1321" s="367">
        <f>SUM(C1322:C1325)</f>
        <v>0</v>
      </c>
      <c r="D1321" s="367">
        <f>SUM(D1322:D1325)</f>
        <v>0</v>
      </c>
      <c r="E1321" s="561" t="str">
        <f t="shared" si="101"/>
        <v/>
      </c>
      <c r="F1321" s="367">
        <f>SUM(F1322:F1325)</f>
        <v>0</v>
      </c>
      <c r="G1321" s="562" t="str">
        <f t="shared" si="100"/>
        <v/>
      </c>
      <c r="H1321" s="527"/>
      <c r="I1321" s="527"/>
      <c r="J1321" s="527"/>
      <c r="K1321" s="527"/>
      <c r="L1321" s="527"/>
      <c r="M1321" s="527"/>
      <c r="N1321" s="527"/>
      <c r="O1321" s="527"/>
      <c r="P1321" s="527"/>
      <c r="Q1321" s="527"/>
      <c r="R1321" s="527"/>
      <c r="S1321" s="527"/>
      <c r="T1321" s="527"/>
      <c r="U1321" s="527"/>
      <c r="V1321" s="527"/>
      <c r="W1321" s="527"/>
      <c r="X1321" s="527"/>
      <c r="Y1321" s="527"/>
      <c r="Z1321" s="527"/>
      <c r="AA1321" s="527"/>
      <c r="AB1321" s="527"/>
      <c r="AC1321" s="527"/>
      <c r="HN1321" s="527"/>
      <c r="HO1321" s="527"/>
      <c r="HP1321" s="527"/>
      <c r="HQ1321" s="527"/>
      <c r="HR1321" s="527"/>
      <c r="HS1321" s="527"/>
      <c r="HT1321" s="527"/>
      <c r="HU1321" s="527"/>
      <c r="HV1321" s="527"/>
      <c r="HW1321" s="527"/>
      <c r="HX1321" s="527"/>
      <c r="HY1321" s="527"/>
      <c r="HZ1321" s="527"/>
      <c r="IA1321" s="527"/>
      <c r="IB1321" s="527"/>
      <c r="IC1321" s="527"/>
      <c r="ID1321" s="527"/>
      <c r="IE1321" s="527"/>
      <c r="IF1321" s="527"/>
      <c r="IG1321" s="527"/>
      <c r="IH1321" s="527"/>
      <c r="II1321" s="527"/>
      <c r="IJ1321" s="527"/>
      <c r="IK1321" s="527"/>
      <c r="IL1321" s="527"/>
      <c r="IM1321" s="527"/>
      <c r="IN1321" s="527"/>
      <c r="IO1321" s="527"/>
      <c r="IP1321" s="527"/>
      <c r="IQ1321" s="527"/>
      <c r="IR1321" s="527"/>
      <c r="IS1321" s="527"/>
    </row>
    <row r="1322" s="5" customFormat="1" ht="37.5" customHeight="1" spans="1:253">
      <c r="A1322" s="563" t="s">
        <v>1063</v>
      </c>
      <c r="B1322" s="564">
        <v>0</v>
      </c>
      <c r="C1322" s="565">
        <v>0</v>
      </c>
      <c r="D1322" s="565">
        <v>0</v>
      </c>
      <c r="E1322" s="566" t="str">
        <f t="shared" si="101"/>
        <v/>
      </c>
      <c r="F1322" s="565">
        <v>0</v>
      </c>
      <c r="G1322" s="567" t="str">
        <f t="shared" si="100"/>
        <v/>
      </c>
      <c r="H1322" s="527"/>
      <c r="I1322" s="527"/>
      <c r="J1322" s="527"/>
      <c r="K1322" s="527"/>
      <c r="L1322" s="527"/>
      <c r="M1322" s="527"/>
      <c r="N1322" s="527"/>
      <c r="O1322" s="527"/>
      <c r="P1322" s="527"/>
      <c r="Q1322" s="527"/>
      <c r="R1322" s="527"/>
      <c r="S1322" s="527"/>
      <c r="T1322" s="527"/>
      <c r="U1322" s="527"/>
      <c r="V1322" s="527"/>
      <c r="W1322" s="527"/>
      <c r="X1322" s="527"/>
      <c r="Y1322" s="527"/>
      <c r="Z1322" s="527"/>
      <c r="AA1322" s="527"/>
      <c r="AB1322" s="527"/>
      <c r="AC1322" s="527"/>
      <c r="HN1322" s="527"/>
      <c r="HO1322" s="527"/>
      <c r="HP1322" s="527"/>
      <c r="HQ1322" s="527"/>
      <c r="HR1322" s="527"/>
      <c r="HS1322" s="527"/>
      <c r="HT1322" s="527"/>
      <c r="HU1322" s="527"/>
      <c r="HV1322" s="527"/>
      <c r="HW1322" s="527"/>
      <c r="HX1322" s="527"/>
      <c r="HY1322" s="527"/>
      <c r="HZ1322" s="527"/>
      <c r="IA1322" s="527"/>
      <c r="IB1322" s="527"/>
      <c r="IC1322" s="527"/>
      <c r="ID1322" s="527"/>
      <c r="IE1322" s="527"/>
      <c r="IF1322" s="527"/>
      <c r="IG1322" s="527"/>
      <c r="IH1322" s="527"/>
      <c r="II1322" s="527"/>
      <c r="IJ1322" s="527"/>
      <c r="IK1322" s="527"/>
      <c r="IL1322" s="527"/>
      <c r="IM1322" s="527"/>
      <c r="IN1322" s="527"/>
      <c r="IO1322" s="527"/>
      <c r="IP1322" s="527"/>
      <c r="IQ1322" s="527"/>
      <c r="IR1322" s="527"/>
      <c r="IS1322" s="527"/>
    </row>
    <row r="1323" s="5" customFormat="1" ht="37.5" customHeight="1" spans="1:253">
      <c r="A1323" s="563" t="s">
        <v>1064</v>
      </c>
      <c r="B1323" s="564">
        <v>0</v>
      </c>
      <c r="C1323" s="565">
        <v>0</v>
      </c>
      <c r="D1323" s="565">
        <v>0</v>
      </c>
      <c r="E1323" s="566" t="str">
        <f t="shared" si="101"/>
        <v/>
      </c>
      <c r="F1323" s="565">
        <v>0</v>
      </c>
      <c r="G1323" s="567" t="str">
        <f t="shared" si="100"/>
        <v/>
      </c>
      <c r="H1323" s="527"/>
      <c r="I1323" s="527"/>
      <c r="J1323" s="527"/>
      <c r="K1323" s="527"/>
      <c r="L1323" s="527"/>
      <c r="M1323" s="527"/>
      <c r="N1323" s="527"/>
      <c r="O1323" s="527"/>
      <c r="P1323" s="527"/>
      <c r="Q1323" s="527"/>
      <c r="R1323" s="527"/>
      <c r="S1323" s="527"/>
      <c r="T1323" s="527"/>
      <c r="U1323" s="527"/>
      <c r="V1323" s="527"/>
      <c r="W1323" s="527"/>
      <c r="X1323" s="527"/>
      <c r="Y1323" s="527"/>
      <c r="Z1323" s="527"/>
      <c r="AA1323" s="527"/>
      <c r="AB1323" s="527"/>
      <c r="AC1323" s="527"/>
      <c r="HN1323" s="527"/>
      <c r="HO1323" s="527"/>
      <c r="HP1323" s="527"/>
      <c r="HQ1323" s="527"/>
      <c r="HR1323" s="527"/>
      <c r="HS1323" s="527"/>
      <c r="HT1323" s="527"/>
      <c r="HU1323" s="527"/>
      <c r="HV1323" s="527"/>
      <c r="HW1323" s="527"/>
      <c r="HX1323" s="527"/>
      <c r="HY1323" s="527"/>
      <c r="HZ1323" s="527"/>
      <c r="IA1323" s="527"/>
      <c r="IB1323" s="527"/>
      <c r="IC1323" s="527"/>
      <c r="ID1323" s="527"/>
      <c r="IE1323" s="527"/>
      <c r="IF1323" s="527"/>
      <c r="IG1323" s="527"/>
      <c r="IH1323" s="527"/>
      <c r="II1323" s="527"/>
      <c r="IJ1323" s="527"/>
      <c r="IK1323" s="527"/>
      <c r="IL1323" s="527"/>
      <c r="IM1323" s="527"/>
      <c r="IN1323" s="527"/>
      <c r="IO1323" s="527"/>
      <c r="IP1323" s="527"/>
      <c r="IQ1323" s="527"/>
      <c r="IR1323" s="527"/>
      <c r="IS1323" s="527"/>
    </row>
    <row r="1324" s="528" customFormat="1" ht="37.5" customHeight="1" spans="1:253">
      <c r="A1324" s="563" t="s">
        <v>1065</v>
      </c>
      <c r="B1324" s="564">
        <v>0</v>
      </c>
      <c r="C1324" s="565">
        <v>0</v>
      </c>
      <c r="D1324" s="565">
        <v>0</v>
      </c>
      <c r="E1324" s="566" t="str">
        <f t="shared" si="101"/>
        <v/>
      </c>
      <c r="F1324" s="565">
        <v>0</v>
      </c>
      <c r="G1324" s="567" t="str">
        <f t="shared" si="100"/>
        <v/>
      </c>
    </row>
    <row r="1325" s="528" customFormat="1" ht="37.5" customHeight="1" spans="1:253">
      <c r="A1325" s="563" t="s">
        <v>1066</v>
      </c>
      <c r="B1325" s="564">
        <v>0</v>
      </c>
      <c r="C1325" s="565">
        <v>0</v>
      </c>
      <c r="D1325" s="565">
        <v>0</v>
      </c>
      <c r="E1325" s="566" t="str">
        <f t="shared" si="101"/>
        <v/>
      </c>
      <c r="F1325" s="565">
        <v>0</v>
      </c>
      <c r="G1325" s="567" t="str">
        <f t="shared" si="100"/>
        <v/>
      </c>
    </row>
    <row r="1326" s="528" customFormat="1" ht="24.95" customHeight="1" spans="1:253">
      <c r="A1326" s="568" t="s">
        <v>1067</v>
      </c>
      <c r="B1326" s="367">
        <f>SUM(B1327:B1330)</f>
        <v>4280</v>
      </c>
      <c r="C1326" s="367">
        <f>SUM(C1327:C1330)</f>
        <v>3972</v>
      </c>
      <c r="D1326" s="367">
        <f>SUM(D1327:D1330)</f>
        <v>3972</v>
      </c>
      <c r="E1326" s="561">
        <f t="shared" si="101"/>
        <v>1</v>
      </c>
      <c r="F1326" s="367">
        <f>SUM(F1327:F1330)</f>
        <v>4261</v>
      </c>
      <c r="G1326" s="562">
        <f t="shared" si="100"/>
        <v>-0.0678244543534382</v>
      </c>
    </row>
    <row r="1327" s="528" customFormat="1" ht="24.95" customHeight="1" spans="1:253">
      <c r="A1327" s="563" t="s">
        <v>1068</v>
      </c>
      <c r="B1327" s="565">
        <v>4280</v>
      </c>
      <c r="C1327" s="565">
        <v>3972</v>
      </c>
      <c r="D1327" s="565">
        <v>3972</v>
      </c>
      <c r="E1327" s="566">
        <f t="shared" si="101"/>
        <v>1</v>
      </c>
      <c r="F1327" s="565">
        <v>4261</v>
      </c>
      <c r="G1327" s="567">
        <f t="shared" si="100"/>
        <v>-0.0678244543534382</v>
      </c>
    </row>
    <row r="1328" s="5" customFormat="1" ht="37.5" spans="1:253">
      <c r="A1328" s="563" t="s">
        <v>1069</v>
      </c>
      <c r="B1328" s="564">
        <v>0</v>
      </c>
      <c r="C1328" s="565">
        <v>0</v>
      </c>
      <c r="D1328" s="565">
        <v>0</v>
      </c>
      <c r="E1328" s="566" t="str">
        <f t="shared" si="101"/>
        <v/>
      </c>
      <c r="F1328" s="565">
        <v>0</v>
      </c>
      <c r="G1328" s="567" t="str">
        <f t="shared" si="100"/>
        <v/>
      </c>
      <c r="H1328" s="527"/>
      <c r="I1328" s="527"/>
      <c r="J1328" s="527"/>
      <c r="K1328" s="527"/>
      <c r="L1328" s="527"/>
      <c r="M1328" s="527"/>
      <c r="N1328" s="527"/>
      <c r="O1328" s="527"/>
      <c r="P1328" s="527"/>
      <c r="Q1328" s="527"/>
      <c r="R1328" s="527"/>
      <c r="S1328" s="527"/>
      <c r="T1328" s="527"/>
      <c r="U1328" s="527"/>
      <c r="V1328" s="527"/>
      <c r="W1328" s="527"/>
      <c r="X1328" s="527"/>
      <c r="Y1328" s="527"/>
      <c r="Z1328" s="527"/>
      <c r="AA1328" s="527"/>
      <c r="AB1328" s="527"/>
      <c r="AC1328" s="527"/>
      <c r="HN1328" s="527"/>
      <c r="HO1328" s="527"/>
      <c r="HP1328" s="527"/>
      <c r="HQ1328" s="527"/>
      <c r="HR1328" s="527"/>
      <c r="HS1328" s="527"/>
      <c r="HT1328" s="527"/>
      <c r="HU1328" s="527"/>
      <c r="HV1328" s="527"/>
      <c r="HW1328" s="527"/>
      <c r="HX1328" s="527"/>
      <c r="HY1328" s="527"/>
      <c r="HZ1328" s="527"/>
      <c r="IA1328" s="527"/>
      <c r="IB1328" s="527"/>
      <c r="IC1328" s="527"/>
      <c r="ID1328" s="527"/>
      <c r="IE1328" s="527"/>
      <c r="IF1328" s="527"/>
      <c r="IG1328" s="527"/>
      <c r="IH1328" s="527"/>
      <c r="II1328" s="527"/>
      <c r="IJ1328" s="527"/>
      <c r="IK1328" s="527"/>
      <c r="IL1328" s="527"/>
      <c r="IM1328" s="527"/>
      <c r="IN1328" s="527"/>
      <c r="IO1328" s="527"/>
      <c r="IP1328" s="527"/>
      <c r="IQ1328" s="527"/>
      <c r="IR1328" s="527"/>
      <c r="IS1328" s="527"/>
    </row>
    <row r="1329" s="528" customFormat="1" ht="37.5" spans="1:253">
      <c r="A1329" s="563" t="s">
        <v>1070</v>
      </c>
      <c r="B1329" s="564">
        <v>0</v>
      </c>
      <c r="C1329" s="565">
        <v>0</v>
      </c>
      <c r="D1329" s="565">
        <v>0</v>
      </c>
      <c r="E1329" s="566" t="str">
        <f t="shared" si="101"/>
        <v/>
      </c>
      <c r="F1329" s="565">
        <v>0</v>
      </c>
      <c r="G1329" s="567" t="str">
        <f t="shared" si="100"/>
        <v/>
      </c>
    </row>
    <row r="1330" s="528" customFormat="1" ht="37.5" spans="1:253">
      <c r="A1330" s="563" t="s">
        <v>1071</v>
      </c>
      <c r="B1330" s="564">
        <v>0</v>
      </c>
      <c r="C1330" s="565">
        <v>0</v>
      </c>
      <c r="D1330" s="565">
        <v>0</v>
      </c>
      <c r="E1330" s="566" t="str">
        <f t="shared" si="101"/>
        <v/>
      </c>
      <c r="F1330" s="565">
        <v>0</v>
      </c>
      <c r="G1330" s="567" t="str">
        <f t="shared" si="100"/>
        <v/>
      </c>
    </row>
    <row r="1331" s="528" customFormat="1" ht="24.95" customHeight="1" spans="1:253">
      <c r="A1331" s="568" t="s">
        <v>1072</v>
      </c>
      <c r="B1331" s="367">
        <f>SUM(B1332,B1334,B1336)</f>
        <v>20</v>
      </c>
      <c r="C1331" s="367">
        <f>SUM(C1332,C1334,C1336)</f>
        <v>23</v>
      </c>
      <c r="D1331" s="367">
        <f>SUM(D1332,D1334,D1336)</f>
        <v>23</v>
      </c>
      <c r="E1331" s="561">
        <f t="shared" si="101"/>
        <v>1</v>
      </c>
      <c r="F1331" s="367">
        <f>SUM(F1332,F1334,F1336)</f>
        <v>8</v>
      </c>
      <c r="G1331" s="562">
        <f t="shared" si="100"/>
        <v>1.875</v>
      </c>
    </row>
    <row r="1332" s="528" customFormat="1" ht="37.5" spans="1:253">
      <c r="A1332" s="568" t="s">
        <v>1073</v>
      </c>
      <c r="B1332" s="564">
        <v>0</v>
      </c>
      <c r="C1332" s="565">
        <v>0</v>
      </c>
      <c r="D1332" s="565">
        <v>0</v>
      </c>
      <c r="E1332" s="566" t="str">
        <f t="shared" si="101"/>
        <v/>
      </c>
      <c r="F1332" s="565">
        <v>0</v>
      </c>
      <c r="G1332" s="567" t="str">
        <f t="shared" si="100"/>
        <v/>
      </c>
    </row>
    <row r="1333" s="528" customFormat="1" ht="37.5" spans="1:253">
      <c r="A1333" s="563" t="s">
        <v>1074</v>
      </c>
      <c r="B1333" s="564">
        <v>0</v>
      </c>
      <c r="C1333" s="565">
        <v>0</v>
      </c>
      <c r="D1333" s="565">
        <v>0</v>
      </c>
      <c r="E1333" s="566" t="str">
        <f t="shared" si="101"/>
        <v/>
      </c>
      <c r="F1333" s="565">
        <v>0</v>
      </c>
      <c r="G1333" s="567" t="str">
        <f t="shared" si="100"/>
        <v/>
      </c>
    </row>
    <row r="1334" s="535" customFormat="1" ht="37.5" spans="1:253">
      <c r="A1334" s="568" t="s">
        <v>1075</v>
      </c>
      <c r="B1334" s="564">
        <v>0</v>
      </c>
      <c r="C1334" s="565">
        <v>0</v>
      </c>
      <c r="D1334" s="565">
        <v>0</v>
      </c>
      <c r="E1334" s="566" t="str">
        <f t="shared" si="101"/>
        <v/>
      </c>
      <c r="F1334" s="565">
        <v>0</v>
      </c>
      <c r="G1334" s="567" t="str">
        <f t="shared" si="100"/>
        <v/>
      </c>
      <c r="H1334" s="527"/>
      <c r="I1334" s="527"/>
      <c r="J1334" s="527"/>
      <c r="K1334" s="527"/>
      <c r="L1334" s="527"/>
      <c r="M1334" s="527"/>
      <c r="N1334" s="527"/>
      <c r="O1334" s="527"/>
      <c r="P1334" s="527"/>
      <c r="Q1334" s="527"/>
      <c r="R1334" s="527"/>
      <c r="S1334" s="527"/>
      <c r="T1334" s="527"/>
      <c r="U1334" s="527"/>
      <c r="V1334" s="527"/>
      <c r="W1334" s="527"/>
      <c r="X1334" s="527"/>
      <c r="Y1334" s="527"/>
      <c r="Z1334" s="527"/>
      <c r="AA1334" s="527"/>
      <c r="AB1334" s="527"/>
      <c r="AC1334" s="527"/>
      <c r="HN1334" s="527"/>
      <c r="HO1334" s="527"/>
      <c r="HP1334" s="527"/>
      <c r="HQ1334" s="527"/>
      <c r="HR1334" s="527"/>
      <c r="HS1334" s="527"/>
      <c r="HT1334" s="527"/>
      <c r="HU1334" s="527"/>
      <c r="HV1334" s="527"/>
      <c r="HW1334" s="527"/>
      <c r="HX1334" s="527"/>
      <c r="HY1334" s="527"/>
      <c r="HZ1334" s="527"/>
      <c r="IA1334" s="527"/>
      <c r="IB1334" s="527"/>
      <c r="IC1334" s="527"/>
      <c r="ID1334" s="527"/>
      <c r="IE1334" s="527"/>
      <c r="IF1334" s="527"/>
      <c r="IG1334" s="527"/>
      <c r="IH1334" s="527"/>
      <c r="II1334" s="527"/>
      <c r="IJ1334" s="527"/>
      <c r="IK1334" s="527"/>
      <c r="IL1334" s="527"/>
      <c r="IM1334" s="527"/>
      <c r="IN1334" s="527"/>
      <c r="IO1334" s="527"/>
      <c r="IP1334" s="527"/>
      <c r="IQ1334" s="527"/>
      <c r="IR1334" s="527"/>
      <c r="IS1334" s="527"/>
    </row>
    <row r="1335" s="535" customFormat="1" ht="37.5" spans="1:253">
      <c r="A1335" s="563" t="s">
        <v>1076</v>
      </c>
      <c r="B1335" s="564">
        <v>0</v>
      </c>
      <c r="C1335" s="565">
        <v>0</v>
      </c>
      <c r="D1335" s="565">
        <v>0</v>
      </c>
      <c r="E1335" s="566" t="str">
        <f t="shared" si="101"/>
        <v/>
      </c>
      <c r="F1335" s="565">
        <v>0</v>
      </c>
      <c r="G1335" s="567" t="str">
        <f t="shared" si="100"/>
        <v/>
      </c>
      <c r="H1335" s="527"/>
      <c r="I1335" s="527"/>
      <c r="J1335" s="527"/>
      <c r="K1335" s="527"/>
      <c r="L1335" s="527"/>
      <c r="M1335" s="527"/>
      <c r="N1335" s="527"/>
      <c r="O1335" s="527"/>
      <c r="P1335" s="527"/>
      <c r="Q1335" s="527"/>
      <c r="R1335" s="527"/>
      <c r="S1335" s="527"/>
      <c r="T1335" s="527"/>
      <c r="U1335" s="527"/>
      <c r="V1335" s="527"/>
      <c r="W1335" s="527"/>
      <c r="X1335" s="527"/>
      <c r="Y1335" s="527"/>
      <c r="Z1335" s="527"/>
      <c r="AA1335" s="527"/>
      <c r="AB1335" s="527"/>
      <c r="AC1335" s="527"/>
      <c r="HN1335" s="527"/>
      <c r="HO1335" s="527"/>
      <c r="HP1335" s="527"/>
      <c r="HQ1335" s="527"/>
      <c r="HR1335" s="527"/>
      <c r="HS1335" s="527"/>
      <c r="HT1335" s="527"/>
      <c r="HU1335" s="527"/>
      <c r="HV1335" s="527"/>
      <c r="HW1335" s="527"/>
      <c r="HX1335" s="527"/>
      <c r="HY1335" s="527"/>
      <c r="HZ1335" s="527"/>
      <c r="IA1335" s="527"/>
      <c r="IB1335" s="527"/>
      <c r="IC1335" s="527"/>
      <c r="ID1335" s="527"/>
      <c r="IE1335" s="527"/>
      <c r="IF1335" s="527"/>
      <c r="IG1335" s="527"/>
      <c r="IH1335" s="527"/>
      <c r="II1335" s="527"/>
      <c r="IJ1335" s="527"/>
      <c r="IK1335" s="527"/>
      <c r="IL1335" s="527"/>
      <c r="IM1335" s="527"/>
      <c r="IN1335" s="527"/>
      <c r="IO1335" s="527"/>
      <c r="IP1335" s="527"/>
      <c r="IQ1335" s="527"/>
      <c r="IR1335" s="527"/>
      <c r="IS1335" s="527"/>
    </row>
    <row r="1336" s="536" customFormat="1" ht="37.5" spans="1:253">
      <c r="A1336" s="568" t="s">
        <v>1077</v>
      </c>
      <c r="B1336" s="367">
        <f>SUM(B1337)</f>
        <v>20</v>
      </c>
      <c r="C1336" s="367">
        <f>SUM(C1337)</f>
        <v>23</v>
      </c>
      <c r="D1336" s="367">
        <f>SUM(D1337)</f>
        <v>23</v>
      </c>
      <c r="E1336" s="561">
        <f t="shared" si="101"/>
        <v>1</v>
      </c>
      <c r="F1336" s="367">
        <f>SUM(F1337)</f>
        <v>8</v>
      </c>
      <c r="G1336" s="562">
        <f t="shared" si="100"/>
        <v>1.875</v>
      </c>
      <c r="H1336" s="527"/>
      <c r="I1336" s="527"/>
      <c r="J1336" s="527"/>
      <c r="K1336" s="527"/>
      <c r="L1336" s="527"/>
      <c r="M1336" s="527"/>
      <c r="N1336" s="527"/>
      <c r="O1336" s="527"/>
      <c r="P1336" s="527"/>
      <c r="Q1336" s="527"/>
      <c r="R1336" s="527"/>
      <c r="S1336" s="527"/>
      <c r="T1336" s="527"/>
      <c r="U1336" s="527"/>
      <c r="V1336" s="527"/>
      <c r="W1336" s="527"/>
      <c r="X1336" s="527"/>
      <c r="Y1336" s="527"/>
      <c r="Z1336" s="527"/>
      <c r="AA1336" s="527"/>
      <c r="AB1336" s="527"/>
      <c r="AC1336" s="527"/>
      <c r="HN1336" s="527"/>
      <c r="HO1336" s="527"/>
      <c r="HP1336" s="527"/>
      <c r="HQ1336" s="527"/>
      <c r="HR1336" s="527"/>
      <c r="HS1336" s="527"/>
      <c r="HT1336" s="527"/>
      <c r="HU1336" s="527"/>
      <c r="HV1336" s="527"/>
      <c r="HW1336" s="527"/>
      <c r="HX1336" s="527"/>
      <c r="HY1336" s="527"/>
      <c r="HZ1336" s="527"/>
      <c r="IA1336" s="527"/>
      <c r="IB1336" s="527"/>
      <c r="IC1336" s="527"/>
      <c r="ID1336" s="527"/>
      <c r="IE1336" s="527"/>
      <c r="IF1336" s="527"/>
      <c r="IG1336" s="527"/>
      <c r="IH1336" s="527"/>
      <c r="II1336" s="527"/>
      <c r="IJ1336" s="527"/>
      <c r="IK1336" s="527"/>
      <c r="IL1336" s="527"/>
      <c r="IM1336" s="527"/>
      <c r="IN1336" s="527"/>
      <c r="IO1336" s="527"/>
      <c r="IP1336" s="527"/>
      <c r="IQ1336" s="527"/>
      <c r="IR1336" s="527"/>
      <c r="IS1336" s="527"/>
    </row>
    <row r="1337" s="536" customFormat="1" ht="37.5" spans="1:253">
      <c r="A1337" s="563" t="s">
        <v>1078</v>
      </c>
      <c r="B1337" s="564">
        <v>20</v>
      </c>
      <c r="C1337" s="565">
        <v>23</v>
      </c>
      <c r="D1337" s="565">
        <v>23</v>
      </c>
      <c r="E1337" s="566">
        <f t="shared" si="101"/>
        <v>1</v>
      </c>
      <c r="F1337" s="565">
        <v>8</v>
      </c>
      <c r="G1337" s="567">
        <f t="shared" si="100"/>
        <v>1.875</v>
      </c>
      <c r="H1337" s="527"/>
      <c r="I1337" s="527"/>
      <c r="J1337" s="527"/>
      <c r="K1337" s="527"/>
      <c r="L1337" s="527"/>
      <c r="M1337" s="527"/>
      <c r="N1337" s="527"/>
      <c r="O1337" s="527"/>
      <c r="P1337" s="527"/>
      <c r="Q1337" s="527"/>
      <c r="R1337" s="527"/>
      <c r="S1337" s="527"/>
      <c r="T1337" s="527"/>
      <c r="U1337" s="527"/>
      <c r="V1337" s="527"/>
      <c r="W1337" s="527"/>
      <c r="X1337" s="527"/>
      <c r="Y1337" s="527"/>
      <c r="Z1337" s="527"/>
      <c r="AA1337" s="527"/>
      <c r="AB1337" s="527"/>
      <c r="AC1337" s="527"/>
      <c r="HN1337" s="527"/>
      <c r="HO1337" s="527"/>
      <c r="HP1337" s="527"/>
      <c r="HQ1337" s="527"/>
      <c r="HR1337" s="527"/>
      <c r="HS1337" s="527"/>
      <c r="HT1337" s="527"/>
      <c r="HU1337" s="527"/>
      <c r="HV1337" s="527"/>
      <c r="HW1337" s="527"/>
      <c r="HX1337" s="527"/>
      <c r="HY1337" s="527"/>
      <c r="HZ1337" s="527"/>
      <c r="IA1337" s="527"/>
      <c r="IB1337" s="527"/>
      <c r="IC1337" s="527"/>
      <c r="ID1337" s="527"/>
      <c r="IE1337" s="527"/>
      <c r="IF1337" s="527"/>
      <c r="IG1337" s="527"/>
      <c r="IH1337" s="527"/>
      <c r="II1337" s="527"/>
      <c r="IJ1337" s="527"/>
      <c r="IK1337" s="527"/>
      <c r="IL1337" s="527"/>
      <c r="IM1337" s="527"/>
      <c r="IN1337" s="527"/>
      <c r="IO1337" s="527"/>
      <c r="IP1337" s="527"/>
      <c r="IQ1337" s="527"/>
      <c r="IR1337" s="527"/>
      <c r="IS1337" s="527"/>
    </row>
    <row r="1338" s="536" customFormat="1" ht="24.95" customHeight="1" spans="1:253">
      <c r="A1338" s="581" t="s">
        <v>1079</v>
      </c>
      <c r="B1338" s="582">
        <f>SUM(B5,B253,B293,B312,B402,B454,B510,B567,B697,B780,B852,B875,B978,B1030,B1094,B1114,B1144,B1154,B1199,B1219,B1264,B1314,B1315,B1318,B1331)</f>
        <v>132220</v>
      </c>
      <c r="C1338" s="582">
        <f>SUM(C5,C253,C293,C312,C402,C454,C510,C567,C697,C780,C852,C875,C978,C1030,C1094,C1114,C1144,C1154,C1199,C1219,C1264,C1314,C1315,C1318,C1331)</f>
        <v>186460</v>
      </c>
      <c r="D1338" s="582">
        <f>SUM(D5,D253,D293,D312,D402,D454,D510,D567,D697,D780,D852,D875,D978,D1030,D1094,D1114,D1144,D1154,D1199,D1219,D1264,D1314,D1315,D1318,D1331)</f>
        <v>130012</v>
      </c>
      <c r="E1338" s="561">
        <f t="shared" si="101"/>
        <v>0.69726482891773</v>
      </c>
      <c r="F1338" s="582">
        <f>SUM(F5,F253,F293,F312,F402,F454,F510,F567,F697,F780,F852,F875,F978,F1030,F1094,F1114,F1144,F1154,F1199,F1219,F1264,F1314,F1315,F1318,F1331)</f>
        <v>123920</v>
      </c>
      <c r="G1338" s="562">
        <f t="shared" si="100"/>
        <v>0.0491607488702389</v>
      </c>
      <c r="H1338" s="527"/>
      <c r="I1338" s="527"/>
      <c r="J1338" s="527"/>
      <c r="K1338" s="527"/>
      <c r="L1338" s="527"/>
      <c r="M1338" s="527"/>
      <c r="N1338" s="527"/>
      <c r="O1338" s="527"/>
      <c r="P1338" s="527"/>
      <c r="Q1338" s="527"/>
      <c r="R1338" s="527"/>
      <c r="S1338" s="527"/>
      <c r="T1338" s="527"/>
      <c r="U1338" s="527"/>
      <c r="V1338" s="527"/>
      <c r="W1338" s="527"/>
      <c r="X1338" s="527"/>
      <c r="Y1338" s="527"/>
      <c r="Z1338" s="527"/>
      <c r="AA1338" s="527"/>
      <c r="AB1338" s="527"/>
      <c r="AC1338" s="527"/>
      <c r="HN1338" s="527"/>
      <c r="HO1338" s="527"/>
      <c r="HP1338" s="527"/>
      <c r="HQ1338" s="527"/>
      <c r="HR1338" s="527"/>
      <c r="HS1338" s="527"/>
      <c r="HT1338" s="527"/>
      <c r="HU1338" s="527"/>
      <c r="HV1338" s="527"/>
      <c r="HW1338" s="527"/>
      <c r="HX1338" s="527"/>
      <c r="HY1338" s="527"/>
      <c r="HZ1338" s="527"/>
      <c r="IA1338" s="527"/>
      <c r="IB1338" s="527"/>
      <c r="IC1338" s="527"/>
      <c r="ID1338" s="527"/>
      <c r="IE1338" s="527"/>
      <c r="IF1338" s="527"/>
      <c r="IG1338" s="527"/>
      <c r="IH1338" s="527"/>
      <c r="II1338" s="527"/>
      <c r="IJ1338" s="527"/>
      <c r="IK1338" s="527"/>
      <c r="IL1338" s="527"/>
      <c r="IM1338" s="527"/>
      <c r="IN1338" s="527"/>
      <c r="IO1338" s="527"/>
      <c r="IP1338" s="527"/>
      <c r="IQ1338" s="527"/>
      <c r="IR1338" s="527"/>
      <c r="IS1338" s="527"/>
    </row>
    <row r="1339" s="536" customFormat="1" ht="13.8" customHeight="1" spans="1:253">
      <c r="A1339" s="538"/>
      <c r="B1339" s="539"/>
      <c r="C1339" s="539"/>
      <c r="D1339" s="539"/>
      <c r="E1339" s="540"/>
      <c r="F1339" s="539"/>
      <c r="G1339" s="541"/>
      <c r="H1339" s="527"/>
      <c r="I1339" s="527"/>
      <c r="J1339" s="527"/>
      <c r="K1339" s="527"/>
      <c r="L1339" s="527"/>
      <c r="M1339" s="527"/>
      <c r="N1339" s="527"/>
      <c r="O1339" s="527"/>
      <c r="P1339" s="527"/>
      <c r="Q1339" s="527"/>
      <c r="R1339" s="527"/>
      <c r="S1339" s="527"/>
      <c r="T1339" s="527"/>
      <c r="U1339" s="527"/>
      <c r="V1339" s="527"/>
      <c r="W1339" s="527"/>
      <c r="X1339" s="527"/>
      <c r="Y1339" s="527"/>
      <c r="Z1339" s="527"/>
      <c r="AA1339" s="527"/>
      <c r="AB1339" s="527"/>
      <c r="AC1339" s="527"/>
      <c r="HN1339" s="527"/>
      <c r="HO1339" s="527"/>
      <c r="HP1339" s="527"/>
      <c r="HQ1339" s="527"/>
      <c r="HR1339" s="527"/>
      <c r="HS1339" s="527"/>
      <c r="HT1339" s="527"/>
      <c r="HU1339" s="527"/>
      <c r="HV1339" s="527"/>
      <c r="HW1339" s="527"/>
      <c r="HX1339" s="527"/>
      <c r="HY1339" s="527"/>
      <c r="HZ1339" s="527"/>
      <c r="IA1339" s="527"/>
      <c r="IB1339" s="527"/>
      <c r="IC1339" s="527"/>
      <c r="ID1339" s="527"/>
      <c r="IE1339" s="527"/>
      <c r="IF1339" s="527"/>
      <c r="IG1339" s="527"/>
      <c r="IH1339" s="527"/>
      <c r="II1339" s="527"/>
      <c r="IJ1339" s="527"/>
      <c r="IK1339" s="527"/>
      <c r="IL1339" s="527"/>
      <c r="IM1339" s="527"/>
      <c r="IN1339" s="527"/>
      <c r="IO1339" s="527"/>
      <c r="IP1339" s="527"/>
      <c r="IQ1339" s="527"/>
      <c r="IR1339" s="527"/>
      <c r="IS1339" s="527"/>
    </row>
    <row r="1340" s="537" customFormat="1" ht="15.6" customHeight="1" spans="1:253">
      <c r="A1340" s="538"/>
      <c r="B1340" s="539"/>
      <c r="C1340" s="539"/>
      <c r="D1340" s="539"/>
      <c r="E1340" s="540"/>
      <c r="F1340" s="541"/>
      <c r="G1340" s="541"/>
      <c r="H1340" s="527"/>
      <c r="I1340" s="527"/>
      <c r="J1340" s="527"/>
      <c r="K1340" s="527"/>
      <c r="L1340" s="527"/>
      <c r="M1340" s="527"/>
      <c r="N1340" s="527"/>
      <c r="O1340" s="527"/>
      <c r="P1340" s="527"/>
      <c r="Q1340" s="527"/>
      <c r="R1340" s="527"/>
      <c r="S1340" s="527"/>
      <c r="T1340" s="527"/>
      <c r="U1340" s="527"/>
      <c r="V1340" s="527"/>
      <c r="W1340" s="527"/>
      <c r="X1340" s="527"/>
      <c r="Y1340" s="527"/>
      <c r="Z1340" s="527"/>
      <c r="AA1340" s="527"/>
      <c r="AB1340" s="527"/>
      <c r="AC1340" s="527"/>
      <c r="HN1340" s="527"/>
      <c r="HO1340" s="527"/>
      <c r="HP1340" s="527"/>
      <c r="HQ1340" s="527"/>
      <c r="HR1340" s="527"/>
      <c r="HS1340" s="527"/>
      <c r="HT1340" s="527"/>
      <c r="HU1340" s="527"/>
      <c r="HV1340" s="527"/>
      <c r="HW1340" s="527"/>
      <c r="HX1340" s="527"/>
      <c r="HY1340" s="527"/>
      <c r="HZ1340" s="527"/>
      <c r="IA1340" s="527"/>
      <c r="IB1340" s="527"/>
      <c r="IC1340" s="527"/>
      <c r="ID1340" s="527"/>
      <c r="IE1340" s="527"/>
      <c r="IF1340" s="527"/>
      <c r="IG1340" s="527"/>
      <c r="IH1340" s="527"/>
      <c r="II1340" s="527"/>
      <c r="IJ1340" s="527"/>
      <c r="IK1340" s="527"/>
      <c r="IL1340" s="527"/>
      <c r="IM1340" s="527"/>
      <c r="IN1340" s="527"/>
      <c r="IO1340" s="527"/>
      <c r="IP1340" s="527"/>
      <c r="IQ1340" s="527"/>
      <c r="IR1340" s="527"/>
      <c r="IS1340" s="527"/>
    </row>
  </sheetData>
  <mergeCells count="2">
    <mergeCell ref="A2:G2"/>
    <mergeCell ref="E3:G3"/>
  </mergeCells>
  <printOptions horizontalCentered="1"/>
  <pageMargins left="0.352777777777778" right="0.352777777777778" top="0.588888888888889" bottom="0.588888888888889" header="0.313888888888889" footer="0.313888888888889"/>
  <pageSetup paperSize="9" scale="98" fitToHeight="0" orientation="portrait"/>
  <headerFooter>
    <oddFooter>&amp;C&amp;"宋体,常规"&amp;11&amp;P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pane xSplit="1" ySplit="4" topLeftCell="B8" activePane="bottomRight" state="frozen"/>
      <selection/>
      <selection pane="topRight"/>
      <selection pane="bottomLeft"/>
      <selection pane="bottomRight" activeCell="C23" sqref="C23:D23"/>
    </sheetView>
  </sheetViews>
  <sheetFormatPr defaultColWidth="24.75" defaultRowHeight="15.75" outlineLevelCol="4"/>
  <cols>
    <col min="1" max="1" width="33" style="101" customWidth="1"/>
    <col min="2" max="2" width="11.1333333333333" style="101" customWidth="1"/>
    <col min="3" max="3" width="36.5" style="101" customWidth="1"/>
    <col min="4" max="4" width="11.5" style="101" customWidth="1"/>
    <col min="5" max="5" width="12.75" style="101" customWidth="1"/>
    <col min="6" max="16384" width="24.75" style="101"/>
  </cols>
  <sheetData>
    <row r="1" ht="24.95" customHeight="1" spans="1:5">
      <c r="A1" s="621" t="s">
        <v>1080</v>
      </c>
    </row>
    <row r="2" s="102" customFormat="1" ht="30" customHeight="1" spans="1:5">
      <c r="A2" s="104" t="s">
        <v>1081</v>
      </c>
      <c r="B2" s="499"/>
      <c r="C2" s="499"/>
      <c r="D2" s="499"/>
    </row>
    <row r="3" ht="24.95" customHeight="1" spans="1:5">
      <c r="A3" s="108"/>
      <c r="B3" s="500"/>
      <c r="C3" s="500"/>
      <c r="D3" s="501" t="s">
        <v>40</v>
      </c>
    </row>
    <row r="4" s="497" customFormat="1" ht="24.95" customHeight="1" spans="1:5">
      <c r="A4" s="502" t="s">
        <v>1082</v>
      </c>
      <c r="B4" s="503" t="s">
        <v>1083</v>
      </c>
      <c r="C4" s="504" t="s">
        <v>1084</v>
      </c>
      <c r="D4" s="505" t="s">
        <v>1083</v>
      </c>
      <c r="E4" s="506"/>
    </row>
    <row r="5" s="497" customFormat="1" ht="24.95" customHeight="1" spans="1:5">
      <c r="A5" s="507" t="s">
        <v>1085</v>
      </c>
      <c r="B5" s="456">
        <v>31342</v>
      </c>
      <c r="C5" s="508" t="s">
        <v>1086</v>
      </c>
      <c r="D5" s="509">
        <v>130012</v>
      </c>
      <c r="E5" s="510"/>
    </row>
    <row r="6" s="497" customFormat="1" ht="24.95" customHeight="1" spans="1:5">
      <c r="A6" s="511" t="s">
        <v>1087</v>
      </c>
      <c r="B6" s="509">
        <f>SUM(B7:B9)</f>
        <v>109619</v>
      </c>
      <c r="C6" s="512" t="s">
        <v>1088</v>
      </c>
      <c r="D6" s="509"/>
    </row>
    <row r="7" s="497" customFormat="1" ht="24.95" customHeight="1" spans="1:5">
      <c r="A7" s="511" t="s">
        <v>1089</v>
      </c>
      <c r="B7" s="513">
        <v>2504</v>
      </c>
      <c r="C7" s="512" t="s">
        <v>1090</v>
      </c>
      <c r="D7" s="513"/>
    </row>
    <row r="8" s="497" customFormat="1" ht="24.95" customHeight="1" spans="1:5">
      <c r="A8" s="511" t="s">
        <v>1091</v>
      </c>
      <c r="B8" s="429">
        <v>78250</v>
      </c>
      <c r="C8" s="512" t="s">
        <v>1092</v>
      </c>
      <c r="D8" s="513"/>
    </row>
    <row r="9" s="497" customFormat="1" ht="24.95" customHeight="1" spans="1:5">
      <c r="A9" s="511" t="s">
        <v>1093</v>
      </c>
      <c r="B9" s="429">
        <v>28865</v>
      </c>
      <c r="C9" s="512" t="s">
        <v>1094</v>
      </c>
      <c r="D9" s="513"/>
    </row>
    <row r="10" s="497" customFormat="1" ht="24.95" customHeight="1" spans="1:5">
      <c r="A10" s="511" t="s">
        <v>1095</v>
      </c>
      <c r="B10" s="509"/>
      <c r="C10" s="512" t="s">
        <v>1096</v>
      </c>
      <c r="D10" s="509">
        <f>SUM(D11:D13)</f>
        <v>11232</v>
      </c>
    </row>
    <row r="11" s="497" customFormat="1" ht="24.95" customHeight="1" spans="1:5">
      <c r="A11" s="511" t="s">
        <v>1097</v>
      </c>
      <c r="B11" s="513"/>
      <c r="C11" s="512" t="s">
        <v>1098</v>
      </c>
      <c r="D11" s="513"/>
    </row>
    <row r="12" s="497" customFormat="1" ht="24.95" customHeight="1" spans="1:5">
      <c r="A12" s="511" t="s">
        <v>1099</v>
      </c>
      <c r="B12" s="513"/>
      <c r="C12" s="512" t="s">
        <v>1100</v>
      </c>
      <c r="D12" s="513"/>
    </row>
    <row r="13" s="497" customFormat="1" ht="24.95" customHeight="1" spans="1:5">
      <c r="A13" s="511" t="s">
        <v>1101</v>
      </c>
      <c r="B13" s="513"/>
      <c r="C13" s="512" t="s">
        <v>1102</v>
      </c>
      <c r="D13" s="429">
        <v>11232</v>
      </c>
    </row>
    <row r="14" s="497" customFormat="1" ht="24.95" customHeight="1" spans="1:5">
      <c r="A14" s="511" t="s">
        <v>1103</v>
      </c>
      <c r="B14" s="513"/>
      <c r="C14" s="514" t="s">
        <v>1104</v>
      </c>
      <c r="D14" s="509"/>
    </row>
    <row r="15" s="497" customFormat="1" ht="24.95" customHeight="1" spans="1:5">
      <c r="A15" s="511" t="s">
        <v>1105</v>
      </c>
      <c r="B15" s="456">
        <v>35592</v>
      </c>
      <c r="C15" s="514" t="s">
        <v>1106</v>
      </c>
      <c r="D15" s="509"/>
    </row>
    <row r="16" s="497" customFormat="1" ht="24.95" customHeight="1" spans="1:5">
      <c r="A16" s="511" t="s">
        <v>1107</v>
      </c>
      <c r="B16" s="509"/>
      <c r="C16" s="514" t="s">
        <v>1108</v>
      </c>
      <c r="D16" s="456">
        <v>33159</v>
      </c>
    </row>
    <row r="17" s="497" customFormat="1" ht="24.95" customHeight="1" spans="1:4">
      <c r="A17" s="511" t="s">
        <v>1109</v>
      </c>
      <c r="B17" s="509"/>
      <c r="C17" s="514" t="s">
        <v>1110</v>
      </c>
      <c r="D17" s="509"/>
    </row>
    <row r="18" s="497" customFormat="1" ht="24.95" customHeight="1" spans="1:4">
      <c r="A18" s="511" t="s">
        <v>1111</v>
      </c>
      <c r="B18" s="456">
        <v>54278</v>
      </c>
      <c r="C18" s="514" t="s">
        <v>1112</v>
      </c>
      <c r="D18" s="509"/>
    </row>
    <row r="19" s="497" customFormat="1" ht="24.95" customHeight="1" spans="1:4">
      <c r="A19" s="511" t="s">
        <v>1113</v>
      </c>
      <c r="B19" s="509">
        <v>62</v>
      </c>
      <c r="C19" s="514" t="s">
        <v>1114</v>
      </c>
      <c r="D19" s="509"/>
    </row>
    <row r="20" s="497" customFormat="1" ht="24.95" customHeight="1" spans="1:4">
      <c r="A20" s="511" t="s">
        <v>1115</v>
      </c>
      <c r="B20" s="509"/>
      <c r="C20" s="514" t="s">
        <v>1116</v>
      </c>
      <c r="D20" s="456">
        <v>42</v>
      </c>
    </row>
    <row r="21" s="497" customFormat="1" ht="24.95" customHeight="1" spans="1:4">
      <c r="A21" s="515"/>
      <c r="B21" s="509"/>
      <c r="C21" s="514" t="s">
        <v>1117</v>
      </c>
      <c r="D21" s="509"/>
    </row>
    <row r="22" s="498" customFormat="1" ht="24.95" customHeight="1" spans="1:4">
      <c r="A22" s="516" t="s">
        <v>1118</v>
      </c>
      <c r="B22" s="509">
        <f>B5+B6+B10+B14+B15+B16+B17+B18+B19+B20</f>
        <v>230893</v>
      </c>
      <c r="C22" s="517" t="s">
        <v>1119</v>
      </c>
      <c r="D22" s="509">
        <f>SUM(D5+D10+D16+D20+D21+D23)</f>
        <v>230893</v>
      </c>
    </row>
    <row r="23" s="497" customFormat="1" ht="24.95" customHeight="1" spans="1:4">
      <c r="A23" s="518"/>
      <c r="B23" s="513"/>
      <c r="C23" s="519" t="s">
        <v>1120</v>
      </c>
      <c r="D23" s="509">
        <f>D24+D25</f>
        <v>56448</v>
      </c>
    </row>
    <row r="24" s="497" customFormat="1" ht="24.95" customHeight="1" spans="1:4">
      <c r="A24" s="515"/>
      <c r="B24" s="513"/>
      <c r="C24" s="520" t="s">
        <v>1121</v>
      </c>
      <c r="D24" s="456">
        <v>56448</v>
      </c>
    </row>
    <row r="25" s="497" customFormat="1" ht="24.95" customHeight="1" spans="1:4">
      <c r="A25" s="515"/>
      <c r="B25" s="521"/>
      <c r="C25" s="522" t="s">
        <v>1122</v>
      </c>
      <c r="D25" s="523"/>
    </row>
    <row r="26" spans="1:4">
      <c r="D26" s="524"/>
    </row>
  </sheetData>
  <mergeCells count="1">
    <mergeCell ref="A2:D2"/>
  </mergeCells>
  <printOptions horizontalCentered="1"/>
  <pageMargins left="0.352777777777778" right="0.352777777777778" top="0.588888888888889" bottom="0.588888888888889" header="0.313888888888889" footer="0.313888888888889"/>
  <pageSetup paperSize="9" orientation="portrait"/>
  <headerFooter>
    <oddFooter>&amp;C&amp;"宋体,常规"&amp;11&amp;P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pane xSplit="1" ySplit="4" topLeftCell="B57" activePane="bottomRight" state="frozen"/>
      <selection/>
      <selection pane="topRight"/>
      <selection pane="bottomLeft"/>
      <selection pane="bottomRight" activeCell="A30" sqref="$A30:$XFD30"/>
    </sheetView>
  </sheetViews>
  <sheetFormatPr defaultColWidth="45.5" defaultRowHeight="15.75" outlineLevelCol="1"/>
  <cols>
    <col min="1" max="1" width="70.6333333333333" style="619" customWidth="1"/>
    <col min="2" max="2" width="16.25" style="620" customWidth="1"/>
    <col min="3" max="16384" width="45.5" style="619"/>
  </cols>
  <sheetData>
    <row r="1" ht="24.95" customHeight="1" spans="1:2">
      <c r="A1" s="149" t="s">
        <v>1123</v>
      </c>
    </row>
    <row r="2" s="616" customFormat="1" ht="58" customHeight="1" spans="1:2">
      <c r="A2" s="603" t="s">
        <v>1124</v>
      </c>
      <c r="B2" s="604"/>
    </row>
    <row r="3" ht="24.95" customHeight="1" spans="1:2">
      <c r="A3" s="606"/>
      <c r="B3" s="607" t="s">
        <v>40</v>
      </c>
    </row>
    <row r="4" s="617" customFormat="1" ht="24.95" customHeight="1" spans="1:2">
      <c r="A4" s="608" t="s">
        <v>1125</v>
      </c>
      <c r="B4" s="609" t="s">
        <v>1126</v>
      </c>
    </row>
    <row r="5" s="617" customFormat="1" ht="24.95" customHeight="1" spans="1:2">
      <c r="A5" s="610" t="s">
        <v>1127</v>
      </c>
      <c r="B5" s="611">
        <f>SUM(B6+B13+B38)</f>
        <v>109619</v>
      </c>
    </row>
    <row r="6" s="617" customFormat="1" ht="24.95" customHeight="1" spans="1:2">
      <c r="A6" s="612" t="s">
        <v>1128</v>
      </c>
      <c r="B6" s="611">
        <f>SUM(B7:B12)</f>
        <v>2504</v>
      </c>
    </row>
    <row r="7" s="617" customFormat="1" ht="24.95" customHeight="1" spans="1:2">
      <c r="A7" s="612" t="s">
        <v>1129</v>
      </c>
      <c r="B7" s="429">
        <v>1040</v>
      </c>
    </row>
    <row r="8" s="617" customFormat="1" ht="24.95" customHeight="1" spans="1:2">
      <c r="A8" s="612" t="s">
        <v>1130</v>
      </c>
      <c r="B8" s="429">
        <v>97</v>
      </c>
    </row>
    <row r="9" s="617" customFormat="1" ht="24.95" customHeight="1" spans="1:2">
      <c r="A9" s="612" t="s">
        <v>1131</v>
      </c>
      <c r="B9" s="429">
        <v>1862</v>
      </c>
    </row>
    <row r="10" s="617" customFormat="1" ht="24.95" customHeight="1" spans="1:2">
      <c r="A10" s="612" t="s">
        <v>1132</v>
      </c>
      <c r="B10" s="429">
        <v>157</v>
      </c>
    </row>
    <row r="11" s="617" customFormat="1" ht="24.95" customHeight="1" spans="1:2">
      <c r="A11" s="612" t="s">
        <v>1133</v>
      </c>
      <c r="B11" s="429">
        <v>-14</v>
      </c>
    </row>
    <row r="12" s="617" customFormat="1" ht="24.95" customHeight="1" spans="1:2">
      <c r="A12" s="612" t="s">
        <v>1134</v>
      </c>
      <c r="B12" s="429">
        <v>-638</v>
      </c>
    </row>
    <row r="13" s="617" customFormat="1" ht="24.95" customHeight="1" spans="1:2">
      <c r="A13" s="613" t="s">
        <v>1135</v>
      </c>
      <c r="B13" s="456">
        <f>SUM(B14:B37)</f>
        <v>78250</v>
      </c>
    </row>
    <row r="14" s="617" customFormat="1" ht="24.95" customHeight="1" spans="1:2">
      <c r="A14" s="612" t="s">
        <v>1136</v>
      </c>
      <c r="B14" s="429">
        <v>41032</v>
      </c>
    </row>
    <row r="15" s="617" customFormat="1" ht="24.95" customHeight="1" spans="1:2">
      <c r="A15" s="612" t="s">
        <v>1137</v>
      </c>
      <c r="B15" s="429">
        <v>5904</v>
      </c>
    </row>
    <row r="16" s="617" customFormat="1" ht="24.95" customHeight="1" spans="1:2">
      <c r="A16" s="612" t="s">
        <v>1138</v>
      </c>
      <c r="B16" s="429">
        <v>4642</v>
      </c>
    </row>
    <row r="17" s="617" customFormat="1" ht="24.95" customHeight="1" spans="1:2">
      <c r="A17" s="612" t="s">
        <v>1139</v>
      </c>
      <c r="B17" s="429">
        <v>2570</v>
      </c>
    </row>
    <row r="18" s="617" customFormat="1" ht="24.95" customHeight="1" spans="1:2">
      <c r="A18" s="612" t="s">
        <v>1140</v>
      </c>
      <c r="B18" s="429">
        <v>4049</v>
      </c>
    </row>
    <row r="19" s="617" customFormat="1" ht="24.95" customHeight="1" spans="1:2">
      <c r="A19" s="458" t="s">
        <v>1141</v>
      </c>
      <c r="B19" s="429">
        <v>131</v>
      </c>
    </row>
    <row r="20" s="617" customFormat="1" ht="24.95" customHeight="1" spans="1:2">
      <c r="A20" s="458" t="s">
        <v>1142</v>
      </c>
      <c r="B20" s="429">
        <v>3227</v>
      </c>
    </row>
    <row r="21" s="617" customFormat="1" ht="24.95" customHeight="1" spans="1:2">
      <c r="A21" s="458" t="s">
        <v>1143</v>
      </c>
      <c r="B21" s="429">
        <v>36</v>
      </c>
    </row>
    <row r="22" s="617" customFormat="1" ht="24.95" customHeight="1" spans="1:2">
      <c r="A22" s="458" t="s">
        <v>1144</v>
      </c>
      <c r="B22" s="429">
        <v>1183</v>
      </c>
    </row>
    <row r="23" s="617" customFormat="1" ht="24.95" customHeight="1" spans="1:2">
      <c r="A23" s="458" t="s">
        <v>1145</v>
      </c>
      <c r="B23" s="429">
        <v>3776</v>
      </c>
    </row>
    <row r="24" s="617" customFormat="1" ht="24.95" customHeight="1" spans="1:2">
      <c r="A24" s="458" t="s">
        <v>1146</v>
      </c>
      <c r="B24" s="429">
        <v>2186</v>
      </c>
    </row>
    <row r="25" s="617" customFormat="1" ht="24.95" customHeight="1" spans="1:2">
      <c r="A25" s="462" t="s">
        <v>1147</v>
      </c>
      <c r="B25" s="429">
        <v>95</v>
      </c>
    </row>
    <row r="26" s="617" customFormat="1" ht="24.95" customHeight="1" spans="1:2">
      <c r="A26" s="462" t="s">
        <v>1148</v>
      </c>
      <c r="B26" s="429"/>
    </row>
    <row r="27" s="617" customFormat="1" ht="24.95" customHeight="1" spans="1:2">
      <c r="A27" s="458" t="s">
        <v>1149</v>
      </c>
      <c r="B27" s="429">
        <v>3895</v>
      </c>
    </row>
    <row r="28" s="617" customFormat="1" ht="24.95" customHeight="1" spans="1:2">
      <c r="A28" s="458" t="s">
        <v>1150</v>
      </c>
      <c r="B28" s="429">
        <v>325</v>
      </c>
    </row>
    <row r="29" s="617" customFormat="1" ht="24.95" customHeight="1" spans="1:2">
      <c r="A29" s="458" t="s">
        <v>1151</v>
      </c>
      <c r="B29" s="429">
        <v>1851</v>
      </c>
    </row>
    <row r="30" s="617" customFormat="1" ht="24.95" customHeight="1" spans="1:2">
      <c r="A30" s="458" t="s">
        <v>1152</v>
      </c>
      <c r="B30" s="429"/>
    </row>
    <row r="31" s="617" customFormat="1" ht="24.95" customHeight="1" spans="1:2">
      <c r="A31" s="458" t="s">
        <v>1153</v>
      </c>
      <c r="B31" s="429">
        <v>1351</v>
      </c>
    </row>
    <row r="32" s="617" customFormat="1" ht="24.95" customHeight="1" spans="1:2">
      <c r="A32" s="458" t="s">
        <v>1154</v>
      </c>
      <c r="B32" s="429">
        <v>1700</v>
      </c>
    </row>
    <row r="33" s="617" customFormat="1" ht="24.95" customHeight="1" spans="1:2">
      <c r="A33" s="614" t="s">
        <v>1155</v>
      </c>
      <c r="B33" s="429"/>
    </row>
    <row r="34" s="617" customFormat="1" ht="24.95" customHeight="1" spans="1:2">
      <c r="A34" s="458" t="s">
        <v>1156</v>
      </c>
      <c r="B34" s="429"/>
    </row>
    <row r="35" s="618" customFormat="1" ht="24.95" customHeight="1" spans="1:2">
      <c r="A35" s="458" t="s">
        <v>1157</v>
      </c>
      <c r="B35" s="429"/>
    </row>
    <row r="36" s="617" customFormat="1" ht="24.95" customHeight="1" spans="1:2">
      <c r="A36" s="458" t="s">
        <v>1158</v>
      </c>
      <c r="B36" s="429"/>
    </row>
    <row r="37" s="617" customFormat="1" ht="24.95" customHeight="1" spans="1:2">
      <c r="A37" s="458" t="s">
        <v>1159</v>
      </c>
      <c r="B37" s="429">
        <v>297</v>
      </c>
    </row>
    <row r="38" s="617" customFormat="1" ht="24.95" customHeight="1" spans="1:2">
      <c r="A38" s="612" t="s">
        <v>1160</v>
      </c>
      <c r="B38" s="456">
        <f>SUM(B39:B58)</f>
        <v>28865</v>
      </c>
    </row>
    <row r="39" s="617" customFormat="1" ht="24.95" customHeight="1" spans="1:2">
      <c r="A39" s="612" t="s">
        <v>1161</v>
      </c>
      <c r="B39" s="429">
        <v>669</v>
      </c>
    </row>
    <row r="40" s="617" customFormat="1" ht="24.95" customHeight="1" spans="1:2">
      <c r="A40" s="612" t="s">
        <v>1162</v>
      </c>
      <c r="B40" s="429"/>
    </row>
    <row r="41" s="617" customFormat="1" ht="24.95" customHeight="1" spans="1:2">
      <c r="A41" s="612" t="s">
        <v>1163</v>
      </c>
      <c r="B41" s="429">
        <v>8</v>
      </c>
    </row>
    <row r="42" s="617" customFormat="1" ht="24.95" customHeight="1" spans="1:2">
      <c r="A42" s="612" t="s">
        <v>1164</v>
      </c>
      <c r="B42" s="429">
        <v>16</v>
      </c>
    </row>
    <row r="43" s="617" customFormat="1" ht="24.95" customHeight="1" spans="1:2">
      <c r="A43" s="612" t="s">
        <v>1165</v>
      </c>
      <c r="B43" s="429">
        <v>251</v>
      </c>
    </row>
    <row r="44" s="617" customFormat="1" ht="24.95" customHeight="1" spans="1:2">
      <c r="A44" s="612" t="s">
        <v>1166</v>
      </c>
      <c r="B44" s="429">
        <v>11</v>
      </c>
    </row>
    <row r="45" s="617" customFormat="1" ht="24.95" customHeight="1" spans="1:2">
      <c r="A45" s="612" t="s">
        <v>1167</v>
      </c>
      <c r="B45" s="429">
        <v>899</v>
      </c>
    </row>
    <row r="46" s="617" customFormat="1" ht="24.95" customHeight="1" spans="1:2">
      <c r="A46" s="458" t="s">
        <v>1168</v>
      </c>
      <c r="B46" s="429">
        <v>578</v>
      </c>
    </row>
    <row r="47" s="617" customFormat="1" ht="24.95" customHeight="1" spans="1:2">
      <c r="A47" s="458" t="s">
        <v>1169</v>
      </c>
      <c r="B47" s="429">
        <v>399</v>
      </c>
    </row>
    <row r="48" s="617" customFormat="1" ht="24.95" customHeight="1" spans="1:2">
      <c r="A48" s="458" t="s">
        <v>1170</v>
      </c>
      <c r="B48" s="429">
        <v>2670</v>
      </c>
    </row>
    <row r="49" s="617" customFormat="1" ht="24.95" customHeight="1" spans="1:2">
      <c r="A49" s="458" t="s">
        <v>1171</v>
      </c>
      <c r="B49" s="429">
        <v>634</v>
      </c>
    </row>
    <row r="50" s="617" customFormat="1" ht="24.95" customHeight="1" spans="1:2">
      <c r="A50" s="458" t="s">
        <v>1172</v>
      </c>
      <c r="B50" s="429">
        <v>1189</v>
      </c>
    </row>
    <row r="51" s="617" customFormat="1" ht="24.95" customHeight="1" spans="1:2">
      <c r="A51" s="458" t="s">
        <v>1173</v>
      </c>
      <c r="B51" s="429">
        <v>380</v>
      </c>
    </row>
    <row r="52" s="617" customFormat="1" ht="24.95" customHeight="1" spans="1:2">
      <c r="A52" s="458" t="s">
        <v>1174</v>
      </c>
      <c r="B52" s="429">
        <v>412</v>
      </c>
    </row>
    <row r="53" s="617" customFormat="1" ht="24.95" customHeight="1" spans="1:2">
      <c r="A53" s="458" t="s">
        <v>1175</v>
      </c>
      <c r="B53" s="429">
        <v>376</v>
      </c>
    </row>
    <row r="54" s="617" customFormat="1" ht="24.95" customHeight="1" spans="1:2">
      <c r="A54" s="458" t="s">
        <v>1176</v>
      </c>
      <c r="B54" s="429"/>
    </row>
    <row r="55" ht="24.95" customHeight="1" spans="1:2">
      <c r="A55" s="458" t="s">
        <v>1177</v>
      </c>
      <c r="B55" s="429">
        <v>15773</v>
      </c>
    </row>
    <row r="56" ht="24.95" customHeight="1" spans="1:2">
      <c r="A56" s="458" t="s">
        <v>1178</v>
      </c>
      <c r="B56" s="429"/>
    </row>
    <row r="57" ht="24.95" customHeight="1" spans="1:2">
      <c r="A57" s="458" t="s">
        <v>1179</v>
      </c>
      <c r="B57" s="429">
        <v>300</v>
      </c>
    </row>
    <row r="58" ht="24.95" customHeight="1" spans="1:2">
      <c r="A58" s="458" t="s">
        <v>35</v>
      </c>
      <c r="B58" s="429">
        <v>4300</v>
      </c>
    </row>
  </sheetData>
  <mergeCells count="1">
    <mergeCell ref="A2:B2"/>
  </mergeCells>
  <printOptions horizontalCentered="1"/>
  <pageMargins left="0.352777777777778" right="0.352777777777778" top="0.588888888888889" bottom="0.588888888888889" header="0.313888888888889" footer="0.313888888888889"/>
  <pageSetup paperSize="9" scale="108" orientation="portrait"/>
  <headerFooter>
    <oddFooter>&amp;C&amp;"宋体,常规"&amp;11&amp;P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97"/>
  <sheetViews>
    <sheetView topLeftCell="A2" workbookViewId="0">
      <selection activeCell="A6" sqref="A6"/>
    </sheetView>
  </sheetViews>
  <sheetFormatPr defaultColWidth="8.88333333333333" defaultRowHeight="25.2" customHeight="1"/>
  <cols>
    <col min="1" max="1" width="71.6333333333333" style="602" customWidth="1"/>
    <col min="2" max="2" width="15.8833333333333" style="37" customWidth="1"/>
    <col min="3" max="3" width="9.5" style="37" customWidth="1"/>
    <col min="4" max="16384" width="9" style="37" customWidth="1"/>
  </cols>
  <sheetData>
    <row r="1" ht="24.95" customHeight="1" spans="1:256">
      <c r="A1" s="149" t="s">
        <v>1180</v>
      </c>
    </row>
    <row r="2" s="601" customFormat="1" ht="57.95" customHeight="1" spans="1:256">
      <c r="A2" s="603" t="s">
        <v>1181</v>
      </c>
      <c r="B2" s="604"/>
      <c r="C2" s="605"/>
      <c r="D2" s="605"/>
    </row>
    <row r="3" s="38" customFormat="1" ht="24.95" customHeight="1" spans="1:256">
      <c r="A3" s="606"/>
      <c r="B3" s="607" t="s">
        <v>40</v>
      </c>
    </row>
    <row r="4" s="57" customFormat="1" ht="24.95" customHeight="1" spans="1:256">
      <c r="A4" s="608" t="s">
        <v>1125</v>
      </c>
      <c r="B4" s="609" t="s">
        <v>1126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="120" customFormat="1" ht="24.95" customHeight="1" spans="1:256">
      <c r="A5" s="610" t="s">
        <v>1127</v>
      </c>
      <c r="B5" s="611">
        <f>SUM(B6+B13+B38)</f>
        <v>109619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="120" customFormat="1" ht="24.95" customHeight="1" spans="1:256">
      <c r="A6" s="612" t="s">
        <v>1128</v>
      </c>
      <c r="B6" s="611">
        <f>SUM(B7:B12)</f>
        <v>2504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="120" customFormat="1" ht="24.95" customHeight="1" spans="1:256">
      <c r="A7" s="612" t="s">
        <v>1129</v>
      </c>
      <c r="B7" s="429">
        <v>1040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="120" customFormat="1" ht="24.95" customHeight="1" spans="1:256">
      <c r="A8" s="612" t="s">
        <v>1130</v>
      </c>
      <c r="B8" s="429">
        <v>97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="120" customFormat="1" ht="24.95" customHeight="1" spans="1:256">
      <c r="A9" s="612" t="s">
        <v>1131</v>
      </c>
      <c r="B9" s="429">
        <v>1862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="120" customFormat="1" ht="24.95" customHeight="1" spans="1:256">
      <c r="A10" s="612" t="s">
        <v>1132</v>
      </c>
      <c r="B10" s="429">
        <v>157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="120" customFormat="1" ht="24.95" customHeight="1" spans="1:256">
      <c r="A11" s="612" t="s">
        <v>1133</v>
      </c>
      <c r="B11" s="429">
        <v>-14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="4" customFormat="1" ht="24.95" customHeight="1" spans="1:256">
      <c r="A12" s="612" t="s">
        <v>1134</v>
      </c>
      <c r="B12" s="429">
        <v>-638</v>
      </c>
    </row>
    <row r="13" s="4" customFormat="1" ht="24.95" customHeight="1" spans="1:256">
      <c r="A13" s="613" t="s">
        <v>1135</v>
      </c>
      <c r="B13" s="456">
        <f>SUM(B14:B37)</f>
        <v>78250</v>
      </c>
    </row>
    <row r="14" s="4" customFormat="1" ht="24.95" customHeight="1" spans="1:256">
      <c r="A14" s="612" t="s">
        <v>1136</v>
      </c>
      <c r="B14" s="429">
        <v>41032</v>
      </c>
    </row>
    <row r="15" s="4" customFormat="1" ht="24.95" customHeight="1" spans="1:256">
      <c r="A15" s="612" t="s">
        <v>1140</v>
      </c>
      <c r="B15" s="429">
        <v>4049</v>
      </c>
    </row>
    <row r="16" s="4" customFormat="1" ht="24.95" customHeight="1" spans="1:256">
      <c r="A16" s="458" t="s">
        <v>1141</v>
      </c>
      <c r="B16" s="429">
        <v>131</v>
      </c>
    </row>
    <row r="17" s="4" customFormat="1" ht="24.95" customHeight="1" spans="1:2">
      <c r="A17" s="462" t="s">
        <v>1148</v>
      </c>
      <c r="B17" s="429"/>
    </row>
    <row r="18" s="4" customFormat="1" ht="24.95" customHeight="1" spans="1:2">
      <c r="A18" s="612" t="s">
        <v>1139</v>
      </c>
      <c r="B18" s="429">
        <v>2570</v>
      </c>
    </row>
    <row r="19" s="4" customFormat="1" ht="24.95" customHeight="1" spans="1:2">
      <c r="A19" s="612" t="s">
        <v>1137</v>
      </c>
      <c r="B19" s="429">
        <v>5904</v>
      </c>
    </row>
    <row r="20" s="4" customFormat="1" ht="24.95" customHeight="1" spans="1:2">
      <c r="A20" s="612" t="s">
        <v>1138</v>
      </c>
      <c r="B20" s="429">
        <v>4642</v>
      </c>
    </row>
    <row r="21" s="4" customFormat="1" ht="24.95" customHeight="1" spans="1:2">
      <c r="A21" s="458" t="s">
        <v>1145</v>
      </c>
      <c r="B21" s="429">
        <v>3776</v>
      </c>
    </row>
    <row r="22" s="4" customFormat="1" ht="24.95" customHeight="1" spans="1:2">
      <c r="A22" s="458" t="s">
        <v>1142</v>
      </c>
      <c r="B22" s="429">
        <v>3227</v>
      </c>
    </row>
    <row r="23" s="4" customFormat="1" ht="24.95" customHeight="1" spans="1:2">
      <c r="A23" s="458" t="s">
        <v>1149</v>
      </c>
      <c r="B23" s="429">
        <v>3895</v>
      </c>
    </row>
    <row r="24" s="4" customFormat="1" ht="24.95" customHeight="1" spans="1:2">
      <c r="A24" s="458" t="s">
        <v>1153</v>
      </c>
      <c r="B24" s="429">
        <v>1351</v>
      </c>
    </row>
    <row r="25" s="4" customFormat="1" ht="24.95" customHeight="1" spans="1:2">
      <c r="A25" s="458" t="s">
        <v>1154</v>
      </c>
      <c r="B25" s="429">
        <v>1700</v>
      </c>
    </row>
    <row r="26" s="4" customFormat="1" ht="24.95" customHeight="1" spans="1:2">
      <c r="A26" s="458" t="s">
        <v>1144</v>
      </c>
      <c r="B26" s="429">
        <v>1183</v>
      </c>
    </row>
    <row r="27" s="4" customFormat="1" ht="24.95" customHeight="1" spans="1:2">
      <c r="A27" s="458" t="s">
        <v>1152</v>
      </c>
      <c r="B27" s="429"/>
    </row>
    <row r="28" s="4" customFormat="1" ht="24.95" customHeight="1" spans="1:2">
      <c r="A28" s="614" t="s">
        <v>1155</v>
      </c>
      <c r="B28" s="429"/>
    </row>
    <row r="29" s="4" customFormat="1" ht="24.95" customHeight="1" spans="1:2">
      <c r="A29" s="458" t="s">
        <v>1156</v>
      </c>
      <c r="B29" s="429"/>
    </row>
    <row r="30" s="4" customFormat="1" ht="24.95" customHeight="1" spans="1:2">
      <c r="A30" s="458" t="s">
        <v>1157</v>
      </c>
      <c r="B30" s="429"/>
    </row>
    <row r="31" s="4" customFormat="1" ht="24.95" customHeight="1" spans="1:2">
      <c r="A31" s="458" t="s">
        <v>1146</v>
      </c>
      <c r="B31" s="429">
        <v>2186</v>
      </c>
    </row>
    <row r="32" s="4" customFormat="1" ht="24.95" customHeight="1" spans="1:2">
      <c r="A32" s="458" t="s">
        <v>1151</v>
      </c>
      <c r="B32" s="429">
        <v>1851</v>
      </c>
    </row>
    <row r="33" s="4" customFormat="1" ht="24.95" customHeight="1" spans="1:2">
      <c r="A33" s="458" t="s">
        <v>1150</v>
      </c>
      <c r="B33" s="429">
        <v>325</v>
      </c>
    </row>
    <row r="34" s="4" customFormat="1" ht="24.95" customHeight="1" spans="1:2">
      <c r="A34" s="462" t="s">
        <v>1147</v>
      </c>
      <c r="B34" s="429">
        <v>95</v>
      </c>
    </row>
    <row r="35" s="4" customFormat="1" ht="24.95" customHeight="1" spans="1:2">
      <c r="A35" s="458" t="s">
        <v>1143</v>
      </c>
      <c r="B35" s="429">
        <v>36</v>
      </c>
    </row>
    <row r="36" s="4" customFormat="1" ht="24.95" customHeight="1" spans="1:2">
      <c r="A36" s="458" t="s">
        <v>1158</v>
      </c>
      <c r="B36" s="429"/>
    </row>
    <row r="37" s="4" customFormat="1" ht="24.95" customHeight="1" spans="1:2">
      <c r="A37" s="458" t="s">
        <v>1159</v>
      </c>
      <c r="B37" s="429">
        <v>297</v>
      </c>
    </row>
    <row r="38" s="4" customFormat="1" ht="24.95" customHeight="1" spans="1:2">
      <c r="A38" s="612" t="s">
        <v>1160</v>
      </c>
      <c r="B38" s="456">
        <f>SUM(B39:B97)</f>
        <v>28865</v>
      </c>
    </row>
    <row r="39" s="4" customFormat="1" ht="24.95" customHeight="1" spans="1:2">
      <c r="A39" s="612" t="s">
        <v>1182</v>
      </c>
      <c r="B39" s="429">
        <v>14</v>
      </c>
    </row>
    <row r="40" s="4" customFormat="1" ht="24.95" customHeight="1" spans="1:2">
      <c r="A40" s="612" t="s">
        <v>1183</v>
      </c>
      <c r="B40" s="429">
        <v>8</v>
      </c>
    </row>
    <row r="41" s="4" customFormat="1" ht="24.95" customHeight="1" spans="1:2">
      <c r="A41" s="612" t="s">
        <v>1184</v>
      </c>
      <c r="B41" s="429">
        <v>21</v>
      </c>
    </row>
    <row r="42" s="4" customFormat="1" ht="24.95" customHeight="1" spans="1:2">
      <c r="A42" s="612" t="s">
        <v>1185</v>
      </c>
      <c r="B42" s="429">
        <v>25</v>
      </c>
    </row>
    <row r="43" s="4" customFormat="1" ht="24.95" customHeight="1" spans="1:2">
      <c r="A43" s="612" t="s">
        <v>1186</v>
      </c>
      <c r="B43" s="429">
        <v>300</v>
      </c>
    </row>
    <row r="44" s="4" customFormat="1" ht="24.95" customHeight="1" spans="1:2">
      <c r="A44" s="612" t="s">
        <v>1187</v>
      </c>
      <c r="B44" s="429">
        <v>375</v>
      </c>
    </row>
    <row r="45" s="4" customFormat="1" ht="24.95" customHeight="1" spans="1:2">
      <c r="A45" s="612" t="s">
        <v>1188</v>
      </c>
      <c r="B45" s="429">
        <v>62</v>
      </c>
    </row>
    <row r="46" s="4" customFormat="1" ht="24.95" customHeight="1" spans="1:2">
      <c r="A46" s="458" t="s">
        <v>1189</v>
      </c>
      <c r="B46" s="429">
        <v>45</v>
      </c>
    </row>
    <row r="47" s="4" customFormat="1" ht="24.95" customHeight="1" spans="1:2">
      <c r="A47" s="458" t="s">
        <v>1190</v>
      </c>
      <c r="B47" s="429">
        <v>158</v>
      </c>
    </row>
    <row r="48" s="4" customFormat="1" ht="24.95" customHeight="1" spans="1:2">
      <c r="A48" s="458" t="s">
        <v>1191</v>
      </c>
      <c r="B48" s="429">
        <v>3</v>
      </c>
    </row>
    <row r="49" s="4" customFormat="1" ht="24.95" customHeight="1" spans="1:2">
      <c r="A49" s="458" t="s">
        <v>1192</v>
      </c>
      <c r="B49" s="429">
        <v>100</v>
      </c>
    </row>
    <row r="50" s="4" customFormat="1" ht="24.95" customHeight="1" spans="1:2">
      <c r="A50" s="458" t="s">
        <v>1193</v>
      </c>
      <c r="B50" s="429">
        <v>49</v>
      </c>
    </row>
    <row r="51" s="4" customFormat="1" ht="24.95" customHeight="1" spans="1:2">
      <c r="A51" s="458" t="s">
        <v>1194</v>
      </c>
      <c r="B51" s="429"/>
    </row>
    <row r="52" s="4" customFormat="1" ht="24.95" customHeight="1" spans="1:2">
      <c r="A52" s="458" t="s">
        <v>1195</v>
      </c>
      <c r="B52" s="429">
        <v>88</v>
      </c>
    </row>
    <row r="53" s="4" customFormat="1" ht="24.95" customHeight="1" spans="1:2">
      <c r="A53" s="458" t="s">
        <v>1196</v>
      </c>
      <c r="B53" s="429">
        <v>118</v>
      </c>
    </row>
    <row r="54" s="4" customFormat="1" ht="24.95" customHeight="1" spans="1:2">
      <c r="A54" s="458" t="s">
        <v>1197</v>
      </c>
      <c r="B54" s="429">
        <v>8</v>
      </c>
    </row>
    <row r="55" s="4" customFormat="1" ht="24.95" customHeight="1" spans="1:2">
      <c r="A55" s="458" t="s">
        <v>1198</v>
      </c>
      <c r="B55" s="429">
        <v>88</v>
      </c>
    </row>
    <row r="56" s="4" customFormat="1" ht="24.95" customHeight="1" spans="1:2">
      <c r="A56" s="458" t="s">
        <v>1199</v>
      </c>
      <c r="B56" s="429">
        <v>26</v>
      </c>
    </row>
    <row r="57" s="4" customFormat="1" ht="24.95" customHeight="1" spans="1:2">
      <c r="A57" s="458" t="s">
        <v>1200</v>
      </c>
      <c r="B57" s="429">
        <v>87</v>
      </c>
    </row>
    <row r="58" s="4" customFormat="1" ht="24.95" customHeight="1" spans="1:2">
      <c r="A58" s="458" t="s">
        <v>1201</v>
      </c>
      <c r="B58" s="429">
        <v>16</v>
      </c>
    </row>
    <row r="59" customHeight="1" spans="1:2">
      <c r="A59" s="458" t="s">
        <v>1202</v>
      </c>
      <c r="B59" s="429">
        <v>2</v>
      </c>
    </row>
    <row r="60" customHeight="1" spans="1:2">
      <c r="A60" s="458" t="s">
        <v>1203</v>
      </c>
      <c r="B60" s="429">
        <v>110</v>
      </c>
    </row>
    <row r="61" customHeight="1" spans="1:2">
      <c r="A61" s="458" t="s">
        <v>1204</v>
      </c>
      <c r="B61" s="429">
        <v>2</v>
      </c>
    </row>
    <row r="62" customHeight="1" spans="1:2">
      <c r="A62" s="458" t="s">
        <v>1205</v>
      </c>
      <c r="B62" s="429">
        <v>8</v>
      </c>
    </row>
    <row r="63" customHeight="1" spans="1:2">
      <c r="A63" s="458" t="s">
        <v>1206</v>
      </c>
      <c r="B63" s="429">
        <v>476</v>
      </c>
    </row>
    <row r="64" customHeight="1" spans="1:2">
      <c r="A64" s="458" t="s">
        <v>1207</v>
      </c>
      <c r="B64" s="429">
        <v>1</v>
      </c>
    </row>
    <row r="65" customHeight="1" spans="1:2">
      <c r="A65" s="458" t="s">
        <v>1208</v>
      </c>
      <c r="B65" s="429">
        <v>605</v>
      </c>
    </row>
    <row r="66" customHeight="1" spans="1:2">
      <c r="A66" s="458" t="s">
        <v>1209</v>
      </c>
      <c r="B66" s="429">
        <v>6</v>
      </c>
    </row>
    <row r="67" customHeight="1" spans="1:2">
      <c r="A67" s="458" t="s">
        <v>1210</v>
      </c>
      <c r="B67" s="429">
        <v>1</v>
      </c>
    </row>
    <row r="68" customHeight="1" spans="1:2">
      <c r="A68" s="458" t="s">
        <v>1211</v>
      </c>
      <c r="B68" s="429">
        <v>48</v>
      </c>
    </row>
    <row r="69" customHeight="1" spans="1:2">
      <c r="A69" s="458" t="s">
        <v>1212</v>
      </c>
      <c r="B69" s="429">
        <v>3</v>
      </c>
    </row>
    <row r="70" customHeight="1" spans="1:2">
      <c r="A70" s="458" t="s">
        <v>1213</v>
      </c>
      <c r="B70" s="429">
        <v>257</v>
      </c>
    </row>
    <row r="71" customHeight="1" spans="1:2">
      <c r="A71" s="458" t="s">
        <v>1214</v>
      </c>
      <c r="B71" s="429">
        <v>2</v>
      </c>
    </row>
    <row r="72" customHeight="1" spans="1:2">
      <c r="A72" s="458" t="s">
        <v>1215</v>
      </c>
      <c r="B72" s="429">
        <v>89</v>
      </c>
    </row>
    <row r="73" customHeight="1" spans="1:2">
      <c r="A73" s="458" t="s">
        <v>1216</v>
      </c>
      <c r="B73" s="429">
        <v>1</v>
      </c>
    </row>
    <row r="74" customHeight="1" spans="1:2">
      <c r="A74" s="458" t="s">
        <v>1217</v>
      </c>
      <c r="B74" s="429">
        <v>399</v>
      </c>
    </row>
    <row r="75" customHeight="1" spans="1:2">
      <c r="A75" s="458" t="s">
        <v>1218</v>
      </c>
      <c r="B75" s="429">
        <v>1137</v>
      </c>
    </row>
    <row r="76" customHeight="1" spans="1:2">
      <c r="A76" s="615" t="s">
        <v>1219</v>
      </c>
      <c r="B76" s="429">
        <v>-231</v>
      </c>
    </row>
    <row r="77" customHeight="1" spans="1:2">
      <c r="A77" s="458" t="s">
        <v>1220</v>
      </c>
      <c r="B77" s="429">
        <v>20</v>
      </c>
    </row>
    <row r="78" customHeight="1" spans="1:2">
      <c r="A78" s="458" t="s">
        <v>1221</v>
      </c>
      <c r="B78" s="429">
        <v>7</v>
      </c>
    </row>
    <row r="79" customHeight="1" spans="1:2">
      <c r="A79" s="458" t="s">
        <v>1222</v>
      </c>
      <c r="B79" s="429">
        <v>23712</v>
      </c>
    </row>
    <row r="80" customHeight="1" spans="1:2">
      <c r="A80" s="615" t="s">
        <v>1223</v>
      </c>
      <c r="B80" s="429">
        <v>7</v>
      </c>
    </row>
    <row r="81" customHeight="1" spans="1:2">
      <c r="A81" s="458" t="s">
        <v>1224</v>
      </c>
      <c r="B81" s="429">
        <v>70</v>
      </c>
    </row>
    <row r="82" customHeight="1" spans="1:2">
      <c r="A82" s="458" t="s">
        <v>1225</v>
      </c>
      <c r="B82" s="429"/>
    </row>
    <row r="83" customHeight="1" spans="1:2">
      <c r="A83" s="458" t="s">
        <v>1226</v>
      </c>
      <c r="B83" s="429">
        <v>4</v>
      </c>
    </row>
    <row r="84" customHeight="1" spans="1:2">
      <c r="A84" s="458" t="s">
        <v>1227</v>
      </c>
      <c r="B84" s="429">
        <v>1</v>
      </c>
    </row>
    <row r="85" customHeight="1" spans="1:2">
      <c r="A85" s="458" t="s">
        <v>1228</v>
      </c>
      <c r="B85" s="429">
        <v>2</v>
      </c>
    </row>
    <row r="86" customHeight="1" spans="1:2">
      <c r="A86" s="458" t="s">
        <v>1229</v>
      </c>
      <c r="B86" s="429">
        <v>31</v>
      </c>
    </row>
    <row r="87" customHeight="1" spans="1:2">
      <c r="A87" s="458" t="s">
        <v>1230</v>
      </c>
      <c r="B87" s="429">
        <v>80</v>
      </c>
    </row>
    <row r="88" customHeight="1" spans="1:2">
      <c r="A88" s="458" t="s">
        <v>1231</v>
      </c>
      <c r="B88" s="429">
        <v>3</v>
      </c>
    </row>
    <row r="89" customHeight="1" spans="1:2">
      <c r="A89" s="458" t="s">
        <v>1232</v>
      </c>
      <c r="B89" s="429">
        <v>42</v>
      </c>
    </row>
    <row r="90" customHeight="1" spans="1:2">
      <c r="A90" s="458" t="s">
        <v>1233</v>
      </c>
      <c r="B90" s="429">
        <v>1</v>
      </c>
    </row>
    <row r="91" customHeight="1" spans="1:2">
      <c r="A91" s="458" t="s">
        <v>1234</v>
      </c>
      <c r="B91" s="429">
        <v>50</v>
      </c>
    </row>
    <row r="92" customHeight="1" spans="1:2">
      <c r="A92" s="458" t="s">
        <v>1235</v>
      </c>
      <c r="B92" s="429">
        <v>225</v>
      </c>
    </row>
    <row r="93" customHeight="1" spans="1:2">
      <c r="A93" s="458" t="s">
        <v>1236</v>
      </c>
      <c r="B93" s="429">
        <v>2</v>
      </c>
    </row>
    <row r="94" customHeight="1" spans="1:2">
      <c r="A94" s="458" t="s">
        <v>1237</v>
      </c>
      <c r="B94" s="429">
        <v>85</v>
      </c>
    </row>
    <row r="95" customHeight="1" spans="1:2">
      <c r="A95" s="458" t="s">
        <v>1238</v>
      </c>
      <c r="B95" s="429">
        <v>1</v>
      </c>
    </row>
    <row r="96" customHeight="1" spans="1:2">
      <c r="A96" s="458" t="s">
        <v>1239</v>
      </c>
      <c r="B96" s="429">
        <v>10</v>
      </c>
    </row>
    <row r="97" customHeight="1" spans="1:2">
      <c r="A97" s="458" t="s">
        <v>1240</v>
      </c>
      <c r="B97" s="429">
        <v>5</v>
      </c>
    </row>
  </sheetData>
  <mergeCells count="1">
    <mergeCell ref="A2:B2"/>
  </mergeCells>
  <printOptions horizontalCentered="1"/>
  <pageMargins left="0.352777777777778" right="0.352777777777778" top="0.588888888888889" bottom="0.588888888888889" header="0.313888888888889" footer="0.313888888888889"/>
  <pageSetup paperSize="9" scale="110" orientation="portrait"/>
  <headerFooter>
    <oddFooter>&amp;C&amp;"宋体,常规"&amp;11&amp;P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3"/>
  <sheetViews>
    <sheetView topLeftCell="A7" workbookViewId="0">
      <selection activeCell="B9" sqref="B9"/>
    </sheetView>
  </sheetViews>
  <sheetFormatPr defaultColWidth="12.1333333333333" defaultRowHeight="15"/>
  <cols>
    <col min="1" max="1" width="11.6333333333333" style="38" customWidth="1"/>
    <col min="2" max="2" width="48.6333333333333" style="38" customWidth="1"/>
    <col min="3" max="3" width="14.3833333333333" style="38" customWidth="1"/>
    <col min="4" max="4" width="13.25" style="38" customWidth="1"/>
    <col min="5" max="16384" width="12.1333333333333" style="38"/>
  </cols>
  <sheetData>
    <row r="1" s="597" customFormat="1" ht="24.95" customHeight="1" spans="1:1024 1025:16384">
      <c r="A1" s="599" t="s">
        <v>1241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  <c r="IU1" s="38"/>
      <c r="IV1" s="38"/>
      <c r="IW1" s="38"/>
      <c r="IX1" s="38"/>
      <c r="IY1" s="38"/>
      <c r="IZ1" s="38"/>
      <c r="JA1" s="38"/>
      <c r="JB1" s="38"/>
      <c r="JC1" s="38"/>
      <c r="JD1" s="38"/>
      <c r="JE1" s="38"/>
      <c r="JF1" s="38"/>
      <c r="JG1" s="38"/>
      <c r="JH1" s="38"/>
      <c r="JI1" s="38"/>
      <c r="JJ1" s="38"/>
      <c r="JK1" s="38"/>
      <c r="JL1" s="38"/>
      <c r="JM1" s="38"/>
      <c r="JN1" s="38"/>
      <c r="JO1" s="38"/>
      <c r="JP1" s="38"/>
      <c r="JQ1" s="38"/>
      <c r="JR1" s="38"/>
      <c r="JS1" s="38"/>
      <c r="JT1" s="38"/>
      <c r="JU1" s="38"/>
      <c r="JV1" s="38"/>
      <c r="JW1" s="38"/>
      <c r="JX1" s="38"/>
      <c r="JY1" s="38"/>
      <c r="JZ1" s="38"/>
      <c r="KA1" s="38"/>
      <c r="KB1" s="38"/>
      <c r="KC1" s="38"/>
      <c r="KD1" s="38"/>
      <c r="KE1" s="38"/>
      <c r="KF1" s="38"/>
      <c r="KG1" s="38"/>
      <c r="KH1" s="38"/>
      <c r="KI1" s="38"/>
      <c r="KJ1" s="38"/>
      <c r="KK1" s="38"/>
      <c r="KL1" s="38"/>
      <c r="KM1" s="38"/>
      <c r="KN1" s="38"/>
      <c r="KO1" s="38"/>
      <c r="KP1" s="38"/>
      <c r="KQ1" s="38"/>
      <c r="KR1" s="38"/>
      <c r="KS1" s="38"/>
      <c r="KT1" s="38"/>
      <c r="KU1" s="38"/>
      <c r="KV1" s="38"/>
      <c r="KW1" s="38"/>
      <c r="KX1" s="38"/>
      <c r="KY1" s="38"/>
      <c r="KZ1" s="38"/>
      <c r="LA1" s="38"/>
      <c r="LB1" s="38"/>
      <c r="LC1" s="38"/>
      <c r="LD1" s="38"/>
      <c r="LE1" s="38"/>
      <c r="LF1" s="38"/>
      <c r="LG1" s="38"/>
      <c r="LH1" s="38"/>
      <c r="LI1" s="38"/>
      <c r="LJ1" s="38"/>
      <c r="LK1" s="38"/>
      <c r="LL1" s="38"/>
      <c r="LM1" s="38"/>
      <c r="LN1" s="38"/>
      <c r="LO1" s="38"/>
      <c r="LP1" s="38"/>
      <c r="LQ1" s="38"/>
      <c r="LR1" s="38"/>
      <c r="LS1" s="38"/>
      <c r="LT1" s="38"/>
      <c r="LU1" s="38"/>
      <c r="LV1" s="38"/>
      <c r="LW1" s="38"/>
      <c r="LX1" s="38"/>
      <c r="LY1" s="38"/>
      <c r="LZ1" s="38"/>
      <c r="MA1" s="38"/>
      <c r="MB1" s="38"/>
      <c r="MC1" s="38"/>
      <c r="MD1" s="38"/>
      <c r="ME1" s="38"/>
      <c r="MF1" s="38"/>
      <c r="MG1" s="38"/>
      <c r="MH1" s="38"/>
      <c r="MI1" s="38"/>
      <c r="MJ1" s="38"/>
      <c r="MK1" s="38"/>
      <c r="ML1" s="38"/>
      <c r="MM1" s="38"/>
      <c r="MN1" s="38"/>
      <c r="MO1" s="38"/>
      <c r="MP1" s="38"/>
      <c r="MQ1" s="38"/>
      <c r="MR1" s="38"/>
      <c r="MS1" s="38"/>
      <c r="MT1" s="38"/>
      <c r="MU1" s="38"/>
      <c r="MV1" s="38"/>
      <c r="MW1" s="38"/>
      <c r="MX1" s="38"/>
      <c r="MY1" s="38"/>
      <c r="MZ1" s="38"/>
      <c r="NA1" s="38"/>
      <c r="NB1" s="38"/>
      <c r="NC1" s="38"/>
      <c r="ND1" s="38"/>
      <c r="NE1" s="38"/>
      <c r="NF1" s="38"/>
      <c r="NG1" s="38"/>
      <c r="NH1" s="38"/>
      <c r="NI1" s="38"/>
      <c r="NJ1" s="38"/>
      <c r="NK1" s="38"/>
      <c r="NL1" s="38"/>
      <c r="NM1" s="38"/>
      <c r="NN1" s="38"/>
      <c r="NO1" s="38"/>
      <c r="NP1" s="38"/>
      <c r="NQ1" s="38"/>
      <c r="NR1" s="38"/>
      <c r="NS1" s="38"/>
      <c r="NT1" s="38"/>
      <c r="NU1" s="38"/>
      <c r="NV1" s="38"/>
      <c r="NW1" s="38"/>
      <c r="NX1" s="38"/>
      <c r="NY1" s="38"/>
      <c r="NZ1" s="38"/>
      <c r="OA1" s="38"/>
      <c r="OB1" s="38"/>
      <c r="OC1" s="38"/>
      <c r="OD1" s="38"/>
      <c r="OE1" s="38"/>
      <c r="OF1" s="38"/>
      <c r="OG1" s="38"/>
      <c r="OH1" s="38"/>
      <c r="OI1" s="38"/>
      <c r="OJ1" s="38"/>
      <c r="OK1" s="38"/>
      <c r="OL1" s="38"/>
      <c r="OM1" s="38"/>
      <c r="ON1" s="38"/>
      <c r="OO1" s="38"/>
      <c r="OP1" s="38"/>
      <c r="OQ1" s="38"/>
      <c r="OR1" s="38"/>
      <c r="OS1" s="38"/>
      <c r="OT1" s="38"/>
      <c r="OU1" s="38"/>
      <c r="OV1" s="38"/>
      <c r="OW1" s="38"/>
      <c r="OX1" s="38"/>
      <c r="OY1" s="38"/>
      <c r="OZ1" s="38"/>
      <c r="PA1" s="38"/>
      <c r="PB1" s="38"/>
      <c r="PC1" s="38"/>
      <c r="PD1" s="38"/>
      <c r="PE1" s="38"/>
      <c r="PF1" s="38"/>
      <c r="PG1" s="38"/>
      <c r="PH1" s="38"/>
      <c r="PI1" s="38"/>
      <c r="PJ1" s="38"/>
      <c r="PK1" s="38"/>
      <c r="PL1" s="38"/>
      <c r="PM1" s="38"/>
      <c r="PN1" s="38"/>
      <c r="PO1" s="38"/>
      <c r="PP1" s="38"/>
      <c r="PQ1" s="38"/>
      <c r="PR1" s="38"/>
      <c r="PS1" s="38"/>
      <c r="PT1" s="38"/>
      <c r="PU1" s="38"/>
      <c r="PV1" s="38"/>
      <c r="PW1" s="38"/>
      <c r="PX1" s="38"/>
      <c r="PY1" s="38"/>
      <c r="PZ1" s="38"/>
      <c r="QA1" s="38"/>
      <c r="QB1" s="38"/>
      <c r="QC1" s="38"/>
      <c r="QD1" s="38"/>
      <c r="QE1" s="38"/>
      <c r="QF1" s="38"/>
      <c r="QG1" s="38"/>
      <c r="QH1" s="38"/>
      <c r="QI1" s="38"/>
      <c r="QJ1" s="38"/>
      <c r="QK1" s="38"/>
      <c r="QL1" s="38"/>
      <c r="QM1" s="38"/>
      <c r="QN1" s="38"/>
      <c r="QO1" s="38"/>
      <c r="QP1" s="38"/>
      <c r="QQ1" s="38"/>
      <c r="QR1" s="38"/>
      <c r="QS1" s="38"/>
      <c r="QT1" s="38"/>
      <c r="QU1" s="38"/>
      <c r="QV1" s="38"/>
      <c r="QW1" s="38"/>
      <c r="QX1" s="38"/>
      <c r="QY1" s="38"/>
      <c r="QZ1" s="38"/>
      <c r="RA1" s="38"/>
      <c r="RB1" s="38"/>
      <c r="RC1" s="38"/>
      <c r="RD1" s="38"/>
      <c r="RE1" s="38"/>
      <c r="RF1" s="38"/>
      <c r="RG1" s="38"/>
      <c r="RH1" s="38"/>
      <c r="RI1" s="38"/>
      <c r="RJ1" s="38"/>
      <c r="RK1" s="38"/>
      <c r="RL1" s="38"/>
      <c r="RM1" s="38"/>
      <c r="RN1" s="38"/>
      <c r="RO1" s="38"/>
      <c r="RP1" s="38"/>
      <c r="RQ1" s="38"/>
      <c r="RR1" s="38"/>
      <c r="RS1" s="38"/>
      <c r="RT1" s="38"/>
      <c r="RU1" s="38"/>
      <c r="RV1" s="38"/>
      <c r="RW1" s="38"/>
      <c r="RX1" s="38"/>
      <c r="RY1" s="38"/>
      <c r="RZ1" s="38"/>
      <c r="SA1" s="38"/>
      <c r="SB1" s="38"/>
      <c r="SC1" s="38"/>
      <c r="SD1" s="38"/>
      <c r="SE1" s="38"/>
      <c r="SF1" s="38"/>
      <c r="SG1" s="38"/>
      <c r="SH1" s="38"/>
      <c r="SI1" s="38"/>
      <c r="SJ1" s="38"/>
      <c r="SK1" s="38"/>
      <c r="SL1" s="38"/>
      <c r="SM1" s="38"/>
      <c r="SN1" s="38"/>
      <c r="SO1" s="38"/>
      <c r="SP1" s="38"/>
      <c r="SQ1" s="38"/>
      <c r="SR1" s="38"/>
      <c r="SS1" s="38"/>
      <c r="ST1" s="38"/>
      <c r="SU1" s="38"/>
      <c r="SV1" s="38"/>
      <c r="SW1" s="38"/>
      <c r="SX1" s="38"/>
      <c r="SY1" s="38"/>
      <c r="SZ1" s="38"/>
      <c r="TA1" s="38"/>
      <c r="TB1" s="38"/>
      <c r="TC1" s="38"/>
      <c r="TD1" s="38"/>
      <c r="TE1" s="38"/>
      <c r="TF1" s="38"/>
      <c r="TG1" s="38"/>
      <c r="TH1" s="38"/>
      <c r="TI1" s="38"/>
      <c r="TJ1" s="38"/>
      <c r="TK1" s="38"/>
      <c r="TL1" s="38"/>
      <c r="TM1" s="38"/>
      <c r="TN1" s="38"/>
      <c r="TO1" s="38"/>
      <c r="TP1" s="38"/>
      <c r="TQ1" s="38"/>
      <c r="TR1" s="38"/>
      <c r="TS1" s="38"/>
      <c r="TT1" s="38"/>
      <c r="TU1" s="38"/>
      <c r="TV1" s="38"/>
      <c r="TW1" s="38"/>
      <c r="TX1" s="38"/>
      <c r="TY1" s="38"/>
      <c r="TZ1" s="38"/>
      <c r="UA1" s="38"/>
      <c r="UB1" s="38"/>
      <c r="UC1" s="38"/>
      <c r="UD1" s="38"/>
      <c r="UE1" s="38"/>
      <c r="UF1" s="38"/>
      <c r="UG1" s="38"/>
      <c r="UH1" s="38"/>
      <c r="UI1" s="38"/>
      <c r="UJ1" s="38"/>
      <c r="UK1" s="38"/>
      <c r="UL1" s="38"/>
      <c r="UM1" s="38"/>
      <c r="UN1" s="38"/>
      <c r="UO1" s="38"/>
      <c r="UP1" s="38"/>
      <c r="UQ1" s="38"/>
      <c r="UR1" s="38"/>
      <c r="US1" s="38"/>
      <c r="UT1" s="38"/>
      <c r="UU1" s="38"/>
      <c r="UV1" s="38"/>
      <c r="UW1" s="38"/>
      <c r="UX1" s="38"/>
      <c r="UY1" s="38"/>
      <c r="UZ1" s="38"/>
      <c r="VA1" s="38"/>
      <c r="VB1" s="38"/>
      <c r="VC1" s="38"/>
      <c r="VD1" s="38"/>
      <c r="VE1" s="38"/>
      <c r="VF1" s="38"/>
      <c r="VG1" s="38"/>
      <c r="VH1" s="38"/>
      <c r="VI1" s="38"/>
      <c r="VJ1" s="38"/>
      <c r="VK1" s="38"/>
      <c r="VL1" s="38"/>
      <c r="VM1" s="38"/>
      <c r="VN1" s="38"/>
      <c r="VO1" s="38"/>
      <c r="VP1" s="38"/>
      <c r="VQ1" s="38"/>
      <c r="VR1" s="38"/>
      <c r="VS1" s="38"/>
      <c r="VT1" s="38"/>
      <c r="VU1" s="38"/>
      <c r="VV1" s="38"/>
      <c r="VW1" s="38"/>
      <c r="VX1" s="38"/>
      <c r="VY1" s="38"/>
      <c r="VZ1" s="38"/>
      <c r="WA1" s="38"/>
      <c r="WB1" s="38"/>
      <c r="WC1" s="38"/>
      <c r="WD1" s="38"/>
      <c r="WE1" s="38"/>
      <c r="WF1" s="38"/>
      <c r="WG1" s="38"/>
      <c r="WH1" s="38"/>
      <c r="WI1" s="38"/>
      <c r="WJ1" s="38"/>
      <c r="WK1" s="38"/>
      <c r="WL1" s="38"/>
      <c r="WM1" s="38"/>
      <c r="WN1" s="38"/>
      <c r="WO1" s="38"/>
      <c r="WP1" s="38"/>
      <c r="WQ1" s="38"/>
      <c r="WR1" s="38"/>
      <c r="WS1" s="38"/>
      <c r="WT1" s="38"/>
      <c r="WU1" s="38"/>
      <c r="WV1" s="38"/>
      <c r="WW1" s="38"/>
      <c r="WX1" s="38"/>
      <c r="WY1" s="38"/>
      <c r="WZ1" s="38"/>
      <c r="XA1" s="38"/>
      <c r="XB1" s="38"/>
      <c r="XC1" s="38"/>
      <c r="XD1" s="38"/>
      <c r="XE1" s="38"/>
      <c r="XF1" s="38"/>
      <c r="XG1" s="38"/>
      <c r="XH1" s="38"/>
      <c r="XI1" s="38"/>
      <c r="XJ1" s="38"/>
      <c r="XK1" s="38"/>
      <c r="XL1" s="38"/>
      <c r="XM1" s="38"/>
      <c r="XN1" s="38"/>
      <c r="XO1" s="38"/>
      <c r="XP1" s="38"/>
      <c r="XQ1" s="38"/>
      <c r="XR1" s="38"/>
      <c r="XS1" s="38"/>
      <c r="XT1" s="38"/>
      <c r="XU1" s="38"/>
      <c r="XV1" s="38"/>
      <c r="XW1" s="38"/>
      <c r="XX1" s="38"/>
      <c r="XY1" s="38"/>
      <c r="XZ1" s="38"/>
      <c r="YA1" s="38"/>
      <c r="YB1" s="38"/>
      <c r="YC1" s="38"/>
      <c r="YD1" s="38"/>
      <c r="YE1" s="38"/>
      <c r="YF1" s="38"/>
      <c r="YG1" s="38"/>
      <c r="YH1" s="38"/>
      <c r="YI1" s="38"/>
      <c r="YJ1" s="38"/>
      <c r="YK1" s="38"/>
      <c r="YL1" s="38"/>
      <c r="YM1" s="38"/>
      <c r="YN1" s="38"/>
      <c r="YO1" s="38"/>
      <c r="YP1" s="38"/>
      <c r="YQ1" s="38"/>
      <c r="YR1" s="38"/>
      <c r="YS1" s="38"/>
      <c r="YT1" s="38"/>
      <c r="YU1" s="38"/>
      <c r="YV1" s="38"/>
      <c r="YW1" s="38"/>
      <c r="YX1" s="38"/>
      <c r="YY1" s="38"/>
      <c r="YZ1" s="38"/>
      <c r="ZA1" s="38"/>
      <c r="ZB1" s="38"/>
      <c r="ZC1" s="38"/>
      <c r="ZD1" s="38"/>
      <c r="ZE1" s="38"/>
      <c r="ZF1" s="38"/>
      <c r="ZG1" s="38"/>
      <c r="ZH1" s="38"/>
      <c r="ZI1" s="38"/>
      <c r="ZJ1" s="38"/>
      <c r="ZK1" s="38"/>
      <c r="ZL1" s="38"/>
      <c r="ZM1" s="38"/>
      <c r="ZN1" s="38"/>
      <c r="ZO1" s="38"/>
      <c r="ZP1" s="38"/>
      <c r="ZQ1" s="38"/>
      <c r="ZR1" s="38"/>
      <c r="ZS1" s="38"/>
      <c r="ZT1" s="38"/>
      <c r="ZU1" s="38"/>
      <c r="ZV1" s="38"/>
      <c r="ZW1" s="38"/>
      <c r="ZX1" s="38"/>
      <c r="ZY1" s="38"/>
      <c r="ZZ1" s="38"/>
      <c r="AAA1" s="38"/>
      <c r="AAB1" s="38"/>
      <c r="AAC1" s="38"/>
      <c r="AAD1" s="38"/>
      <c r="AAE1" s="38"/>
      <c r="AAF1" s="38"/>
      <c r="AAG1" s="38"/>
      <c r="AAH1" s="38"/>
      <c r="AAI1" s="38"/>
      <c r="AAJ1" s="38"/>
      <c r="AAK1" s="38"/>
      <c r="AAL1" s="38"/>
      <c r="AAM1" s="38"/>
      <c r="AAN1" s="38"/>
      <c r="AAO1" s="38"/>
      <c r="AAP1" s="38"/>
      <c r="AAQ1" s="38"/>
      <c r="AAR1" s="38"/>
      <c r="AAS1" s="38"/>
      <c r="AAT1" s="38"/>
      <c r="AAU1" s="38"/>
      <c r="AAV1" s="38"/>
      <c r="AAW1" s="38"/>
      <c r="AAX1" s="38"/>
      <c r="AAY1" s="38"/>
      <c r="AAZ1" s="38"/>
      <c r="ABA1" s="38"/>
      <c r="ABB1" s="38"/>
      <c r="ABC1" s="38"/>
      <c r="ABD1" s="38"/>
      <c r="ABE1" s="38"/>
      <c r="ABF1" s="38"/>
      <c r="ABG1" s="38"/>
      <c r="ABH1" s="38"/>
      <c r="ABI1" s="38"/>
      <c r="ABJ1" s="38"/>
      <c r="ABK1" s="38"/>
      <c r="ABL1" s="38"/>
      <c r="ABM1" s="38"/>
      <c r="ABN1" s="38"/>
      <c r="ABO1" s="38"/>
      <c r="ABP1" s="38"/>
      <c r="ABQ1" s="38"/>
      <c r="ABR1" s="38"/>
      <c r="ABS1" s="38"/>
      <c r="ABT1" s="38"/>
      <c r="ABU1" s="38"/>
      <c r="ABV1" s="38"/>
      <c r="ABW1" s="38"/>
      <c r="ABX1" s="38"/>
      <c r="ABY1" s="38"/>
      <c r="ABZ1" s="38"/>
      <c r="ACA1" s="38"/>
      <c r="ACB1" s="38"/>
      <c r="ACC1" s="38"/>
      <c r="ACD1" s="38"/>
      <c r="ACE1" s="38"/>
      <c r="ACF1" s="38"/>
      <c r="ACG1" s="38"/>
      <c r="ACH1" s="38"/>
      <c r="ACI1" s="38"/>
      <c r="ACJ1" s="38"/>
      <c r="ACK1" s="38"/>
      <c r="ACL1" s="38"/>
      <c r="ACM1" s="38"/>
      <c r="ACN1" s="38"/>
      <c r="ACO1" s="38"/>
      <c r="ACP1" s="38"/>
      <c r="ACQ1" s="38"/>
      <c r="ACR1" s="38"/>
      <c r="ACS1" s="38"/>
      <c r="ACT1" s="38"/>
      <c r="ACU1" s="38"/>
      <c r="ACV1" s="38"/>
      <c r="ACW1" s="38"/>
      <c r="ACX1" s="38"/>
      <c r="ACY1" s="38"/>
      <c r="ACZ1" s="38"/>
      <c r="ADA1" s="38"/>
      <c r="ADB1" s="38"/>
      <c r="ADC1" s="38"/>
      <c r="ADD1" s="38"/>
      <c r="ADE1" s="38"/>
      <c r="ADF1" s="38"/>
      <c r="ADG1" s="38"/>
      <c r="ADH1" s="38"/>
      <c r="ADI1" s="38"/>
      <c r="ADJ1" s="38"/>
      <c r="ADK1" s="38"/>
      <c r="ADL1" s="38"/>
      <c r="ADM1" s="38"/>
      <c r="ADN1" s="38"/>
      <c r="ADO1" s="38"/>
      <c r="ADP1" s="38"/>
      <c r="ADQ1" s="38"/>
      <c r="ADR1" s="38"/>
      <c r="ADS1" s="38"/>
      <c r="ADT1" s="38"/>
      <c r="ADU1" s="38"/>
      <c r="ADV1" s="38"/>
      <c r="ADW1" s="38"/>
      <c r="ADX1" s="38"/>
      <c r="ADY1" s="38"/>
      <c r="ADZ1" s="38"/>
      <c r="AEA1" s="38"/>
      <c r="AEB1" s="38"/>
      <c r="AEC1" s="38"/>
      <c r="AED1" s="38"/>
      <c r="AEE1" s="38"/>
      <c r="AEF1" s="38"/>
      <c r="AEG1" s="38"/>
      <c r="AEH1" s="38"/>
      <c r="AEI1" s="38"/>
      <c r="AEJ1" s="38"/>
      <c r="AEK1" s="38"/>
      <c r="AEL1" s="38"/>
      <c r="AEM1" s="38"/>
      <c r="AEN1" s="38"/>
      <c r="AEO1" s="38"/>
      <c r="AEP1" s="38"/>
      <c r="AEQ1" s="38"/>
      <c r="AER1" s="38"/>
      <c r="AES1" s="38"/>
      <c r="AET1" s="38"/>
      <c r="AEU1" s="38"/>
      <c r="AEV1" s="38"/>
      <c r="AEW1" s="38"/>
      <c r="AEX1" s="38"/>
      <c r="AEY1" s="38"/>
      <c r="AEZ1" s="38"/>
      <c r="AFA1" s="38"/>
      <c r="AFB1" s="38"/>
      <c r="AFC1" s="38"/>
      <c r="AFD1" s="38"/>
      <c r="AFE1" s="38"/>
      <c r="AFF1" s="38"/>
      <c r="AFG1" s="38"/>
      <c r="AFH1" s="38"/>
      <c r="AFI1" s="38"/>
      <c r="AFJ1" s="38"/>
      <c r="AFK1" s="38"/>
      <c r="AFL1" s="38"/>
      <c r="AFM1" s="38"/>
      <c r="AFN1" s="38"/>
      <c r="AFO1" s="38"/>
      <c r="AFP1" s="38"/>
      <c r="AFQ1" s="38"/>
      <c r="AFR1" s="38"/>
      <c r="AFS1" s="38"/>
      <c r="AFT1" s="38"/>
      <c r="AFU1" s="38"/>
      <c r="AFV1" s="38"/>
      <c r="AFW1" s="38"/>
      <c r="AFX1" s="38"/>
      <c r="AFY1" s="38"/>
      <c r="AFZ1" s="38"/>
      <c r="AGA1" s="38"/>
      <c r="AGB1" s="38"/>
      <c r="AGC1" s="38"/>
      <c r="AGD1" s="38"/>
      <c r="AGE1" s="38"/>
      <c r="AGF1" s="38"/>
      <c r="AGG1" s="38"/>
      <c r="AGH1" s="38"/>
      <c r="AGI1" s="38"/>
      <c r="AGJ1" s="38"/>
      <c r="AGK1" s="38"/>
      <c r="AGL1" s="38"/>
      <c r="AGM1" s="38"/>
      <c r="AGN1" s="38"/>
      <c r="AGO1" s="38"/>
      <c r="AGP1" s="38"/>
      <c r="AGQ1" s="38"/>
      <c r="AGR1" s="38"/>
      <c r="AGS1" s="38"/>
      <c r="AGT1" s="38"/>
      <c r="AGU1" s="38"/>
      <c r="AGV1" s="38"/>
      <c r="AGW1" s="38"/>
      <c r="AGX1" s="38"/>
      <c r="AGY1" s="38"/>
      <c r="AGZ1" s="38"/>
      <c r="AHA1" s="38"/>
      <c r="AHB1" s="38"/>
      <c r="AHC1" s="38"/>
      <c r="AHD1" s="38"/>
      <c r="AHE1" s="38"/>
      <c r="AHF1" s="38"/>
      <c r="AHG1" s="38"/>
      <c r="AHH1" s="38"/>
      <c r="AHI1" s="38"/>
      <c r="AHJ1" s="38"/>
      <c r="AHK1" s="38"/>
      <c r="AHL1" s="38"/>
      <c r="AHM1" s="38"/>
      <c r="AHN1" s="38"/>
      <c r="AHO1" s="38"/>
      <c r="AHP1" s="38"/>
      <c r="AHQ1" s="38"/>
      <c r="AHR1" s="38"/>
      <c r="AHS1" s="38"/>
      <c r="AHT1" s="38"/>
      <c r="AHU1" s="38"/>
      <c r="AHV1" s="38"/>
      <c r="AHW1" s="38"/>
      <c r="AHX1" s="38"/>
      <c r="AHY1" s="38"/>
      <c r="AHZ1" s="38"/>
      <c r="AIA1" s="38"/>
      <c r="AIB1" s="38"/>
      <c r="AIC1" s="38"/>
      <c r="AID1" s="38"/>
      <c r="AIE1" s="38"/>
      <c r="AIF1" s="38"/>
      <c r="AIG1" s="38"/>
      <c r="AIH1" s="38"/>
      <c r="AII1" s="38"/>
      <c r="AIJ1" s="38"/>
      <c r="AIK1" s="38"/>
      <c r="AIL1" s="38"/>
      <c r="AIM1" s="38"/>
      <c r="AIN1" s="38"/>
      <c r="AIO1" s="38"/>
      <c r="AIP1" s="38"/>
      <c r="AIQ1" s="38"/>
      <c r="AIR1" s="38"/>
      <c r="AIS1" s="38"/>
      <c r="AIT1" s="38"/>
      <c r="AIU1" s="38"/>
      <c r="AIV1" s="38"/>
      <c r="AIW1" s="38"/>
      <c r="AIX1" s="38"/>
      <c r="AIY1" s="38"/>
      <c r="AIZ1" s="38"/>
      <c r="AJA1" s="38"/>
      <c r="AJB1" s="38"/>
      <c r="AJC1" s="38"/>
      <c r="AJD1" s="38"/>
      <c r="AJE1" s="38"/>
      <c r="AJF1" s="38"/>
      <c r="AJG1" s="38"/>
      <c r="AJH1" s="38"/>
      <c r="AJI1" s="38"/>
      <c r="AJJ1" s="38"/>
      <c r="AJK1" s="38"/>
      <c r="AJL1" s="38"/>
      <c r="AJM1" s="38"/>
      <c r="AJN1" s="38"/>
      <c r="AJO1" s="38"/>
      <c r="AJP1" s="38"/>
      <c r="AJQ1" s="38"/>
      <c r="AJR1" s="38"/>
      <c r="AJS1" s="38"/>
      <c r="AJT1" s="38"/>
      <c r="AJU1" s="38"/>
      <c r="AJV1" s="38"/>
      <c r="AJW1" s="38"/>
      <c r="AJX1" s="38"/>
      <c r="AJY1" s="38"/>
      <c r="AJZ1" s="38"/>
      <c r="AKA1" s="38"/>
      <c r="AKB1" s="38"/>
      <c r="AKC1" s="38"/>
      <c r="AKD1" s="38"/>
      <c r="AKE1" s="38"/>
      <c r="AKF1" s="38"/>
      <c r="AKG1" s="38"/>
      <c r="AKH1" s="38"/>
      <c r="AKI1" s="38"/>
      <c r="AKJ1" s="38"/>
      <c r="AKK1" s="38"/>
      <c r="AKL1" s="38"/>
      <c r="AKM1" s="38"/>
      <c r="AKN1" s="38"/>
      <c r="AKO1" s="38"/>
      <c r="AKP1" s="38"/>
      <c r="AKQ1" s="38"/>
      <c r="AKR1" s="38"/>
      <c r="AKS1" s="38"/>
      <c r="AKT1" s="38"/>
      <c r="AKU1" s="38"/>
      <c r="AKV1" s="38"/>
      <c r="AKW1" s="38"/>
      <c r="AKX1" s="38"/>
      <c r="AKY1" s="38"/>
      <c r="AKZ1" s="38"/>
      <c r="ALA1" s="38"/>
      <c r="ALB1" s="38"/>
      <c r="ALC1" s="38"/>
      <c r="ALD1" s="38"/>
      <c r="ALE1" s="38"/>
      <c r="ALF1" s="38"/>
      <c r="ALG1" s="38"/>
      <c r="ALH1" s="38"/>
      <c r="ALI1" s="38"/>
      <c r="ALJ1" s="38"/>
      <c r="ALK1" s="38"/>
      <c r="ALL1" s="38"/>
      <c r="ALM1" s="38"/>
      <c r="ALN1" s="38"/>
      <c r="ALO1" s="38"/>
      <c r="ALP1" s="38"/>
      <c r="ALQ1" s="38"/>
      <c r="ALR1" s="38"/>
      <c r="ALS1" s="38"/>
      <c r="ALT1" s="38"/>
      <c r="ALU1" s="38"/>
      <c r="ALV1" s="38"/>
      <c r="ALW1" s="38"/>
      <c r="ALX1" s="38"/>
      <c r="ALY1" s="38"/>
      <c r="ALZ1" s="38"/>
      <c r="AMA1" s="38"/>
      <c r="AMB1" s="38"/>
      <c r="AMC1" s="38"/>
      <c r="AMD1" s="38"/>
      <c r="AME1" s="38"/>
      <c r="AMF1" s="38"/>
      <c r="AMG1" s="38"/>
      <c r="AMH1" s="38"/>
      <c r="AMI1" s="38"/>
      <c r="AMJ1" s="38"/>
      <c r="AMK1" s="38"/>
      <c r="AML1" s="38"/>
      <c r="AMM1" s="38"/>
      <c r="AMN1" s="38"/>
      <c r="AMO1" s="38"/>
      <c r="AMP1" s="38"/>
      <c r="AMQ1" s="38"/>
      <c r="AMR1" s="38"/>
      <c r="AMS1" s="38"/>
      <c r="AMT1" s="38"/>
      <c r="AMU1" s="38"/>
      <c r="AMV1" s="38"/>
      <c r="AMW1" s="38"/>
      <c r="AMX1" s="38"/>
      <c r="AMY1" s="38"/>
      <c r="AMZ1" s="38"/>
      <c r="ANA1" s="38"/>
      <c r="ANB1" s="38"/>
      <c r="ANC1" s="38"/>
      <c r="AND1" s="38"/>
      <c r="ANE1" s="38"/>
      <c r="ANF1" s="38"/>
      <c r="ANG1" s="38"/>
      <c r="ANH1" s="38"/>
      <c r="ANI1" s="38"/>
      <c r="ANJ1" s="38"/>
      <c r="ANK1" s="38"/>
      <c r="ANL1" s="38"/>
      <c r="ANM1" s="38"/>
      <c r="ANN1" s="38"/>
      <c r="ANO1" s="38"/>
      <c r="ANP1" s="38"/>
      <c r="ANQ1" s="38"/>
      <c r="ANR1" s="38"/>
      <c r="ANS1" s="38"/>
      <c r="ANT1" s="38"/>
      <c r="ANU1" s="38"/>
      <c r="ANV1" s="38"/>
      <c r="ANW1" s="38"/>
      <c r="ANX1" s="38"/>
      <c r="ANY1" s="38"/>
      <c r="ANZ1" s="38"/>
      <c r="AOA1" s="38"/>
      <c r="AOB1" s="38"/>
      <c r="AOC1" s="38"/>
      <c r="AOD1" s="38"/>
      <c r="AOE1" s="38"/>
      <c r="AOF1" s="38"/>
      <c r="AOG1" s="38"/>
      <c r="AOH1" s="38"/>
      <c r="AOI1" s="38"/>
      <c r="AOJ1" s="38"/>
      <c r="AOK1" s="38"/>
      <c r="AOL1" s="38"/>
      <c r="AOM1" s="38"/>
      <c r="AON1" s="38"/>
      <c r="AOO1" s="38"/>
      <c r="AOP1" s="38"/>
      <c r="AOQ1" s="38"/>
      <c r="AOR1" s="38"/>
      <c r="AOS1" s="38"/>
      <c r="AOT1" s="38"/>
      <c r="AOU1" s="38"/>
      <c r="AOV1" s="38"/>
      <c r="AOW1" s="38"/>
      <c r="AOX1" s="38"/>
      <c r="AOY1" s="38"/>
      <c r="AOZ1" s="38"/>
      <c r="APA1" s="38"/>
      <c r="APB1" s="38"/>
      <c r="APC1" s="38"/>
      <c r="APD1" s="38"/>
      <c r="APE1" s="38"/>
      <c r="APF1" s="38"/>
      <c r="APG1" s="38"/>
      <c r="APH1" s="38"/>
      <c r="API1" s="38"/>
      <c r="APJ1" s="38"/>
      <c r="APK1" s="38"/>
      <c r="APL1" s="38"/>
      <c r="APM1" s="38"/>
      <c r="APN1" s="38"/>
      <c r="APO1" s="38"/>
      <c r="APP1" s="38"/>
      <c r="APQ1" s="38"/>
      <c r="APR1" s="38"/>
      <c r="APS1" s="38"/>
      <c r="APT1" s="38"/>
      <c r="APU1" s="38"/>
      <c r="APV1" s="38"/>
      <c r="APW1" s="38"/>
      <c r="APX1" s="38"/>
      <c r="APY1" s="38"/>
      <c r="APZ1" s="38"/>
      <c r="AQA1" s="38"/>
      <c r="AQB1" s="38"/>
      <c r="AQC1" s="38"/>
      <c r="AQD1" s="38"/>
      <c r="AQE1" s="38"/>
      <c r="AQF1" s="38"/>
      <c r="AQG1" s="38"/>
      <c r="AQH1" s="38"/>
      <c r="AQI1" s="38"/>
      <c r="AQJ1" s="38"/>
      <c r="AQK1" s="38"/>
      <c r="AQL1" s="38"/>
      <c r="AQM1" s="38"/>
      <c r="AQN1" s="38"/>
      <c r="AQO1" s="38"/>
      <c r="AQP1" s="38"/>
      <c r="AQQ1" s="38"/>
      <c r="AQR1" s="38"/>
      <c r="AQS1" s="38"/>
      <c r="AQT1" s="38"/>
      <c r="AQU1" s="38"/>
      <c r="AQV1" s="38"/>
      <c r="AQW1" s="38"/>
      <c r="AQX1" s="38"/>
      <c r="AQY1" s="38"/>
      <c r="AQZ1" s="38"/>
      <c r="ARA1" s="38"/>
      <c r="ARB1" s="38"/>
      <c r="ARC1" s="38"/>
      <c r="ARD1" s="38"/>
      <c r="ARE1" s="38"/>
      <c r="ARF1" s="38"/>
      <c r="ARG1" s="38"/>
      <c r="ARH1" s="38"/>
      <c r="ARI1" s="38"/>
      <c r="ARJ1" s="38"/>
      <c r="ARK1" s="38"/>
      <c r="ARL1" s="38"/>
      <c r="ARM1" s="38"/>
      <c r="ARN1" s="38"/>
      <c r="ARO1" s="38"/>
      <c r="ARP1" s="38"/>
      <c r="ARQ1" s="38"/>
      <c r="ARR1" s="38"/>
      <c r="ARS1" s="38"/>
      <c r="ART1" s="38"/>
      <c r="ARU1" s="38"/>
      <c r="ARV1" s="38"/>
      <c r="ARW1" s="38"/>
      <c r="ARX1" s="38"/>
      <c r="ARY1" s="38"/>
      <c r="ARZ1" s="38"/>
      <c r="ASA1" s="38"/>
      <c r="ASB1" s="38"/>
      <c r="ASC1" s="38"/>
      <c r="ASD1" s="38"/>
      <c r="ASE1" s="38"/>
      <c r="ASF1" s="38"/>
      <c r="ASG1" s="38"/>
      <c r="ASH1" s="38"/>
      <c r="ASI1" s="38"/>
      <c r="ASJ1" s="38"/>
      <c r="ASK1" s="38"/>
      <c r="ASL1" s="38"/>
      <c r="ASM1" s="38"/>
      <c r="ASN1" s="38"/>
      <c r="ASO1" s="38"/>
      <c r="ASP1" s="38"/>
      <c r="ASQ1" s="38"/>
      <c r="ASR1" s="38"/>
      <c r="ASS1" s="38"/>
      <c r="AST1" s="38"/>
      <c r="ASU1" s="38"/>
      <c r="ASV1" s="38"/>
      <c r="ASW1" s="38"/>
      <c r="ASX1" s="38"/>
      <c r="ASY1" s="38"/>
      <c r="ASZ1" s="38"/>
      <c r="ATA1" s="38"/>
      <c r="ATB1" s="38"/>
      <c r="ATC1" s="38"/>
      <c r="ATD1" s="38"/>
      <c r="ATE1" s="38"/>
      <c r="ATF1" s="38"/>
      <c r="ATG1" s="38"/>
      <c r="ATH1" s="38"/>
      <c r="ATI1" s="38"/>
      <c r="ATJ1" s="38"/>
      <c r="ATK1" s="38"/>
      <c r="ATL1" s="38"/>
      <c r="ATM1" s="38"/>
      <c r="ATN1" s="38"/>
      <c r="ATO1" s="38"/>
      <c r="ATP1" s="38"/>
      <c r="ATQ1" s="38"/>
      <c r="ATR1" s="38"/>
      <c r="ATS1" s="38"/>
      <c r="ATT1" s="38"/>
      <c r="ATU1" s="38"/>
      <c r="ATV1" s="38"/>
      <c r="ATW1" s="38"/>
      <c r="ATX1" s="38"/>
      <c r="ATY1" s="38"/>
      <c r="ATZ1" s="38"/>
      <c r="AUA1" s="38"/>
      <c r="AUB1" s="38"/>
      <c r="AUC1" s="38"/>
      <c r="AUD1" s="38"/>
      <c r="AUE1" s="38"/>
      <c r="AUF1" s="38"/>
      <c r="AUG1" s="38"/>
      <c r="AUH1" s="38"/>
      <c r="AUI1" s="38"/>
      <c r="AUJ1" s="38"/>
      <c r="AUK1" s="38"/>
      <c r="AUL1" s="38"/>
      <c r="AUM1" s="38"/>
      <c r="AUN1" s="38"/>
      <c r="AUO1" s="38"/>
      <c r="AUP1" s="38"/>
      <c r="AUQ1" s="38"/>
      <c r="AUR1" s="38"/>
      <c r="AUS1" s="38"/>
      <c r="AUT1" s="38"/>
      <c r="AUU1" s="38"/>
      <c r="AUV1" s="38"/>
      <c r="AUW1" s="38"/>
      <c r="AUX1" s="38"/>
      <c r="AUY1" s="38"/>
      <c r="AUZ1" s="38"/>
      <c r="AVA1" s="38"/>
      <c r="AVB1" s="38"/>
      <c r="AVC1" s="38"/>
      <c r="AVD1" s="38"/>
      <c r="AVE1" s="38"/>
      <c r="AVF1" s="38"/>
      <c r="AVG1" s="38"/>
      <c r="AVH1" s="38"/>
      <c r="AVI1" s="38"/>
      <c r="AVJ1" s="38"/>
      <c r="AVK1" s="38"/>
      <c r="AVL1" s="38"/>
      <c r="AVM1" s="38"/>
      <c r="AVN1" s="38"/>
      <c r="AVO1" s="38"/>
      <c r="AVP1" s="38"/>
      <c r="AVQ1" s="38"/>
      <c r="AVR1" s="38"/>
      <c r="AVS1" s="38"/>
      <c r="AVT1" s="38"/>
      <c r="AVU1" s="38"/>
      <c r="AVV1" s="38"/>
      <c r="AVW1" s="38"/>
      <c r="AVX1" s="38"/>
      <c r="AVY1" s="38"/>
      <c r="AVZ1" s="38"/>
      <c r="AWA1" s="38"/>
      <c r="AWB1" s="38"/>
      <c r="AWC1" s="38"/>
      <c r="AWD1" s="38"/>
      <c r="AWE1" s="38"/>
      <c r="AWF1" s="38"/>
      <c r="AWG1" s="38"/>
      <c r="AWH1" s="38"/>
      <c r="AWI1" s="38"/>
      <c r="AWJ1" s="38"/>
      <c r="AWK1" s="38"/>
      <c r="AWL1" s="38"/>
      <c r="AWM1" s="38"/>
      <c r="AWN1" s="38"/>
      <c r="AWO1" s="38"/>
      <c r="AWP1" s="38"/>
      <c r="AWQ1" s="38"/>
      <c r="AWR1" s="38"/>
      <c r="AWS1" s="38"/>
      <c r="AWT1" s="38"/>
      <c r="AWU1" s="38"/>
      <c r="AWV1" s="38"/>
      <c r="AWW1" s="38"/>
      <c r="AWX1" s="38"/>
      <c r="AWY1" s="38"/>
      <c r="AWZ1" s="38"/>
      <c r="AXA1" s="38"/>
      <c r="AXB1" s="38"/>
      <c r="AXC1" s="38"/>
      <c r="AXD1" s="38"/>
      <c r="AXE1" s="38"/>
      <c r="AXF1" s="38"/>
      <c r="AXG1" s="38"/>
      <c r="AXH1" s="38"/>
      <c r="AXI1" s="38"/>
      <c r="AXJ1" s="38"/>
      <c r="AXK1" s="38"/>
      <c r="AXL1" s="38"/>
      <c r="AXM1" s="38"/>
      <c r="AXN1" s="38"/>
      <c r="AXO1" s="38"/>
      <c r="AXP1" s="38"/>
      <c r="AXQ1" s="38"/>
      <c r="AXR1" s="38"/>
      <c r="AXS1" s="38"/>
      <c r="AXT1" s="38"/>
      <c r="AXU1" s="38"/>
      <c r="AXV1" s="38"/>
      <c r="AXW1" s="38"/>
      <c r="AXX1" s="38"/>
      <c r="AXY1" s="38"/>
      <c r="AXZ1" s="38"/>
      <c r="AYA1" s="38"/>
      <c r="AYB1" s="38"/>
      <c r="AYC1" s="38"/>
      <c r="AYD1" s="38"/>
      <c r="AYE1" s="38"/>
      <c r="AYF1" s="38"/>
      <c r="AYG1" s="38"/>
      <c r="AYH1" s="38"/>
      <c r="AYI1" s="38"/>
      <c r="AYJ1" s="38"/>
      <c r="AYK1" s="38"/>
      <c r="AYL1" s="38"/>
      <c r="AYM1" s="38"/>
      <c r="AYN1" s="38"/>
      <c r="AYO1" s="38"/>
      <c r="AYP1" s="38"/>
      <c r="AYQ1" s="38"/>
      <c r="AYR1" s="38"/>
      <c r="AYS1" s="38"/>
      <c r="AYT1" s="38"/>
      <c r="AYU1" s="38"/>
      <c r="AYV1" s="38"/>
      <c r="AYW1" s="38"/>
      <c r="AYX1" s="38"/>
      <c r="AYY1" s="38"/>
      <c r="AYZ1" s="38"/>
      <c r="AZA1" s="38"/>
      <c r="AZB1" s="38"/>
      <c r="AZC1" s="38"/>
      <c r="AZD1" s="38"/>
      <c r="AZE1" s="38"/>
      <c r="AZF1" s="38"/>
      <c r="AZG1" s="38"/>
      <c r="AZH1" s="38"/>
      <c r="AZI1" s="38"/>
      <c r="AZJ1" s="38"/>
      <c r="AZK1" s="38"/>
      <c r="AZL1" s="38"/>
      <c r="AZM1" s="38"/>
      <c r="AZN1" s="38"/>
      <c r="AZO1" s="38"/>
      <c r="AZP1" s="38"/>
      <c r="AZQ1" s="38"/>
      <c r="AZR1" s="38"/>
      <c r="AZS1" s="38"/>
      <c r="AZT1" s="38"/>
      <c r="AZU1" s="38"/>
      <c r="AZV1" s="38"/>
      <c r="AZW1" s="38"/>
      <c r="AZX1" s="38"/>
      <c r="AZY1" s="38"/>
      <c r="AZZ1" s="38"/>
      <c r="BAA1" s="38"/>
      <c r="BAB1" s="38"/>
      <c r="BAC1" s="38"/>
      <c r="BAD1" s="38"/>
      <c r="BAE1" s="38"/>
      <c r="BAF1" s="38"/>
      <c r="BAG1" s="38"/>
      <c r="BAH1" s="38"/>
      <c r="BAI1" s="38"/>
      <c r="BAJ1" s="38"/>
      <c r="BAK1" s="38"/>
      <c r="BAL1" s="38"/>
      <c r="BAM1" s="38"/>
      <c r="BAN1" s="38"/>
      <c r="BAO1" s="38"/>
      <c r="BAP1" s="38"/>
      <c r="BAQ1" s="38"/>
      <c r="BAR1" s="38"/>
      <c r="BAS1" s="38"/>
      <c r="BAT1" s="38"/>
      <c r="BAU1" s="38"/>
      <c r="BAV1" s="38"/>
      <c r="BAW1" s="38"/>
      <c r="BAX1" s="38"/>
      <c r="BAY1" s="38"/>
      <c r="BAZ1" s="38"/>
      <c r="BBA1" s="38"/>
      <c r="BBB1" s="38"/>
      <c r="BBC1" s="38"/>
      <c r="BBD1" s="38"/>
      <c r="BBE1" s="38"/>
      <c r="BBF1" s="38"/>
      <c r="BBG1" s="38"/>
      <c r="BBH1" s="38"/>
      <c r="BBI1" s="38"/>
      <c r="BBJ1" s="38"/>
      <c r="BBK1" s="38"/>
      <c r="BBL1" s="38"/>
      <c r="BBM1" s="38"/>
      <c r="BBN1" s="38"/>
      <c r="BBO1" s="38"/>
      <c r="BBP1" s="38"/>
      <c r="BBQ1" s="38"/>
      <c r="BBR1" s="38"/>
      <c r="BBS1" s="38"/>
      <c r="BBT1" s="38"/>
      <c r="BBU1" s="38"/>
      <c r="BBV1" s="38"/>
      <c r="BBW1" s="38"/>
      <c r="BBX1" s="38"/>
      <c r="BBY1" s="38"/>
      <c r="BBZ1" s="38"/>
      <c r="BCA1" s="38"/>
      <c r="BCB1" s="38"/>
      <c r="BCC1" s="38"/>
      <c r="BCD1" s="38"/>
      <c r="BCE1" s="38"/>
      <c r="BCF1" s="38"/>
      <c r="BCG1" s="38"/>
      <c r="BCH1" s="38"/>
      <c r="BCI1" s="38"/>
      <c r="BCJ1" s="38"/>
      <c r="BCK1" s="38"/>
      <c r="BCL1" s="38"/>
      <c r="BCM1" s="38"/>
      <c r="BCN1" s="38"/>
      <c r="BCO1" s="38"/>
      <c r="BCP1" s="38"/>
      <c r="BCQ1" s="38"/>
      <c r="BCR1" s="38"/>
      <c r="BCS1" s="38"/>
      <c r="BCT1" s="38"/>
      <c r="BCU1" s="38"/>
      <c r="BCV1" s="38"/>
      <c r="BCW1" s="38"/>
      <c r="BCX1" s="38"/>
      <c r="BCY1" s="38"/>
      <c r="BCZ1" s="38"/>
      <c r="BDA1" s="38"/>
      <c r="BDB1" s="38"/>
      <c r="BDC1" s="38"/>
      <c r="BDD1" s="38"/>
      <c r="BDE1" s="38"/>
      <c r="BDF1" s="38"/>
      <c r="BDG1" s="38"/>
      <c r="BDH1" s="38"/>
      <c r="BDI1" s="38"/>
      <c r="BDJ1" s="38"/>
      <c r="BDK1" s="38"/>
      <c r="BDL1" s="38"/>
      <c r="BDM1" s="38"/>
      <c r="BDN1" s="38"/>
      <c r="BDO1" s="38"/>
      <c r="BDP1" s="38"/>
      <c r="BDQ1" s="38"/>
      <c r="BDR1" s="38"/>
      <c r="BDS1" s="38"/>
      <c r="BDT1" s="38"/>
      <c r="BDU1" s="38"/>
      <c r="BDV1" s="38"/>
      <c r="BDW1" s="38"/>
      <c r="BDX1" s="38"/>
      <c r="BDY1" s="38"/>
      <c r="BDZ1" s="38"/>
      <c r="BEA1" s="38"/>
      <c r="BEB1" s="38"/>
      <c r="BEC1" s="38"/>
      <c r="BED1" s="38"/>
      <c r="BEE1" s="38"/>
      <c r="BEF1" s="38"/>
      <c r="BEG1" s="38"/>
      <c r="BEH1" s="38"/>
      <c r="BEI1" s="38"/>
      <c r="BEJ1" s="38"/>
      <c r="BEK1" s="38"/>
      <c r="BEL1" s="38"/>
      <c r="BEM1" s="38"/>
      <c r="BEN1" s="38"/>
      <c r="BEO1" s="38"/>
      <c r="BEP1" s="38"/>
      <c r="BEQ1" s="38"/>
      <c r="BER1" s="38"/>
      <c r="BES1" s="38"/>
      <c r="BET1" s="38"/>
      <c r="BEU1" s="38"/>
      <c r="BEV1" s="38"/>
      <c r="BEW1" s="38"/>
      <c r="BEX1" s="38"/>
      <c r="BEY1" s="38"/>
      <c r="BEZ1" s="38"/>
      <c r="BFA1" s="38"/>
      <c r="BFB1" s="38"/>
      <c r="BFC1" s="38"/>
      <c r="BFD1" s="38"/>
      <c r="BFE1" s="38"/>
      <c r="BFF1" s="38"/>
      <c r="BFG1" s="38"/>
      <c r="BFH1" s="38"/>
      <c r="BFI1" s="38"/>
      <c r="BFJ1" s="38"/>
      <c r="BFK1" s="38"/>
      <c r="BFL1" s="38"/>
      <c r="BFM1" s="38"/>
      <c r="BFN1" s="38"/>
      <c r="BFO1" s="38"/>
      <c r="BFP1" s="38"/>
      <c r="BFQ1" s="38"/>
      <c r="BFR1" s="38"/>
      <c r="BFS1" s="38"/>
      <c r="BFT1" s="38"/>
      <c r="BFU1" s="38"/>
      <c r="BFV1" s="38"/>
      <c r="BFW1" s="38"/>
      <c r="BFX1" s="38"/>
      <c r="BFY1" s="38"/>
      <c r="BFZ1" s="38"/>
      <c r="BGA1" s="38"/>
      <c r="BGB1" s="38"/>
      <c r="BGC1" s="38"/>
      <c r="BGD1" s="38"/>
      <c r="BGE1" s="38"/>
      <c r="BGF1" s="38"/>
      <c r="BGG1" s="38"/>
      <c r="BGH1" s="38"/>
      <c r="BGI1" s="38"/>
      <c r="BGJ1" s="38"/>
      <c r="BGK1" s="38"/>
      <c r="BGL1" s="38"/>
      <c r="BGM1" s="38"/>
      <c r="BGN1" s="38"/>
      <c r="BGO1" s="38"/>
      <c r="BGP1" s="38"/>
      <c r="BGQ1" s="38"/>
      <c r="BGR1" s="38"/>
      <c r="BGS1" s="38"/>
      <c r="BGT1" s="38"/>
      <c r="BGU1" s="38"/>
      <c r="BGV1" s="38"/>
      <c r="BGW1" s="38"/>
      <c r="BGX1" s="38"/>
      <c r="BGY1" s="38"/>
      <c r="BGZ1" s="38"/>
      <c r="BHA1" s="38"/>
      <c r="BHB1" s="38"/>
      <c r="BHC1" s="38"/>
      <c r="BHD1" s="38"/>
      <c r="BHE1" s="38"/>
      <c r="BHF1" s="38"/>
      <c r="BHG1" s="38"/>
      <c r="BHH1" s="38"/>
      <c r="BHI1" s="38"/>
      <c r="BHJ1" s="38"/>
      <c r="BHK1" s="38"/>
      <c r="BHL1" s="38"/>
      <c r="BHM1" s="38"/>
      <c r="BHN1" s="38"/>
      <c r="BHO1" s="38"/>
      <c r="BHP1" s="38"/>
      <c r="BHQ1" s="38"/>
      <c r="BHR1" s="38"/>
      <c r="BHS1" s="38"/>
      <c r="BHT1" s="38"/>
      <c r="BHU1" s="38"/>
      <c r="BHV1" s="38"/>
      <c r="BHW1" s="38"/>
      <c r="BHX1" s="38"/>
      <c r="BHY1" s="38"/>
      <c r="BHZ1" s="38"/>
      <c r="BIA1" s="38"/>
      <c r="BIB1" s="38"/>
      <c r="BIC1" s="38"/>
      <c r="BID1" s="38"/>
      <c r="BIE1" s="38"/>
      <c r="BIF1" s="38"/>
      <c r="BIG1" s="38"/>
      <c r="BIH1" s="38"/>
      <c r="BII1" s="38"/>
      <c r="BIJ1" s="38"/>
      <c r="BIK1" s="38"/>
      <c r="BIL1" s="38"/>
      <c r="BIM1" s="38"/>
      <c r="BIN1" s="38"/>
      <c r="BIO1" s="38"/>
      <c r="BIP1" s="38"/>
      <c r="BIQ1" s="38"/>
      <c r="BIR1" s="38"/>
      <c r="BIS1" s="38"/>
      <c r="BIT1" s="38"/>
      <c r="BIU1" s="38"/>
      <c r="BIV1" s="38"/>
      <c r="BIW1" s="38"/>
      <c r="BIX1" s="38"/>
      <c r="BIY1" s="38"/>
      <c r="BIZ1" s="38"/>
      <c r="BJA1" s="38"/>
      <c r="BJB1" s="38"/>
      <c r="BJC1" s="38"/>
      <c r="BJD1" s="38"/>
      <c r="BJE1" s="38"/>
      <c r="BJF1" s="38"/>
      <c r="BJG1" s="38"/>
      <c r="BJH1" s="38"/>
      <c r="BJI1" s="38"/>
      <c r="BJJ1" s="38"/>
      <c r="BJK1" s="38"/>
      <c r="BJL1" s="38"/>
      <c r="BJM1" s="38"/>
      <c r="BJN1" s="38"/>
      <c r="BJO1" s="38"/>
      <c r="BJP1" s="38"/>
      <c r="BJQ1" s="38"/>
      <c r="BJR1" s="38"/>
      <c r="BJS1" s="38"/>
      <c r="BJT1" s="38"/>
      <c r="BJU1" s="38"/>
      <c r="BJV1" s="38"/>
      <c r="BJW1" s="38"/>
      <c r="BJX1" s="38"/>
      <c r="BJY1" s="38"/>
      <c r="BJZ1" s="38"/>
      <c r="BKA1" s="38"/>
      <c r="BKB1" s="38"/>
      <c r="BKC1" s="38"/>
      <c r="BKD1" s="38"/>
      <c r="BKE1" s="38"/>
      <c r="BKF1" s="38"/>
      <c r="BKG1" s="38"/>
      <c r="BKH1" s="38"/>
      <c r="BKI1" s="38"/>
      <c r="BKJ1" s="38"/>
      <c r="BKK1" s="38"/>
      <c r="BKL1" s="38"/>
      <c r="BKM1" s="38"/>
      <c r="BKN1" s="38"/>
      <c r="BKO1" s="38"/>
      <c r="BKP1" s="38"/>
      <c r="BKQ1" s="38"/>
      <c r="BKR1" s="38"/>
      <c r="BKS1" s="38"/>
      <c r="BKT1" s="38"/>
      <c r="BKU1" s="38"/>
      <c r="BKV1" s="38"/>
      <c r="BKW1" s="38"/>
      <c r="BKX1" s="38"/>
      <c r="BKY1" s="38"/>
      <c r="BKZ1" s="38"/>
      <c r="BLA1" s="38"/>
      <c r="BLB1" s="38"/>
      <c r="BLC1" s="38"/>
      <c r="BLD1" s="38"/>
      <c r="BLE1" s="38"/>
      <c r="BLF1" s="38"/>
      <c r="BLG1" s="38"/>
      <c r="BLH1" s="38"/>
      <c r="BLI1" s="38"/>
      <c r="BLJ1" s="38"/>
      <c r="BLK1" s="38"/>
      <c r="BLL1" s="38"/>
      <c r="BLM1" s="38"/>
      <c r="BLN1" s="38"/>
      <c r="BLO1" s="38"/>
      <c r="BLP1" s="38"/>
      <c r="BLQ1" s="38"/>
      <c r="BLR1" s="38"/>
      <c r="BLS1" s="38"/>
      <c r="BLT1" s="38"/>
      <c r="BLU1" s="38"/>
      <c r="BLV1" s="38"/>
      <c r="BLW1" s="38"/>
      <c r="BLX1" s="38"/>
      <c r="BLY1" s="38"/>
      <c r="BLZ1" s="38"/>
      <c r="BMA1" s="38"/>
      <c r="BMB1" s="38"/>
      <c r="BMC1" s="38"/>
      <c r="BMD1" s="38"/>
      <c r="BME1" s="38"/>
      <c r="BMF1" s="38"/>
      <c r="BMG1" s="38"/>
      <c r="BMH1" s="38"/>
      <c r="BMI1" s="38"/>
      <c r="BMJ1" s="38"/>
      <c r="BMK1" s="38"/>
      <c r="BML1" s="38"/>
      <c r="BMM1" s="38"/>
      <c r="BMN1" s="38"/>
      <c r="BMO1" s="38"/>
      <c r="BMP1" s="38"/>
      <c r="BMQ1" s="38"/>
      <c r="BMR1" s="38"/>
      <c r="BMS1" s="38"/>
      <c r="BMT1" s="38"/>
      <c r="BMU1" s="38"/>
      <c r="BMV1" s="38"/>
      <c r="BMW1" s="38"/>
      <c r="BMX1" s="38"/>
      <c r="BMY1" s="38"/>
      <c r="BMZ1" s="38"/>
      <c r="BNA1" s="38"/>
      <c r="BNB1" s="38"/>
      <c r="BNC1" s="38"/>
      <c r="BND1" s="38"/>
      <c r="BNE1" s="38"/>
      <c r="BNF1" s="38"/>
      <c r="BNG1" s="38"/>
      <c r="BNH1" s="38"/>
      <c r="BNI1" s="38"/>
      <c r="BNJ1" s="38"/>
      <c r="BNK1" s="38"/>
      <c r="BNL1" s="38"/>
      <c r="BNM1" s="38"/>
      <c r="BNN1" s="38"/>
      <c r="BNO1" s="38"/>
      <c r="BNP1" s="38"/>
      <c r="BNQ1" s="38"/>
      <c r="BNR1" s="38"/>
      <c r="BNS1" s="38"/>
      <c r="BNT1" s="38"/>
      <c r="BNU1" s="38"/>
      <c r="BNV1" s="38"/>
      <c r="BNW1" s="38"/>
      <c r="BNX1" s="38"/>
      <c r="BNY1" s="38"/>
      <c r="BNZ1" s="38"/>
      <c r="BOA1" s="38"/>
      <c r="BOB1" s="38"/>
      <c r="BOC1" s="38"/>
      <c r="BOD1" s="38"/>
      <c r="BOE1" s="38"/>
      <c r="BOF1" s="38"/>
      <c r="BOG1" s="38"/>
      <c r="BOH1" s="38"/>
      <c r="BOI1" s="38"/>
      <c r="BOJ1" s="38"/>
      <c r="BOK1" s="38"/>
      <c r="BOL1" s="38"/>
      <c r="BOM1" s="38"/>
      <c r="BON1" s="38"/>
      <c r="BOO1" s="38"/>
      <c r="BOP1" s="38"/>
      <c r="BOQ1" s="38"/>
      <c r="BOR1" s="38"/>
      <c r="BOS1" s="38"/>
      <c r="BOT1" s="38"/>
      <c r="BOU1" s="38"/>
      <c r="BOV1" s="38"/>
      <c r="BOW1" s="38"/>
      <c r="BOX1" s="38"/>
      <c r="BOY1" s="38"/>
      <c r="BOZ1" s="38"/>
      <c r="BPA1" s="38"/>
      <c r="BPB1" s="38"/>
      <c r="BPC1" s="38"/>
      <c r="BPD1" s="38"/>
      <c r="BPE1" s="38"/>
      <c r="BPF1" s="38"/>
      <c r="BPG1" s="38"/>
      <c r="BPH1" s="38"/>
      <c r="BPI1" s="38"/>
      <c r="BPJ1" s="38"/>
      <c r="BPK1" s="38"/>
      <c r="BPL1" s="38"/>
      <c r="BPM1" s="38"/>
      <c r="BPN1" s="38"/>
      <c r="BPO1" s="38"/>
      <c r="BPP1" s="38"/>
      <c r="BPQ1" s="38"/>
      <c r="BPR1" s="38"/>
      <c r="BPS1" s="38"/>
      <c r="BPT1" s="38"/>
      <c r="BPU1" s="38"/>
      <c r="BPV1" s="38"/>
      <c r="BPW1" s="38"/>
      <c r="BPX1" s="38"/>
      <c r="BPY1" s="38"/>
      <c r="BPZ1" s="38"/>
      <c r="BQA1" s="38"/>
      <c r="BQB1" s="38"/>
      <c r="BQC1" s="38"/>
      <c r="BQD1" s="38"/>
      <c r="BQE1" s="38"/>
      <c r="BQF1" s="38"/>
      <c r="BQG1" s="38"/>
      <c r="BQH1" s="38"/>
      <c r="BQI1" s="38"/>
      <c r="BQJ1" s="38"/>
      <c r="BQK1" s="38"/>
      <c r="BQL1" s="38"/>
      <c r="BQM1" s="38"/>
      <c r="BQN1" s="38"/>
      <c r="BQO1" s="38"/>
      <c r="BQP1" s="38"/>
      <c r="BQQ1" s="38"/>
      <c r="BQR1" s="38"/>
      <c r="BQS1" s="38"/>
      <c r="BQT1" s="38"/>
      <c r="BQU1" s="38"/>
      <c r="BQV1" s="38"/>
      <c r="BQW1" s="38"/>
      <c r="BQX1" s="38"/>
      <c r="BQY1" s="38"/>
      <c r="BQZ1" s="38"/>
      <c r="BRA1" s="38"/>
      <c r="BRB1" s="38"/>
      <c r="BRC1" s="38"/>
      <c r="BRD1" s="38"/>
      <c r="BRE1" s="38"/>
      <c r="BRF1" s="38"/>
      <c r="BRG1" s="38"/>
      <c r="BRH1" s="38"/>
      <c r="BRI1" s="38"/>
      <c r="BRJ1" s="38"/>
      <c r="BRK1" s="38"/>
      <c r="BRL1" s="38"/>
      <c r="BRM1" s="38"/>
      <c r="BRN1" s="38"/>
      <c r="BRO1" s="38"/>
      <c r="BRP1" s="38"/>
      <c r="BRQ1" s="38"/>
      <c r="BRR1" s="38"/>
      <c r="BRS1" s="38"/>
      <c r="BRT1" s="38"/>
      <c r="BRU1" s="38"/>
      <c r="BRV1" s="38"/>
      <c r="BRW1" s="38"/>
      <c r="BRX1" s="38"/>
      <c r="BRY1" s="38"/>
      <c r="BRZ1" s="38"/>
      <c r="BSA1" s="38"/>
      <c r="BSB1" s="38"/>
      <c r="BSC1" s="38"/>
      <c r="BSD1" s="38"/>
      <c r="BSE1" s="38"/>
      <c r="BSF1" s="38"/>
      <c r="BSG1" s="38"/>
      <c r="BSH1" s="38"/>
      <c r="BSI1" s="38"/>
      <c r="BSJ1" s="38"/>
      <c r="BSK1" s="38"/>
      <c r="BSL1" s="38"/>
      <c r="BSM1" s="38"/>
      <c r="BSN1" s="38"/>
      <c r="BSO1" s="38"/>
      <c r="BSP1" s="38"/>
      <c r="BSQ1" s="38"/>
      <c r="BSR1" s="38"/>
      <c r="BSS1" s="38"/>
      <c r="BST1" s="38"/>
      <c r="BSU1" s="38"/>
      <c r="BSV1" s="38"/>
      <c r="BSW1" s="38"/>
      <c r="BSX1" s="38"/>
      <c r="BSY1" s="38"/>
      <c r="BSZ1" s="38"/>
      <c r="BTA1" s="38"/>
      <c r="BTB1" s="38"/>
      <c r="BTC1" s="38"/>
      <c r="BTD1" s="38"/>
      <c r="BTE1" s="38"/>
      <c r="BTF1" s="38"/>
      <c r="BTG1" s="38"/>
      <c r="BTH1" s="38"/>
      <c r="BTI1" s="38"/>
      <c r="BTJ1" s="38"/>
      <c r="BTK1" s="38"/>
      <c r="BTL1" s="38"/>
      <c r="BTM1" s="38"/>
      <c r="BTN1" s="38"/>
      <c r="BTO1" s="38"/>
      <c r="BTP1" s="38"/>
      <c r="BTQ1" s="38"/>
      <c r="BTR1" s="38"/>
      <c r="BTS1" s="38"/>
      <c r="BTT1" s="38"/>
      <c r="BTU1" s="38"/>
      <c r="BTV1" s="38"/>
      <c r="BTW1" s="38"/>
      <c r="BTX1" s="38"/>
      <c r="BTY1" s="38"/>
      <c r="BTZ1" s="38"/>
      <c r="BUA1" s="38"/>
      <c r="BUB1" s="38"/>
      <c r="BUC1" s="38"/>
      <c r="BUD1" s="38"/>
      <c r="BUE1" s="38"/>
      <c r="BUF1" s="38"/>
      <c r="BUG1" s="38"/>
      <c r="BUH1" s="38"/>
      <c r="BUI1" s="38"/>
      <c r="BUJ1" s="38"/>
      <c r="BUK1" s="38"/>
      <c r="BUL1" s="38"/>
      <c r="BUM1" s="38"/>
      <c r="BUN1" s="38"/>
      <c r="BUO1" s="38"/>
      <c r="BUP1" s="38"/>
      <c r="BUQ1" s="38"/>
      <c r="BUR1" s="38"/>
      <c r="BUS1" s="38"/>
      <c r="BUT1" s="38"/>
      <c r="BUU1" s="38"/>
      <c r="BUV1" s="38"/>
      <c r="BUW1" s="38"/>
      <c r="BUX1" s="38"/>
      <c r="BUY1" s="38"/>
      <c r="BUZ1" s="38"/>
      <c r="BVA1" s="38"/>
      <c r="BVB1" s="38"/>
      <c r="BVC1" s="38"/>
      <c r="BVD1" s="38"/>
      <c r="BVE1" s="38"/>
      <c r="BVF1" s="38"/>
      <c r="BVG1" s="38"/>
      <c r="BVH1" s="38"/>
      <c r="BVI1" s="38"/>
      <c r="BVJ1" s="38"/>
      <c r="BVK1" s="38"/>
      <c r="BVL1" s="38"/>
      <c r="BVM1" s="38"/>
      <c r="BVN1" s="38"/>
      <c r="BVO1" s="38"/>
      <c r="BVP1" s="38"/>
      <c r="BVQ1" s="38"/>
      <c r="BVR1" s="38"/>
      <c r="BVS1" s="38"/>
      <c r="BVT1" s="38"/>
      <c r="BVU1" s="38"/>
      <c r="BVV1" s="38"/>
      <c r="BVW1" s="38"/>
      <c r="BVX1" s="38"/>
      <c r="BVY1" s="38"/>
      <c r="BVZ1" s="38"/>
      <c r="BWA1" s="38"/>
      <c r="BWB1" s="38"/>
      <c r="BWC1" s="38"/>
      <c r="BWD1" s="38"/>
      <c r="BWE1" s="38"/>
      <c r="BWF1" s="38"/>
      <c r="BWG1" s="38"/>
      <c r="BWH1" s="38"/>
      <c r="BWI1" s="38"/>
      <c r="BWJ1" s="38"/>
      <c r="BWK1" s="38"/>
      <c r="BWL1" s="38"/>
      <c r="BWM1" s="38"/>
      <c r="BWN1" s="38"/>
      <c r="BWO1" s="38"/>
      <c r="BWP1" s="38"/>
      <c r="BWQ1" s="38"/>
      <c r="BWR1" s="38"/>
      <c r="BWS1" s="38"/>
      <c r="BWT1" s="38"/>
      <c r="BWU1" s="38"/>
      <c r="BWV1" s="38"/>
      <c r="BWW1" s="38"/>
      <c r="BWX1" s="38"/>
      <c r="BWY1" s="38"/>
      <c r="BWZ1" s="38"/>
      <c r="BXA1" s="38"/>
      <c r="BXB1" s="38"/>
      <c r="BXC1" s="38"/>
      <c r="BXD1" s="38"/>
      <c r="BXE1" s="38"/>
      <c r="BXF1" s="38"/>
      <c r="BXG1" s="38"/>
      <c r="BXH1" s="38"/>
      <c r="BXI1" s="38"/>
      <c r="BXJ1" s="38"/>
      <c r="BXK1" s="38"/>
      <c r="BXL1" s="38"/>
      <c r="BXM1" s="38"/>
      <c r="BXN1" s="38"/>
      <c r="BXO1" s="38"/>
      <c r="BXP1" s="38"/>
      <c r="BXQ1" s="38"/>
      <c r="BXR1" s="38"/>
      <c r="BXS1" s="38"/>
      <c r="BXT1" s="38"/>
      <c r="BXU1" s="38"/>
      <c r="BXV1" s="38"/>
      <c r="BXW1" s="38"/>
      <c r="BXX1" s="38"/>
      <c r="BXY1" s="38"/>
      <c r="BXZ1" s="38"/>
      <c r="BYA1" s="38"/>
      <c r="BYB1" s="38"/>
      <c r="BYC1" s="38"/>
      <c r="BYD1" s="38"/>
      <c r="BYE1" s="38"/>
      <c r="BYF1" s="38"/>
      <c r="BYG1" s="38"/>
      <c r="BYH1" s="38"/>
      <c r="BYI1" s="38"/>
      <c r="BYJ1" s="38"/>
      <c r="BYK1" s="38"/>
      <c r="BYL1" s="38"/>
      <c r="BYM1" s="38"/>
      <c r="BYN1" s="38"/>
      <c r="BYO1" s="38"/>
      <c r="BYP1" s="38"/>
      <c r="BYQ1" s="38"/>
      <c r="BYR1" s="38"/>
      <c r="BYS1" s="38"/>
      <c r="BYT1" s="38"/>
      <c r="BYU1" s="38"/>
      <c r="BYV1" s="38"/>
      <c r="BYW1" s="38"/>
      <c r="BYX1" s="38"/>
      <c r="BYY1" s="38"/>
      <c r="BYZ1" s="38"/>
      <c r="BZA1" s="38"/>
      <c r="BZB1" s="38"/>
      <c r="BZC1" s="38"/>
      <c r="BZD1" s="38"/>
      <c r="BZE1" s="38"/>
      <c r="BZF1" s="38"/>
      <c r="BZG1" s="38"/>
      <c r="BZH1" s="38"/>
      <c r="BZI1" s="38"/>
      <c r="BZJ1" s="38"/>
      <c r="BZK1" s="38"/>
      <c r="BZL1" s="38"/>
      <c r="BZM1" s="38"/>
      <c r="BZN1" s="38"/>
      <c r="BZO1" s="38"/>
      <c r="BZP1" s="38"/>
      <c r="BZQ1" s="38"/>
      <c r="BZR1" s="38"/>
      <c r="BZS1" s="38"/>
      <c r="BZT1" s="38"/>
      <c r="BZU1" s="38"/>
      <c r="BZV1" s="38"/>
      <c r="BZW1" s="38"/>
      <c r="BZX1" s="38"/>
      <c r="BZY1" s="38"/>
      <c r="BZZ1" s="38"/>
      <c r="CAA1" s="38"/>
      <c r="CAB1" s="38"/>
      <c r="CAC1" s="38"/>
      <c r="CAD1" s="38"/>
      <c r="CAE1" s="38"/>
      <c r="CAF1" s="38"/>
      <c r="CAG1" s="38"/>
      <c r="CAH1" s="38"/>
      <c r="CAI1" s="38"/>
      <c r="CAJ1" s="38"/>
      <c r="CAK1" s="38"/>
      <c r="CAL1" s="38"/>
      <c r="CAM1" s="38"/>
      <c r="CAN1" s="38"/>
      <c r="CAO1" s="38"/>
      <c r="CAP1" s="38"/>
      <c r="CAQ1" s="38"/>
      <c r="CAR1" s="38"/>
      <c r="CAS1" s="38"/>
      <c r="CAT1" s="38"/>
      <c r="CAU1" s="38"/>
      <c r="CAV1" s="38"/>
      <c r="CAW1" s="38"/>
      <c r="CAX1" s="38"/>
      <c r="CAY1" s="38"/>
      <c r="CAZ1" s="38"/>
      <c r="CBA1" s="38"/>
      <c r="CBB1" s="38"/>
      <c r="CBC1" s="38"/>
      <c r="CBD1" s="38"/>
      <c r="CBE1" s="38"/>
      <c r="CBF1" s="38"/>
      <c r="CBG1" s="38"/>
      <c r="CBH1" s="38"/>
      <c r="CBI1" s="38"/>
      <c r="CBJ1" s="38"/>
      <c r="CBK1" s="38"/>
      <c r="CBL1" s="38"/>
      <c r="CBM1" s="38"/>
      <c r="CBN1" s="38"/>
      <c r="CBO1" s="38"/>
      <c r="CBP1" s="38"/>
      <c r="CBQ1" s="38"/>
      <c r="CBR1" s="38"/>
      <c r="CBS1" s="38"/>
      <c r="CBT1" s="38"/>
      <c r="CBU1" s="38"/>
      <c r="CBV1" s="38"/>
      <c r="CBW1" s="38"/>
      <c r="CBX1" s="38"/>
      <c r="CBY1" s="38"/>
      <c r="CBZ1" s="38"/>
      <c r="CCA1" s="38"/>
      <c r="CCB1" s="38"/>
      <c r="CCC1" s="38"/>
      <c r="CCD1" s="38"/>
      <c r="CCE1" s="38"/>
      <c r="CCF1" s="38"/>
      <c r="CCG1" s="38"/>
      <c r="CCH1" s="38"/>
      <c r="CCI1" s="38"/>
      <c r="CCJ1" s="38"/>
      <c r="CCK1" s="38"/>
      <c r="CCL1" s="38"/>
      <c r="CCM1" s="38"/>
      <c r="CCN1" s="38"/>
      <c r="CCO1" s="38"/>
      <c r="CCP1" s="38"/>
      <c r="CCQ1" s="38"/>
      <c r="CCR1" s="38"/>
      <c r="CCS1" s="38"/>
      <c r="CCT1" s="38"/>
      <c r="CCU1" s="38"/>
      <c r="CCV1" s="38"/>
      <c r="CCW1" s="38"/>
      <c r="CCX1" s="38"/>
      <c r="CCY1" s="38"/>
      <c r="CCZ1" s="38"/>
      <c r="CDA1" s="38"/>
      <c r="CDB1" s="38"/>
      <c r="CDC1" s="38"/>
      <c r="CDD1" s="38"/>
      <c r="CDE1" s="38"/>
      <c r="CDF1" s="38"/>
      <c r="CDG1" s="38"/>
      <c r="CDH1" s="38"/>
      <c r="CDI1" s="38"/>
      <c r="CDJ1" s="38"/>
      <c r="CDK1" s="38"/>
      <c r="CDL1" s="38"/>
      <c r="CDM1" s="38"/>
      <c r="CDN1" s="38"/>
      <c r="CDO1" s="38"/>
      <c r="CDP1" s="38"/>
      <c r="CDQ1" s="38"/>
      <c r="CDR1" s="38"/>
      <c r="CDS1" s="38"/>
      <c r="CDT1" s="38"/>
      <c r="CDU1" s="38"/>
      <c r="CDV1" s="38"/>
      <c r="CDW1" s="38"/>
      <c r="CDX1" s="38"/>
      <c r="CDY1" s="38"/>
      <c r="CDZ1" s="38"/>
      <c r="CEA1" s="38"/>
      <c r="CEB1" s="38"/>
      <c r="CEC1" s="38"/>
      <c r="CED1" s="38"/>
      <c r="CEE1" s="38"/>
      <c r="CEF1" s="38"/>
      <c r="CEG1" s="38"/>
      <c r="CEH1" s="38"/>
      <c r="CEI1" s="38"/>
      <c r="CEJ1" s="38"/>
      <c r="CEK1" s="38"/>
      <c r="CEL1" s="38"/>
      <c r="CEM1" s="38"/>
      <c r="CEN1" s="38"/>
      <c r="CEO1" s="38"/>
      <c r="CEP1" s="38"/>
      <c r="CEQ1" s="38"/>
      <c r="CER1" s="38"/>
      <c r="CES1" s="38"/>
      <c r="CET1" s="38"/>
      <c r="CEU1" s="38"/>
      <c r="CEV1" s="38"/>
      <c r="CEW1" s="38"/>
      <c r="CEX1" s="38"/>
      <c r="CEY1" s="38"/>
      <c r="CEZ1" s="38"/>
      <c r="CFA1" s="38"/>
      <c r="CFB1" s="38"/>
      <c r="CFC1" s="38"/>
      <c r="CFD1" s="38"/>
      <c r="CFE1" s="38"/>
      <c r="CFF1" s="38"/>
      <c r="CFG1" s="38"/>
      <c r="CFH1" s="38"/>
      <c r="CFI1" s="38"/>
      <c r="CFJ1" s="38"/>
      <c r="CFK1" s="38"/>
      <c r="CFL1" s="38"/>
      <c r="CFM1" s="38"/>
      <c r="CFN1" s="38"/>
      <c r="CFO1" s="38"/>
      <c r="CFP1" s="38"/>
      <c r="CFQ1" s="38"/>
      <c r="CFR1" s="38"/>
      <c r="CFS1" s="38"/>
      <c r="CFT1" s="38"/>
      <c r="CFU1" s="38"/>
      <c r="CFV1" s="38"/>
      <c r="CFW1" s="38"/>
      <c r="CFX1" s="38"/>
      <c r="CFY1" s="38"/>
      <c r="CFZ1" s="38"/>
      <c r="CGA1" s="38"/>
      <c r="CGB1" s="38"/>
      <c r="CGC1" s="38"/>
      <c r="CGD1" s="38"/>
      <c r="CGE1" s="38"/>
      <c r="CGF1" s="38"/>
      <c r="CGG1" s="38"/>
      <c r="CGH1" s="38"/>
      <c r="CGI1" s="38"/>
      <c r="CGJ1" s="38"/>
      <c r="CGK1" s="38"/>
      <c r="CGL1" s="38"/>
      <c r="CGM1" s="38"/>
      <c r="CGN1" s="38"/>
      <c r="CGO1" s="38"/>
      <c r="CGP1" s="38"/>
      <c r="CGQ1" s="38"/>
      <c r="CGR1" s="38"/>
      <c r="CGS1" s="38"/>
      <c r="CGT1" s="38"/>
      <c r="CGU1" s="38"/>
      <c r="CGV1" s="38"/>
      <c r="CGW1" s="38"/>
      <c r="CGX1" s="38"/>
      <c r="CGY1" s="38"/>
      <c r="CGZ1" s="38"/>
      <c r="CHA1" s="38"/>
      <c r="CHB1" s="38"/>
      <c r="CHC1" s="38"/>
      <c r="CHD1" s="38"/>
      <c r="CHE1" s="38"/>
      <c r="CHF1" s="38"/>
      <c r="CHG1" s="38"/>
      <c r="CHH1" s="38"/>
      <c r="CHI1" s="38"/>
      <c r="CHJ1" s="38"/>
      <c r="CHK1" s="38"/>
      <c r="CHL1" s="38"/>
      <c r="CHM1" s="38"/>
      <c r="CHN1" s="38"/>
      <c r="CHO1" s="38"/>
      <c r="CHP1" s="38"/>
      <c r="CHQ1" s="38"/>
      <c r="CHR1" s="38"/>
      <c r="CHS1" s="38"/>
      <c r="CHT1" s="38"/>
      <c r="CHU1" s="38"/>
      <c r="CHV1" s="38"/>
      <c r="CHW1" s="38"/>
      <c r="CHX1" s="38"/>
      <c r="CHY1" s="38"/>
      <c r="CHZ1" s="38"/>
      <c r="CIA1" s="38"/>
      <c r="CIB1" s="38"/>
      <c r="CIC1" s="38"/>
      <c r="CID1" s="38"/>
      <c r="CIE1" s="38"/>
      <c r="CIF1" s="38"/>
      <c r="CIG1" s="38"/>
      <c r="CIH1" s="38"/>
      <c r="CII1" s="38"/>
      <c r="CIJ1" s="38"/>
      <c r="CIK1" s="38"/>
      <c r="CIL1" s="38"/>
      <c r="CIM1" s="38"/>
      <c r="CIN1" s="38"/>
      <c r="CIO1" s="38"/>
      <c r="CIP1" s="38"/>
      <c r="CIQ1" s="38"/>
      <c r="CIR1" s="38"/>
      <c r="CIS1" s="38"/>
      <c r="CIT1" s="38"/>
      <c r="CIU1" s="38"/>
      <c r="CIV1" s="38"/>
      <c r="CIW1" s="38"/>
      <c r="CIX1" s="38"/>
      <c r="CIY1" s="38"/>
      <c r="CIZ1" s="38"/>
      <c r="CJA1" s="38"/>
      <c r="CJB1" s="38"/>
      <c r="CJC1" s="38"/>
      <c r="CJD1" s="38"/>
      <c r="CJE1" s="38"/>
      <c r="CJF1" s="38"/>
      <c r="CJG1" s="38"/>
      <c r="CJH1" s="38"/>
      <c r="CJI1" s="38"/>
      <c r="CJJ1" s="38"/>
      <c r="CJK1" s="38"/>
      <c r="CJL1" s="38"/>
      <c r="CJM1" s="38"/>
      <c r="CJN1" s="38"/>
      <c r="CJO1" s="38"/>
      <c r="CJP1" s="38"/>
      <c r="CJQ1" s="38"/>
      <c r="CJR1" s="38"/>
      <c r="CJS1" s="38"/>
      <c r="CJT1" s="38"/>
      <c r="CJU1" s="38"/>
      <c r="CJV1" s="38"/>
      <c r="CJW1" s="38"/>
      <c r="CJX1" s="38"/>
      <c r="CJY1" s="38"/>
      <c r="CJZ1" s="38"/>
      <c r="CKA1" s="38"/>
      <c r="CKB1" s="38"/>
      <c r="CKC1" s="38"/>
      <c r="CKD1" s="38"/>
      <c r="CKE1" s="38"/>
      <c r="CKF1" s="38"/>
      <c r="CKG1" s="38"/>
      <c r="CKH1" s="38"/>
      <c r="CKI1" s="38"/>
      <c r="CKJ1" s="38"/>
      <c r="CKK1" s="38"/>
      <c r="CKL1" s="38"/>
      <c r="CKM1" s="38"/>
      <c r="CKN1" s="38"/>
      <c r="CKO1" s="38"/>
      <c r="CKP1" s="38"/>
      <c r="CKQ1" s="38"/>
      <c r="CKR1" s="38"/>
      <c r="CKS1" s="38"/>
      <c r="CKT1" s="38"/>
      <c r="CKU1" s="38"/>
      <c r="CKV1" s="38"/>
      <c r="CKW1" s="38"/>
      <c r="CKX1" s="38"/>
      <c r="CKY1" s="38"/>
      <c r="CKZ1" s="38"/>
      <c r="CLA1" s="38"/>
      <c r="CLB1" s="38"/>
      <c r="CLC1" s="38"/>
      <c r="CLD1" s="38"/>
      <c r="CLE1" s="38"/>
      <c r="CLF1" s="38"/>
      <c r="CLG1" s="38"/>
      <c r="CLH1" s="38"/>
      <c r="CLI1" s="38"/>
      <c r="CLJ1" s="38"/>
      <c r="CLK1" s="38"/>
      <c r="CLL1" s="38"/>
      <c r="CLM1" s="38"/>
      <c r="CLN1" s="38"/>
      <c r="CLO1" s="38"/>
      <c r="CLP1" s="38"/>
      <c r="CLQ1" s="38"/>
      <c r="CLR1" s="38"/>
      <c r="CLS1" s="38"/>
      <c r="CLT1" s="38"/>
      <c r="CLU1" s="38"/>
      <c r="CLV1" s="38"/>
      <c r="CLW1" s="38"/>
      <c r="CLX1" s="38"/>
      <c r="CLY1" s="38"/>
      <c r="CLZ1" s="38"/>
      <c r="CMA1" s="38"/>
      <c r="CMB1" s="38"/>
      <c r="CMC1" s="38"/>
      <c r="CMD1" s="38"/>
      <c r="CME1" s="38"/>
      <c r="CMF1" s="38"/>
      <c r="CMG1" s="38"/>
      <c r="CMH1" s="38"/>
      <c r="CMI1" s="38"/>
      <c r="CMJ1" s="38"/>
      <c r="CMK1" s="38"/>
      <c r="CML1" s="38"/>
      <c r="CMM1" s="38"/>
      <c r="CMN1" s="38"/>
      <c r="CMO1" s="38"/>
      <c r="CMP1" s="38"/>
      <c r="CMQ1" s="38"/>
      <c r="CMR1" s="38"/>
      <c r="CMS1" s="38"/>
      <c r="CMT1" s="38"/>
      <c r="CMU1" s="38"/>
      <c r="CMV1" s="38"/>
      <c r="CMW1" s="38"/>
      <c r="CMX1" s="38"/>
      <c r="CMY1" s="38"/>
      <c r="CMZ1" s="38"/>
      <c r="CNA1" s="38"/>
      <c r="CNB1" s="38"/>
      <c r="CNC1" s="38"/>
      <c r="CND1" s="38"/>
      <c r="CNE1" s="38"/>
      <c r="CNF1" s="38"/>
      <c r="CNG1" s="38"/>
      <c r="CNH1" s="38"/>
      <c r="CNI1" s="38"/>
      <c r="CNJ1" s="38"/>
      <c r="CNK1" s="38"/>
      <c r="CNL1" s="38"/>
      <c r="CNM1" s="38"/>
      <c r="CNN1" s="38"/>
      <c r="CNO1" s="38"/>
      <c r="CNP1" s="38"/>
      <c r="CNQ1" s="38"/>
      <c r="CNR1" s="38"/>
      <c r="CNS1" s="38"/>
      <c r="CNT1" s="38"/>
      <c r="CNU1" s="38"/>
      <c r="CNV1" s="38"/>
      <c r="CNW1" s="38"/>
      <c r="CNX1" s="38"/>
      <c r="CNY1" s="38"/>
      <c r="CNZ1" s="38"/>
      <c r="COA1" s="38"/>
      <c r="COB1" s="38"/>
      <c r="COC1" s="38"/>
      <c r="COD1" s="38"/>
      <c r="COE1" s="38"/>
      <c r="COF1" s="38"/>
      <c r="COG1" s="38"/>
      <c r="COH1" s="38"/>
      <c r="COI1" s="38"/>
      <c r="COJ1" s="38"/>
      <c r="COK1" s="38"/>
      <c r="COL1" s="38"/>
      <c r="COM1" s="38"/>
      <c r="CON1" s="38"/>
      <c r="COO1" s="38"/>
      <c r="COP1" s="38"/>
      <c r="COQ1" s="38"/>
      <c r="COR1" s="38"/>
      <c r="COS1" s="38"/>
      <c r="COT1" s="38"/>
      <c r="COU1" s="38"/>
      <c r="COV1" s="38"/>
      <c r="COW1" s="38"/>
      <c r="COX1" s="38"/>
      <c r="COY1" s="38"/>
      <c r="COZ1" s="38"/>
      <c r="CPA1" s="38"/>
      <c r="CPB1" s="38"/>
      <c r="CPC1" s="38"/>
      <c r="CPD1" s="38"/>
      <c r="CPE1" s="38"/>
      <c r="CPF1" s="38"/>
      <c r="CPG1" s="38"/>
      <c r="CPH1" s="38"/>
      <c r="CPI1" s="38"/>
      <c r="CPJ1" s="38"/>
      <c r="CPK1" s="38"/>
      <c r="CPL1" s="38"/>
      <c r="CPM1" s="38"/>
      <c r="CPN1" s="38"/>
      <c r="CPO1" s="38"/>
      <c r="CPP1" s="38"/>
      <c r="CPQ1" s="38"/>
      <c r="CPR1" s="38"/>
      <c r="CPS1" s="38"/>
      <c r="CPT1" s="38"/>
      <c r="CPU1" s="38"/>
      <c r="CPV1" s="38"/>
      <c r="CPW1" s="38"/>
      <c r="CPX1" s="38"/>
      <c r="CPY1" s="38"/>
      <c r="CPZ1" s="38"/>
      <c r="CQA1" s="38"/>
      <c r="CQB1" s="38"/>
      <c r="CQC1" s="38"/>
      <c r="CQD1" s="38"/>
      <c r="CQE1" s="38"/>
      <c r="CQF1" s="38"/>
      <c r="CQG1" s="38"/>
      <c r="CQH1" s="38"/>
      <c r="CQI1" s="38"/>
      <c r="CQJ1" s="38"/>
      <c r="CQK1" s="38"/>
      <c r="CQL1" s="38"/>
      <c r="CQM1" s="38"/>
      <c r="CQN1" s="38"/>
      <c r="CQO1" s="38"/>
      <c r="CQP1" s="38"/>
      <c r="CQQ1" s="38"/>
      <c r="CQR1" s="38"/>
      <c r="CQS1" s="38"/>
      <c r="CQT1" s="38"/>
      <c r="CQU1" s="38"/>
      <c r="CQV1" s="38"/>
      <c r="CQW1" s="38"/>
      <c r="CQX1" s="38"/>
      <c r="CQY1" s="38"/>
      <c r="CQZ1" s="38"/>
      <c r="CRA1" s="38"/>
      <c r="CRB1" s="38"/>
      <c r="CRC1" s="38"/>
      <c r="CRD1" s="38"/>
      <c r="CRE1" s="38"/>
      <c r="CRF1" s="38"/>
      <c r="CRG1" s="38"/>
      <c r="CRH1" s="38"/>
      <c r="CRI1" s="38"/>
      <c r="CRJ1" s="38"/>
      <c r="CRK1" s="38"/>
      <c r="CRL1" s="38"/>
      <c r="CRM1" s="38"/>
      <c r="CRN1" s="38"/>
      <c r="CRO1" s="38"/>
      <c r="CRP1" s="38"/>
      <c r="CRQ1" s="38"/>
      <c r="CRR1" s="38"/>
      <c r="CRS1" s="38"/>
      <c r="CRT1" s="38"/>
      <c r="CRU1" s="38"/>
      <c r="CRV1" s="38"/>
      <c r="CRW1" s="38"/>
      <c r="CRX1" s="38"/>
      <c r="CRY1" s="38"/>
      <c r="CRZ1" s="38"/>
      <c r="CSA1" s="38"/>
      <c r="CSB1" s="38"/>
      <c r="CSC1" s="38"/>
      <c r="CSD1" s="38"/>
      <c r="CSE1" s="38"/>
      <c r="CSF1" s="38"/>
      <c r="CSG1" s="38"/>
      <c r="CSH1" s="38"/>
      <c r="CSI1" s="38"/>
      <c r="CSJ1" s="38"/>
      <c r="CSK1" s="38"/>
      <c r="CSL1" s="38"/>
      <c r="CSM1" s="38"/>
      <c r="CSN1" s="38"/>
      <c r="CSO1" s="38"/>
      <c r="CSP1" s="38"/>
      <c r="CSQ1" s="38"/>
      <c r="CSR1" s="38"/>
      <c r="CSS1" s="38"/>
      <c r="CST1" s="38"/>
      <c r="CSU1" s="38"/>
      <c r="CSV1" s="38"/>
      <c r="CSW1" s="38"/>
      <c r="CSX1" s="38"/>
      <c r="CSY1" s="38"/>
      <c r="CSZ1" s="38"/>
      <c r="CTA1" s="38"/>
      <c r="CTB1" s="38"/>
      <c r="CTC1" s="38"/>
      <c r="CTD1" s="38"/>
      <c r="CTE1" s="38"/>
      <c r="CTF1" s="38"/>
      <c r="CTG1" s="38"/>
      <c r="CTH1" s="38"/>
      <c r="CTI1" s="38"/>
      <c r="CTJ1" s="38"/>
      <c r="CTK1" s="38"/>
      <c r="CTL1" s="38"/>
      <c r="CTM1" s="38"/>
      <c r="CTN1" s="38"/>
      <c r="CTO1" s="38"/>
      <c r="CTP1" s="38"/>
      <c r="CTQ1" s="38"/>
      <c r="CTR1" s="38"/>
      <c r="CTS1" s="38"/>
      <c r="CTT1" s="38"/>
      <c r="CTU1" s="38"/>
      <c r="CTV1" s="38"/>
      <c r="CTW1" s="38"/>
      <c r="CTX1" s="38"/>
      <c r="CTY1" s="38"/>
      <c r="CTZ1" s="38"/>
      <c r="CUA1" s="38"/>
      <c r="CUB1" s="38"/>
      <c r="CUC1" s="38"/>
      <c r="CUD1" s="38"/>
      <c r="CUE1" s="38"/>
      <c r="CUF1" s="38"/>
      <c r="CUG1" s="38"/>
      <c r="CUH1" s="38"/>
      <c r="CUI1" s="38"/>
      <c r="CUJ1" s="38"/>
      <c r="CUK1" s="38"/>
      <c r="CUL1" s="38"/>
      <c r="CUM1" s="38"/>
      <c r="CUN1" s="38"/>
      <c r="CUO1" s="38"/>
      <c r="CUP1" s="38"/>
      <c r="CUQ1" s="38"/>
      <c r="CUR1" s="38"/>
      <c r="CUS1" s="38"/>
      <c r="CUT1" s="38"/>
      <c r="CUU1" s="38"/>
      <c r="CUV1" s="38"/>
      <c r="CUW1" s="38"/>
      <c r="CUX1" s="38"/>
      <c r="CUY1" s="38"/>
      <c r="CUZ1" s="38"/>
      <c r="CVA1" s="38"/>
      <c r="CVB1" s="38"/>
      <c r="CVC1" s="38"/>
      <c r="CVD1" s="38"/>
      <c r="CVE1" s="38"/>
      <c r="CVF1" s="38"/>
      <c r="CVG1" s="38"/>
      <c r="CVH1" s="38"/>
      <c r="CVI1" s="38"/>
      <c r="CVJ1" s="38"/>
      <c r="CVK1" s="38"/>
      <c r="CVL1" s="38"/>
      <c r="CVM1" s="38"/>
      <c r="CVN1" s="38"/>
      <c r="CVO1" s="38"/>
      <c r="CVP1" s="38"/>
      <c r="CVQ1" s="38"/>
      <c r="CVR1" s="38"/>
      <c r="CVS1" s="38"/>
      <c r="CVT1" s="38"/>
      <c r="CVU1" s="38"/>
      <c r="CVV1" s="38"/>
      <c r="CVW1" s="38"/>
      <c r="CVX1" s="38"/>
      <c r="CVY1" s="38"/>
      <c r="CVZ1" s="38"/>
      <c r="CWA1" s="38"/>
      <c r="CWB1" s="38"/>
      <c r="CWC1" s="38"/>
      <c r="CWD1" s="38"/>
      <c r="CWE1" s="38"/>
      <c r="CWF1" s="38"/>
      <c r="CWG1" s="38"/>
      <c r="CWH1" s="38"/>
      <c r="CWI1" s="38"/>
      <c r="CWJ1" s="38"/>
      <c r="CWK1" s="38"/>
      <c r="CWL1" s="38"/>
      <c r="CWM1" s="38"/>
      <c r="CWN1" s="38"/>
      <c r="CWO1" s="38"/>
      <c r="CWP1" s="38"/>
      <c r="CWQ1" s="38"/>
      <c r="CWR1" s="38"/>
      <c r="CWS1" s="38"/>
      <c r="CWT1" s="38"/>
      <c r="CWU1" s="38"/>
      <c r="CWV1" s="38"/>
      <c r="CWW1" s="38"/>
      <c r="CWX1" s="38"/>
      <c r="CWY1" s="38"/>
      <c r="CWZ1" s="38"/>
      <c r="CXA1" s="38"/>
      <c r="CXB1" s="38"/>
      <c r="CXC1" s="38"/>
      <c r="CXD1" s="38"/>
      <c r="CXE1" s="38"/>
      <c r="CXF1" s="38"/>
      <c r="CXG1" s="38"/>
      <c r="CXH1" s="38"/>
      <c r="CXI1" s="38"/>
      <c r="CXJ1" s="38"/>
      <c r="CXK1" s="38"/>
      <c r="CXL1" s="38"/>
      <c r="CXM1" s="38"/>
      <c r="CXN1" s="38"/>
      <c r="CXO1" s="38"/>
      <c r="CXP1" s="38"/>
      <c r="CXQ1" s="38"/>
      <c r="CXR1" s="38"/>
      <c r="CXS1" s="38"/>
      <c r="CXT1" s="38"/>
      <c r="CXU1" s="38"/>
      <c r="CXV1" s="38"/>
      <c r="CXW1" s="38"/>
      <c r="CXX1" s="38"/>
      <c r="CXY1" s="38"/>
      <c r="CXZ1" s="38"/>
      <c r="CYA1" s="38"/>
      <c r="CYB1" s="38"/>
      <c r="CYC1" s="38"/>
      <c r="CYD1" s="38"/>
      <c r="CYE1" s="38"/>
      <c r="CYF1" s="38"/>
      <c r="CYG1" s="38"/>
      <c r="CYH1" s="38"/>
      <c r="CYI1" s="38"/>
      <c r="CYJ1" s="38"/>
      <c r="CYK1" s="38"/>
      <c r="CYL1" s="38"/>
      <c r="CYM1" s="38"/>
      <c r="CYN1" s="38"/>
      <c r="CYO1" s="38"/>
      <c r="CYP1" s="38"/>
      <c r="CYQ1" s="38"/>
      <c r="CYR1" s="38"/>
      <c r="CYS1" s="38"/>
      <c r="CYT1" s="38"/>
      <c r="CYU1" s="38"/>
      <c r="CYV1" s="38"/>
      <c r="CYW1" s="38"/>
      <c r="CYX1" s="38"/>
      <c r="CYY1" s="38"/>
      <c r="CYZ1" s="38"/>
      <c r="CZA1" s="38"/>
      <c r="CZB1" s="38"/>
      <c r="CZC1" s="38"/>
      <c r="CZD1" s="38"/>
      <c r="CZE1" s="38"/>
      <c r="CZF1" s="38"/>
      <c r="CZG1" s="38"/>
      <c r="CZH1" s="38"/>
      <c r="CZI1" s="38"/>
      <c r="CZJ1" s="38"/>
      <c r="CZK1" s="38"/>
      <c r="CZL1" s="38"/>
      <c r="CZM1" s="38"/>
      <c r="CZN1" s="38"/>
      <c r="CZO1" s="38"/>
      <c r="CZP1" s="38"/>
      <c r="CZQ1" s="38"/>
      <c r="CZR1" s="38"/>
      <c r="CZS1" s="38"/>
      <c r="CZT1" s="38"/>
      <c r="CZU1" s="38"/>
      <c r="CZV1" s="38"/>
      <c r="CZW1" s="38"/>
      <c r="CZX1" s="38"/>
      <c r="CZY1" s="38"/>
      <c r="CZZ1" s="38"/>
      <c r="DAA1" s="38"/>
      <c r="DAB1" s="38"/>
      <c r="DAC1" s="38"/>
      <c r="DAD1" s="38"/>
      <c r="DAE1" s="38"/>
      <c r="DAF1" s="38"/>
      <c r="DAG1" s="38"/>
      <c r="DAH1" s="38"/>
      <c r="DAI1" s="38"/>
      <c r="DAJ1" s="38"/>
      <c r="DAK1" s="38"/>
      <c r="DAL1" s="38"/>
      <c r="DAM1" s="38"/>
      <c r="DAN1" s="38"/>
      <c r="DAO1" s="38"/>
      <c r="DAP1" s="38"/>
      <c r="DAQ1" s="38"/>
      <c r="DAR1" s="38"/>
      <c r="DAS1" s="38"/>
      <c r="DAT1" s="38"/>
      <c r="DAU1" s="38"/>
      <c r="DAV1" s="38"/>
      <c r="DAW1" s="38"/>
      <c r="DAX1" s="38"/>
      <c r="DAY1" s="38"/>
      <c r="DAZ1" s="38"/>
      <c r="DBA1" s="38"/>
      <c r="DBB1" s="38"/>
      <c r="DBC1" s="38"/>
      <c r="DBD1" s="38"/>
      <c r="DBE1" s="38"/>
      <c r="DBF1" s="38"/>
      <c r="DBG1" s="38"/>
      <c r="DBH1" s="38"/>
      <c r="DBI1" s="38"/>
      <c r="DBJ1" s="38"/>
      <c r="DBK1" s="38"/>
      <c r="DBL1" s="38"/>
      <c r="DBM1" s="38"/>
      <c r="DBN1" s="38"/>
      <c r="DBO1" s="38"/>
      <c r="DBP1" s="38"/>
      <c r="DBQ1" s="38"/>
      <c r="DBR1" s="38"/>
      <c r="DBS1" s="38"/>
      <c r="DBT1" s="38"/>
      <c r="DBU1" s="38"/>
      <c r="DBV1" s="38"/>
      <c r="DBW1" s="38"/>
      <c r="DBX1" s="38"/>
      <c r="DBY1" s="38"/>
      <c r="DBZ1" s="38"/>
      <c r="DCA1" s="38"/>
      <c r="DCB1" s="38"/>
      <c r="DCC1" s="38"/>
      <c r="DCD1" s="38"/>
      <c r="DCE1" s="38"/>
      <c r="DCF1" s="38"/>
      <c r="DCG1" s="38"/>
      <c r="DCH1" s="38"/>
      <c r="DCI1" s="38"/>
      <c r="DCJ1" s="38"/>
      <c r="DCK1" s="38"/>
      <c r="DCL1" s="38"/>
      <c r="DCM1" s="38"/>
      <c r="DCN1" s="38"/>
      <c r="DCO1" s="38"/>
      <c r="DCP1" s="38"/>
      <c r="DCQ1" s="38"/>
      <c r="DCR1" s="38"/>
      <c r="DCS1" s="38"/>
      <c r="DCT1" s="38"/>
      <c r="DCU1" s="38"/>
      <c r="DCV1" s="38"/>
      <c r="DCW1" s="38"/>
      <c r="DCX1" s="38"/>
      <c r="DCY1" s="38"/>
      <c r="DCZ1" s="38"/>
      <c r="DDA1" s="38"/>
      <c r="DDB1" s="38"/>
      <c r="DDC1" s="38"/>
      <c r="DDD1" s="38"/>
      <c r="DDE1" s="38"/>
      <c r="DDF1" s="38"/>
      <c r="DDG1" s="38"/>
      <c r="DDH1" s="38"/>
      <c r="DDI1" s="38"/>
      <c r="DDJ1" s="38"/>
      <c r="DDK1" s="38"/>
      <c r="DDL1" s="38"/>
      <c r="DDM1" s="38"/>
      <c r="DDN1" s="38"/>
      <c r="DDO1" s="38"/>
      <c r="DDP1" s="38"/>
      <c r="DDQ1" s="38"/>
      <c r="DDR1" s="38"/>
      <c r="DDS1" s="38"/>
      <c r="DDT1" s="38"/>
      <c r="DDU1" s="38"/>
      <c r="DDV1" s="38"/>
      <c r="DDW1" s="38"/>
      <c r="DDX1" s="38"/>
      <c r="DDY1" s="38"/>
      <c r="DDZ1" s="38"/>
      <c r="DEA1" s="38"/>
      <c r="DEB1" s="38"/>
      <c r="DEC1" s="38"/>
      <c r="DED1" s="38"/>
      <c r="DEE1" s="38"/>
      <c r="DEF1" s="38"/>
      <c r="DEG1" s="38"/>
      <c r="DEH1" s="38"/>
      <c r="DEI1" s="38"/>
      <c r="DEJ1" s="38"/>
      <c r="DEK1" s="38"/>
      <c r="DEL1" s="38"/>
      <c r="DEM1" s="38"/>
      <c r="DEN1" s="38"/>
      <c r="DEO1" s="38"/>
      <c r="DEP1" s="38"/>
      <c r="DEQ1" s="38"/>
      <c r="DER1" s="38"/>
      <c r="DES1" s="38"/>
      <c r="DET1" s="38"/>
      <c r="DEU1" s="38"/>
      <c r="DEV1" s="38"/>
      <c r="DEW1" s="38"/>
      <c r="DEX1" s="38"/>
      <c r="DEY1" s="38"/>
      <c r="DEZ1" s="38"/>
      <c r="DFA1" s="38"/>
      <c r="DFB1" s="38"/>
      <c r="DFC1" s="38"/>
      <c r="DFD1" s="38"/>
      <c r="DFE1" s="38"/>
      <c r="DFF1" s="38"/>
      <c r="DFG1" s="38"/>
      <c r="DFH1" s="38"/>
      <c r="DFI1" s="38"/>
      <c r="DFJ1" s="38"/>
      <c r="DFK1" s="38"/>
      <c r="DFL1" s="38"/>
      <c r="DFM1" s="38"/>
      <c r="DFN1" s="38"/>
      <c r="DFO1" s="38"/>
      <c r="DFP1" s="38"/>
      <c r="DFQ1" s="38"/>
      <c r="DFR1" s="38"/>
      <c r="DFS1" s="38"/>
      <c r="DFT1" s="38"/>
      <c r="DFU1" s="38"/>
      <c r="DFV1" s="38"/>
      <c r="DFW1" s="38"/>
      <c r="DFX1" s="38"/>
      <c r="DFY1" s="38"/>
      <c r="DFZ1" s="38"/>
      <c r="DGA1" s="38"/>
      <c r="DGB1" s="38"/>
      <c r="DGC1" s="38"/>
      <c r="DGD1" s="38"/>
      <c r="DGE1" s="38"/>
      <c r="DGF1" s="38"/>
      <c r="DGG1" s="38"/>
      <c r="DGH1" s="38"/>
      <c r="DGI1" s="38"/>
      <c r="DGJ1" s="38"/>
      <c r="DGK1" s="38"/>
      <c r="DGL1" s="38"/>
      <c r="DGM1" s="38"/>
      <c r="DGN1" s="38"/>
      <c r="DGO1" s="38"/>
      <c r="DGP1" s="38"/>
      <c r="DGQ1" s="38"/>
      <c r="DGR1" s="38"/>
      <c r="DGS1" s="38"/>
      <c r="DGT1" s="38"/>
      <c r="DGU1" s="38"/>
      <c r="DGV1" s="38"/>
      <c r="DGW1" s="38"/>
      <c r="DGX1" s="38"/>
      <c r="DGY1" s="38"/>
      <c r="DGZ1" s="38"/>
      <c r="DHA1" s="38"/>
      <c r="DHB1" s="38"/>
      <c r="DHC1" s="38"/>
      <c r="DHD1" s="38"/>
      <c r="DHE1" s="38"/>
      <c r="DHF1" s="38"/>
      <c r="DHG1" s="38"/>
      <c r="DHH1" s="38"/>
      <c r="DHI1" s="38"/>
      <c r="DHJ1" s="38"/>
      <c r="DHK1" s="38"/>
      <c r="DHL1" s="38"/>
      <c r="DHM1" s="38"/>
      <c r="DHN1" s="38"/>
      <c r="DHO1" s="38"/>
      <c r="DHP1" s="38"/>
      <c r="DHQ1" s="38"/>
      <c r="DHR1" s="38"/>
      <c r="DHS1" s="38"/>
      <c r="DHT1" s="38"/>
      <c r="DHU1" s="38"/>
      <c r="DHV1" s="38"/>
      <c r="DHW1" s="38"/>
      <c r="DHX1" s="38"/>
      <c r="DHY1" s="38"/>
      <c r="DHZ1" s="38"/>
      <c r="DIA1" s="38"/>
      <c r="DIB1" s="38"/>
      <c r="DIC1" s="38"/>
      <c r="DID1" s="38"/>
      <c r="DIE1" s="38"/>
      <c r="DIF1" s="38"/>
      <c r="DIG1" s="38"/>
      <c r="DIH1" s="38"/>
      <c r="DII1" s="38"/>
      <c r="DIJ1" s="38"/>
      <c r="DIK1" s="38"/>
      <c r="DIL1" s="38"/>
      <c r="DIM1" s="38"/>
      <c r="DIN1" s="38"/>
      <c r="DIO1" s="38"/>
      <c r="DIP1" s="38"/>
      <c r="DIQ1" s="38"/>
      <c r="DIR1" s="38"/>
      <c r="DIS1" s="38"/>
      <c r="DIT1" s="38"/>
      <c r="DIU1" s="38"/>
      <c r="DIV1" s="38"/>
      <c r="DIW1" s="38"/>
      <c r="DIX1" s="38"/>
      <c r="DIY1" s="38"/>
      <c r="DIZ1" s="38"/>
      <c r="DJA1" s="38"/>
      <c r="DJB1" s="38"/>
      <c r="DJC1" s="38"/>
      <c r="DJD1" s="38"/>
      <c r="DJE1" s="38"/>
      <c r="DJF1" s="38"/>
      <c r="DJG1" s="38"/>
      <c r="DJH1" s="38"/>
      <c r="DJI1" s="38"/>
      <c r="DJJ1" s="38"/>
      <c r="DJK1" s="38"/>
      <c r="DJL1" s="38"/>
      <c r="DJM1" s="38"/>
      <c r="DJN1" s="38"/>
      <c r="DJO1" s="38"/>
      <c r="DJP1" s="38"/>
      <c r="DJQ1" s="38"/>
      <c r="DJR1" s="38"/>
      <c r="DJS1" s="38"/>
      <c r="DJT1" s="38"/>
      <c r="DJU1" s="38"/>
      <c r="DJV1" s="38"/>
      <c r="DJW1" s="38"/>
      <c r="DJX1" s="38"/>
      <c r="DJY1" s="38"/>
      <c r="DJZ1" s="38"/>
      <c r="DKA1" s="38"/>
      <c r="DKB1" s="38"/>
      <c r="DKC1" s="38"/>
      <c r="DKD1" s="38"/>
      <c r="DKE1" s="38"/>
      <c r="DKF1" s="38"/>
      <c r="DKG1" s="38"/>
      <c r="DKH1" s="38"/>
      <c r="DKI1" s="38"/>
      <c r="DKJ1" s="38"/>
      <c r="DKK1" s="38"/>
      <c r="DKL1" s="38"/>
      <c r="DKM1" s="38"/>
      <c r="DKN1" s="38"/>
      <c r="DKO1" s="38"/>
      <c r="DKP1" s="38"/>
      <c r="DKQ1" s="38"/>
      <c r="DKR1" s="38"/>
      <c r="DKS1" s="38"/>
      <c r="DKT1" s="38"/>
      <c r="DKU1" s="38"/>
      <c r="DKV1" s="38"/>
      <c r="DKW1" s="38"/>
      <c r="DKX1" s="38"/>
      <c r="DKY1" s="38"/>
      <c r="DKZ1" s="38"/>
      <c r="DLA1" s="38"/>
      <c r="DLB1" s="38"/>
      <c r="DLC1" s="38"/>
      <c r="DLD1" s="38"/>
      <c r="DLE1" s="38"/>
      <c r="DLF1" s="38"/>
      <c r="DLG1" s="38"/>
      <c r="DLH1" s="38"/>
      <c r="DLI1" s="38"/>
      <c r="DLJ1" s="38"/>
      <c r="DLK1" s="38"/>
      <c r="DLL1" s="38"/>
      <c r="DLM1" s="38"/>
      <c r="DLN1" s="38"/>
      <c r="DLO1" s="38"/>
      <c r="DLP1" s="38"/>
      <c r="DLQ1" s="38"/>
      <c r="DLR1" s="38"/>
      <c r="DLS1" s="38"/>
      <c r="DLT1" s="38"/>
      <c r="DLU1" s="38"/>
      <c r="DLV1" s="38"/>
      <c r="DLW1" s="38"/>
      <c r="DLX1" s="38"/>
      <c r="DLY1" s="38"/>
      <c r="DLZ1" s="38"/>
      <c r="DMA1" s="38"/>
      <c r="DMB1" s="38"/>
      <c r="DMC1" s="38"/>
      <c r="DMD1" s="38"/>
      <c r="DME1" s="38"/>
      <c r="DMF1" s="38"/>
      <c r="DMG1" s="38"/>
      <c r="DMH1" s="38"/>
      <c r="DMI1" s="38"/>
      <c r="DMJ1" s="38"/>
      <c r="DMK1" s="38"/>
      <c r="DML1" s="38"/>
      <c r="DMM1" s="38"/>
      <c r="DMN1" s="38"/>
      <c r="DMO1" s="38"/>
      <c r="DMP1" s="38"/>
      <c r="DMQ1" s="38"/>
      <c r="DMR1" s="38"/>
      <c r="DMS1" s="38"/>
      <c r="DMT1" s="38"/>
      <c r="DMU1" s="38"/>
      <c r="DMV1" s="38"/>
      <c r="DMW1" s="38"/>
      <c r="DMX1" s="38"/>
      <c r="DMY1" s="38"/>
      <c r="DMZ1" s="38"/>
      <c r="DNA1" s="38"/>
      <c r="DNB1" s="38"/>
      <c r="DNC1" s="38"/>
      <c r="DND1" s="38"/>
      <c r="DNE1" s="38"/>
      <c r="DNF1" s="38"/>
      <c r="DNG1" s="38"/>
      <c r="DNH1" s="38"/>
      <c r="DNI1" s="38"/>
      <c r="DNJ1" s="38"/>
      <c r="DNK1" s="38"/>
      <c r="DNL1" s="38"/>
      <c r="DNM1" s="38"/>
      <c r="DNN1" s="38"/>
      <c r="DNO1" s="38"/>
      <c r="DNP1" s="38"/>
      <c r="DNQ1" s="38"/>
      <c r="DNR1" s="38"/>
      <c r="DNS1" s="38"/>
      <c r="DNT1" s="38"/>
      <c r="DNU1" s="38"/>
      <c r="DNV1" s="38"/>
      <c r="DNW1" s="38"/>
      <c r="DNX1" s="38"/>
      <c r="DNY1" s="38"/>
      <c r="DNZ1" s="38"/>
      <c r="DOA1" s="38"/>
      <c r="DOB1" s="38"/>
      <c r="DOC1" s="38"/>
      <c r="DOD1" s="38"/>
      <c r="DOE1" s="38"/>
      <c r="DOF1" s="38"/>
      <c r="DOG1" s="38"/>
      <c r="DOH1" s="38"/>
      <c r="DOI1" s="38"/>
      <c r="DOJ1" s="38"/>
      <c r="DOK1" s="38"/>
      <c r="DOL1" s="38"/>
      <c r="DOM1" s="38"/>
      <c r="DON1" s="38"/>
      <c r="DOO1" s="38"/>
      <c r="DOP1" s="38"/>
      <c r="DOQ1" s="38"/>
      <c r="DOR1" s="38"/>
      <c r="DOS1" s="38"/>
      <c r="DOT1" s="38"/>
      <c r="DOU1" s="38"/>
      <c r="DOV1" s="38"/>
      <c r="DOW1" s="38"/>
      <c r="DOX1" s="38"/>
      <c r="DOY1" s="38"/>
      <c r="DOZ1" s="38"/>
      <c r="DPA1" s="38"/>
      <c r="DPB1" s="38"/>
      <c r="DPC1" s="38"/>
      <c r="DPD1" s="38"/>
      <c r="DPE1" s="38"/>
      <c r="DPF1" s="38"/>
      <c r="DPG1" s="38"/>
      <c r="DPH1" s="38"/>
      <c r="DPI1" s="38"/>
      <c r="DPJ1" s="38"/>
      <c r="DPK1" s="38"/>
      <c r="DPL1" s="38"/>
      <c r="DPM1" s="38"/>
      <c r="DPN1" s="38"/>
      <c r="DPO1" s="38"/>
      <c r="DPP1" s="38"/>
      <c r="DPQ1" s="38"/>
      <c r="DPR1" s="38"/>
      <c r="DPS1" s="38"/>
      <c r="DPT1" s="38"/>
      <c r="DPU1" s="38"/>
      <c r="DPV1" s="38"/>
      <c r="DPW1" s="38"/>
      <c r="DPX1" s="38"/>
      <c r="DPY1" s="38"/>
      <c r="DPZ1" s="38"/>
      <c r="DQA1" s="38"/>
      <c r="DQB1" s="38"/>
      <c r="DQC1" s="38"/>
      <c r="DQD1" s="38"/>
      <c r="DQE1" s="38"/>
      <c r="DQF1" s="38"/>
      <c r="DQG1" s="38"/>
      <c r="DQH1" s="38"/>
      <c r="DQI1" s="38"/>
      <c r="DQJ1" s="38"/>
      <c r="DQK1" s="38"/>
      <c r="DQL1" s="38"/>
      <c r="DQM1" s="38"/>
      <c r="DQN1" s="38"/>
      <c r="DQO1" s="38"/>
      <c r="DQP1" s="38"/>
      <c r="DQQ1" s="38"/>
      <c r="DQR1" s="38"/>
      <c r="DQS1" s="38"/>
      <c r="DQT1" s="38"/>
      <c r="DQU1" s="38"/>
      <c r="DQV1" s="38"/>
      <c r="DQW1" s="38"/>
      <c r="DQX1" s="38"/>
      <c r="DQY1" s="38"/>
      <c r="DQZ1" s="38"/>
      <c r="DRA1" s="38"/>
      <c r="DRB1" s="38"/>
      <c r="DRC1" s="38"/>
      <c r="DRD1" s="38"/>
      <c r="DRE1" s="38"/>
      <c r="DRF1" s="38"/>
      <c r="DRG1" s="38"/>
      <c r="DRH1" s="38"/>
      <c r="DRI1" s="38"/>
      <c r="DRJ1" s="38"/>
      <c r="DRK1" s="38"/>
      <c r="DRL1" s="38"/>
      <c r="DRM1" s="38"/>
      <c r="DRN1" s="38"/>
      <c r="DRO1" s="38"/>
      <c r="DRP1" s="38"/>
      <c r="DRQ1" s="38"/>
      <c r="DRR1" s="38"/>
      <c r="DRS1" s="38"/>
      <c r="DRT1" s="38"/>
      <c r="DRU1" s="38"/>
      <c r="DRV1" s="38"/>
      <c r="DRW1" s="38"/>
      <c r="DRX1" s="38"/>
      <c r="DRY1" s="38"/>
      <c r="DRZ1" s="38"/>
      <c r="DSA1" s="38"/>
      <c r="DSB1" s="38"/>
      <c r="DSC1" s="38"/>
      <c r="DSD1" s="38"/>
      <c r="DSE1" s="38"/>
      <c r="DSF1" s="38"/>
      <c r="DSG1" s="38"/>
      <c r="DSH1" s="38"/>
      <c r="DSI1" s="38"/>
      <c r="DSJ1" s="38"/>
      <c r="DSK1" s="38"/>
      <c r="DSL1" s="38"/>
      <c r="DSM1" s="38"/>
      <c r="DSN1" s="38"/>
      <c r="DSO1" s="38"/>
      <c r="DSP1" s="38"/>
      <c r="DSQ1" s="38"/>
      <c r="DSR1" s="38"/>
      <c r="DSS1" s="38"/>
      <c r="DST1" s="38"/>
      <c r="DSU1" s="38"/>
      <c r="DSV1" s="38"/>
      <c r="DSW1" s="38"/>
      <c r="DSX1" s="38"/>
      <c r="DSY1" s="38"/>
      <c r="DSZ1" s="38"/>
      <c r="DTA1" s="38"/>
      <c r="DTB1" s="38"/>
      <c r="DTC1" s="38"/>
      <c r="DTD1" s="38"/>
      <c r="DTE1" s="38"/>
      <c r="DTF1" s="38"/>
      <c r="DTG1" s="38"/>
      <c r="DTH1" s="38"/>
      <c r="DTI1" s="38"/>
      <c r="DTJ1" s="38"/>
      <c r="DTK1" s="38"/>
      <c r="DTL1" s="38"/>
      <c r="DTM1" s="38"/>
      <c r="DTN1" s="38"/>
      <c r="DTO1" s="38"/>
      <c r="DTP1" s="38"/>
      <c r="DTQ1" s="38"/>
      <c r="DTR1" s="38"/>
      <c r="DTS1" s="38"/>
      <c r="DTT1" s="38"/>
      <c r="DTU1" s="38"/>
      <c r="DTV1" s="38"/>
      <c r="DTW1" s="38"/>
      <c r="DTX1" s="38"/>
      <c r="DTY1" s="38"/>
      <c r="DTZ1" s="38"/>
      <c r="DUA1" s="38"/>
      <c r="DUB1" s="38"/>
      <c r="DUC1" s="38"/>
      <c r="DUD1" s="38"/>
      <c r="DUE1" s="38"/>
      <c r="DUF1" s="38"/>
      <c r="DUG1" s="38"/>
      <c r="DUH1" s="38"/>
      <c r="DUI1" s="38"/>
      <c r="DUJ1" s="38"/>
      <c r="DUK1" s="38"/>
      <c r="DUL1" s="38"/>
      <c r="DUM1" s="38"/>
      <c r="DUN1" s="38"/>
      <c r="DUO1" s="38"/>
      <c r="DUP1" s="38"/>
      <c r="DUQ1" s="38"/>
      <c r="DUR1" s="38"/>
      <c r="DUS1" s="38"/>
      <c r="DUT1" s="38"/>
      <c r="DUU1" s="38"/>
      <c r="DUV1" s="38"/>
      <c r="DUW1" s="38"/>
      <c r="DUX1" s="38"/>
      <c r="DUY1" s="38"/>
      <c r="DUZ1" s="38"/>
      <c r="DVA1" s="38"/>
      <c r="DVB1" s="38"/>
      <c r="DVC1" s="38"/>
      <c r="DVD1" s="38"/>
      <c r="DVE1" s="38"/>
      <c r="DVF1" s="38"/>
      <c r="DVG1" s="38"/>
      <c r="DVH1" s="38"/>
      <c r="DVI1" s="38"/>
      <c r="DVJ1" s="38"/>
      <c r="DVK1" s="38"/>
      <c r="DVL1" s="38"/>
      <c r="DVM1" s="38"/>
      <c r="DVN1" s="38"/>
      <c r="DVO1" s="38"/>
      <c r="DVP1" s="38"/>
      <c r="DVQ1" s="38"/>
      <c r="DVR1" s="38"/>
      <c r="DVS1" s="38"/>
      <c r="DVT1" s="38"/>
      <c r="DVU1" s="38"/>
      <c r="DVV1" s="38"/>
      <c r="DVW1" s="38"/>
      <c r="DVX1" s="38"/>
      <c r="DVY1" s="38"/>
      <c r="DVZ1" s="38"/>
      <c r="DWA1" s="38"/>
      <c r="DWB1" s="38"/>
      <c r="DWC1" s="38"/>
      <c r="DWD1" s="38"/>
      <c r="DWE1" s="38"/>
      <c r="DWF1" s="38"/>
      <c r="DWG1" s="38"/>
      <c r="DWH1" s="38"/>
      <c r="DWI1" s="38"/>
      <c r="DWJ1" s="38"/>
      <c r="DWK1" s="38"/>
      <c r="DWL1" s="38"/>
      <c r="DWM1" s="38"/>
      <c r="DWN1" s="38"/>
      <c r="DWO1" s="38"/>
      <c r="DWP1" s="38"/>
      <c r="DWQ1" s="38"/>
      <c r="DWR1" s="38"/>
      <c r="DWS1" s="38"/>
      <c r="DWT1" s="38"/>
      <c r="DWU1" s="38"/>
      <c r="DWV1" s="38"/>
      <c r="DWW1" s="38"/>
      <c r="DWX1" s="38"/>
      <c r="DWY1" s="38"/>
      <c r="DWZ1" s="38"/>
      <c r="DXA1" s="38"/>
      <c r="DXB1" s="38"/>
      <c r="DXC1" s="38"/>
      <c r="DXD1" s="38"/>
      <c r="DXE1" s="38"/>
      <c r="DXF1" s="38"/>
      <c r="DXG1" s="38"/>
      <c r="DXH1" s="38"/>
      <c r="DXI1" s="38"/>
      <c r="DXJ1" s="38"/>
      <c r="DXK1" s="38"/>
      <c r="DXL1" s="38"/>
      <c r="DXM1" s="38"/>
      <c r="DXN1" s="38"/>
      <c r="DXO1" s="38"/>
      <c r="DXP1" s="38"/>
      <c r="DXQ1" s="38"/>
      <c r="DXR1" s="38"/>
      <c r="DXS1" s="38"/>
      <c r="DXT1" s="38"/>
      <c r="DXU1" s="38"/>
      <c r="DXV1" s="38"/>
      <c r="DXW1" s="38"/>
      <c r="DXX1" s="38"/>
      <c r="DXY1" s="38"/>
      <c r="DXZ1" s="38"/>
      <c r="DYA1" s="38"/>
      <c r="DYB1" s="38"/>
      <c r="DYC1" s="38"/>
      <c r="DYD1" s="38"/>
      <c r="DYE1" s="38"/>
      <c r="DYF1" s="38"/>
      <c r="DYG1" s="38"/>
      <c r="DYH1" s="38"/>
      <c r="DYI1" s="38"/>
      <c r="DYJ1" s="38"/>
      <c r="DYK1" s="38"/>
      <c r="DYL1" s="38"/>
      <c r="DYM1" s="38"/>
      <c r="DYN1" s="38"/>
      <c r="DYO1" s="38"/>
      <c r="DYP1" s="38"/>
      <c r="DYQ1" s="38"/>
      <c r="DYR1" s="38"/>
      <c r="DYS1" s="38"/>
      <c r="DYT1" s="38"/>
      <c r="DYU1" s="38"/>
      <c r="DYV1" s="38"/>
      <c r="DYW1" s="38"/>
      <c r="DYX1" s="38"/>
      <c r="DYY1" s="38"/>
      <c r="DYZ1" s="38"/>
      <c r="DZA1" s="38"/>
      <c r="DZB1" s="38"/>
      <c r="DZC1" s="38"/>
      <c r="DZD1" s="38"/>
      <c r="DZE1" s="38"/>
      <c r="DZF1" s="38"/>
      <c r="DZG1" s="38"/>
      <c r="DZH1" s="38"/>
      <c r="DZI1" s="38"/>
      <c r="DZJ1" s="38"/>
      <c r="DZK1" s="38"/>
      <c r="DZL1" s="38"/>
      <c r="DZM1" s="38"/>
      <c r="DZN1" s="38"/>
      <c r="DZO1" s="38"/>
      <c r="DZP1" s="38"/>
      <c r="DZQ1" s="38"/>
      <c r="DZR1" s="38"/>
      <c r="DZS1" s="38"/>
      <c r="DZT1" s="38"/>
      <c r="DZU1" s="38"/>
      <c r="DZV1" s="38"/>
      <c r="DZW1" s="38"/>
      <c r="DZX1" s="38"/>
      <c r="DZY1" s="38"/>
      <c r="DZZ1" s="38"/>
      <c r="EAA1" s="38"/>
      <c r="EAB1" s="38"/>
      <c r="EAC1" s="38"/>
      <c r="EAD1" s="38"/>
      <c r="EAE1" s="38"/>
      <c r="EAF1" s="38"/>
      <c r="EAG1" s="38"/>
      <c r="EAH1" s="38"/>
      <c r="EAI1" s="38"/>
      <c r="EAJ1" s="38"/>
      <c r="EAK1" s="38"/>
      <c r="EAL1" s="38"/>
      <c r="EAM1" s="38"/>
      <c r="EAN1" s="38"/>
      <c r="EAO1" s="38"/>
      <c r="EAP1" s="38"/>
      <c r="EAQ1" s="38"/>
      <c r="EAR1" s="38"/>
      <c r="EAS1" s="38"/>
      <c r="EAT1" s="38"/>
      <c r="EAU1" s="38"/>
      <c r="EAV1" s="38"/>
      <c r="EAW1" s="38"/>
      <c r="EAX1" s="38"/>
      <c r="EAY1" s="38"/>
      <c r="EAZ1" s="38"/>
      <c r="EBA1" s="38"/>
      <c r="EBB1" s="38"/>
      <c r="EBC1" s="38"/>
      <c r="EBD1" s="38"/>
      <c r="EBE1" s="38"/>
      <c r="EBF1" s="38"/>
      <c r="EBG1" s="38"/>
      <c r="EBH1" s="38"/>
      <c r="EBI1" s="38"/>
      <c r="EBJ1" s="38"/>
      <c r="EBK1" s="38"/>
      <c r="EBL1" s="38"/>
      <c r="EBM1" s="38"/>
      <c r="EBN1" s="38"/>
      <c r="EBO1" s="38"/>
      <c r="EBP1" s="38"/>
      <c r="EBQ1" s="38"/>
      <c r="EBR1" s="38"/>
      <c r="EBS1" s="38"/>
      <c r="EBT1" s="38"/>
      <c r="EBU1" s="38"/>
      <c r="EBV1" s="38"/>
      <c r="EBW1" s="38"/>
      <c r="EBX1" s="38"/>
      <c r="EBY1" s="38"/>
      <c r="EBZ1" s="38"/>
      <c r="ECA1" s="38"/>
      <c r="ECB1" s="38"/>
      <c r="ECC1" s="38"/>
      <c r="ECD1" s="38"/>
      <c r="ECE1" s="38"/>
      <c r="ECF1" s="38"/>
      <c r="ECG1" s="38"/>
      <c r="ECH1" s="38"/>
      <c r="ECI1" s="38"/>
      <c r="ECJ1" s="38"/>
      <c r="ECK1" s="38"/>
      <c r="ECL1" s="38"/>
      <c r="ECM1" s="38"/>
      <c r="ECN1" s="38"/>
      <c r="ECO1" s="38"/>
      <c r="ECP1" s="38"/>
      <c r="ECQ1" s="38"/>
      <c r="ECR1" s="38"/>
      <c r="ECS1" s="38"/>
      <c r="ECT1" s="38"/>
      <c r="ECU1" s="38"/>
      <c r="ECV1" s="38"/>
      <c r="ECW1" s="38"/>
      <c r="ECX1" s="38"/>
      <c r="ECY1" s="38"/>
      <c r="ECZ1" s="38"/>
      <c r="EDA1" s="38"/>
      <c r="EDB1" s="38"/>
      <c r="EDC1" s="38"/>
      <c r="EDD1" s="38"/>
      <c r="EDE1" s="38"/>
      <c r="EDF1" s="38"/>
      <c r="EDG1" s="38"/>
      <c r="EDH1" s="38"/>
      <c r="EDI1" s="38"/>
      <c r="EDJ1" s="38"/>
      <c r="EDK1" s="38"/>
      <c r="EDL1" s="38"/>
      <c r="EDM1" s="38"/>
      <c r="EDN1" s="38"/>
      <c r="EDO1" s="38"/>
      <c r="EDP1" s="38"/>
      <c r="EDQ1" s="38"/>
      <c r="EDR1" s="38"/>
      <c r="EDS1" s="38"/>
      <c r="EDT1" s="38"/>
      <c r="EDU1" s="38"/>
      <c r="EDV1" s="38"/>
      <c r="EDW1" s="38"/>
      <c r="EDX1" s="38"/>
      <c r="EDY1" s="38"/>
      <c r="EDZ1" s="38"/>
      <c r="EEA1" s="38"/>
      <c r="EEB1" s="38"/>
      <c r="EEC1" s="38"/>
      <c r="EED1" s="38"/>
      <c r="EEE1" s="38"/>
      <c r="EEF1" s="38"/>
      <c r="EEG1" s="38"/>
      <c r="EEH1" s="38"/>
      <c r="EEI1" s="38"/>
      <c r="EEJ1" s="38"/>
      <c r="EEK1" s="38"/>
      <c r="EEL1" s="38"/>
      <c r="EEM1" s="38"/>
      <c r="EEN1" s="38"/>
      <c r="EEO1" s="38"/>
      <c r="EEP1" s="38"/>
      <c r="EEQ1" s="38"/>
      <c r="EER1" s="38"/>
      <c r="EES1" s="38"/>
      <c r="EET1" s="38"/>
      <c r="EEU1" s="38"/>
      <c r="EEV1" s="38"/>
      <c r="EEW1" s="38"/>
      <c r="EEX1" s="38"/>
      <c r="EEY1" s="38"/>
      <c r="EEZ1" s="38"/>
      <c r="EFA1" s="38"/>
      <c r="EFB1" s="38"/>
      <c r="EFC1" s="38"/>
      <c r="EFD1" s="38"/>
      <c r="EFE1" s="38"/>
      <c r="EFF1" s="38"/>
      <c r="EFG1" s="38"/>
      <c r="EFH1" s="38"/>
      <c r="EFI1" s="38"/>
      <c r="EFJ1" s="38"/>
      <c r="EFK1" s="38"/>
      <c r="EFL1" s="38"/>
      <c r="EFM1" s="38"/>
      <c r="EFN1" s="38"/>
      <c r="EFO1" s="38"/>
      <c r="EFP1" s="38"/>
      <c r="EFQ1" s="38"/>
      <c r="EFR1" s="38"/>
      <c r="EFS1" s="38"/>
      <c r="EFT1" s="38"/>
      <c r="EFU1" s="38"/>
      <c r="EFV1" s="38"/>
      <c r="EFW1" s="38"/>
      <c r="EFX1" s="38"/>
      <c r="EFY1" s="38"/>
      <c r="EFZ1" s="38"/>
      <c r="EGA1" s="38"/>
      <c r="EGB1" s="38"/>
      <c r="EGC1" s="38"/>
      <c r="EGD1" s="38"/>
      <c r="EGE1" s="38"/>
      <c r="EGF1" s="38"/>
      <c r="EGG1" s="38"/>
      <c r="EGH1" s="38"/>
      <c r="EGI1" s="38"/>
      <c r="EGJ1" s="38"/>
      <c r="EGK1" s="38"/>
      <c r="EGL1" s="38"/>
      <c r="EGM1" s="38"/>
      <c r="EGN1" s="38"/>
      <c r="EGO1" s="38"/>
      <c r="EGP1" s="38"/>
      <c r="EGQ1" s="38"/>
      <c r="EGR1" s="38"/>
      <c r="EGS1" s="38"/>
      <c r="EGT1" s="38"/>
      <c r="EGU1" s="38"/>
      <c r="EGV1" s="38"/>
      <c r="EGW1" s="38"/>
      <c r="EGX1" s="38"/>
      <c r="EGY1" s="38"/>
      <c r="EGZ1" s="38"/>
      <c r="EHA1" s="38"/>
      <c r="EHB1" s="38"/>
      <c r="EHC1" s="38"/>
      <c r="EHD1" s="38"/>
      <c r="EHE1" s="38"/>
      <c r="EHF1" s="38"/>
      <c r="EHG1" s="38"/>
      <c r="EHH1" s="38"/>
      <c r="EHI1" s="38"/>
      <c r="EHJ1" s="38"/>
      <c r="EHK1" s="38"/>
      <c r="EHL1" s="38"/>
      <c r="EHM1" s="38"/>
      <c r="EHN1" s="38"/>
      <c r="EHO1" s="38"/>
      <c r="EHP1" s="38"/>
      <c r="EHQ1" s="38"/>
      <c r="EHR1" s="38"/>
      <c r="EHS1" s="38"/>
      <c r="EHT1" s="38"/>
      <c r="EHU1" s="38"/>
      <c r="EHV1" s="38"/>
      <c r="EHW1" s="38"/>
      <c r="EHX1" s="38"/>
      <c r="EHY1" s="38"/>
      <c r="EHZ1" s="38"/>
      <c r="EIA1" s="38"/>
      <c r="EIB1" s="38"/>
      <c r="EIC1" s="38"/>
      <c r="EID1" s="38"/>
      <c r="EIE1" s="38"/>
      <c r="EIF1" s="38"/>
      <c r="EIG1" s="38"/>
      <c r="EIH1" s="38"/>
      <c r="EII1" s="38"/>
      <c r="EIJ1" s="38"/>
      <c r="EIK1" s="38"/>
      <c r="EIL1" s="38"/>
      <c r="EIM1" s="38"/>
      <c r="EIN1" s="38"/>
      <c r="EIO1" s="38"/>
      <c r="EIP1" s="38"/>
      <c r="EIQ1" s="38"/>
      <c r="EIR1" s="38"/>
      <c r="EIS1" s="38"/>
      <c r="EIT1" s="38"/>
      <c r="EIU1" s="38"/>
      <c r="EIV1" s="38"/>
      <c r="EIW1" s="38"/>
      <c r="EIX1" s="38"/>
      <c r="EIY1" s="38"/>
      <c r="EIZ1" s="38"/>
      <c r="EJA1" s="38"/>
      <c r="EJB1" s="38"/>
      <c r="EJC1" s="38"/>
      <c r="EJD1" s="38"/>
      <c r="EJE1" s="38"/>
      <c r="EJF1" s="38"/>
      <c r="EJG1" s="38"/>
      <c r="EJH1" s="38"/>
      <c r="EJI1" s="38"/>
      <c r="EJJ1" s="38"/>
      <c r="EJK1" s="38"/>
      <c r="EJL1" s="38"/>
      <c r="EJM1" s="38"/>
      <c r="EJN1" s="38"/>
      <c r="EJO1" s="38"/>
      <c r="EJP1" s="38"/>
      <c r="EJQ1" s="38"/>
      <c r="EJR1" s="38"/>
      <c r="EJS1" s="38"/>
      <c r="EJT1" s="38"/>
      <c r="EJU1" s="38"/>
      <c r="EJV1" s="38"/>
      <c r="EJW1" s="38"/>
      <c r="EJX1" s="38"/>
      <c r="EJY1" s="38"/>
      <c r="EJZ1" s="38"/>
      <c r="EKA1" s="38"/>
      <c r="EKB1" s="38"/>
      <c r="EKC1" s="38"/>
      <c r="EKD1" s="38"/>
      <c r="EKE1" s="38"/>
      <c r="EKF1" s="38"/>
      <c r="EKG1" s="38"/>
      <c r="EKH1" s="38"/>
      <c r="EKI1" s="38"/>
      <c r="EKJ1" s="38"/>
      <c r="EKK1" s="38"/>
      <c r="EKL1" s="38"/>
      <c r="EKM1" s="38"/>
      <c r="EKN1" s="38"/>
      <c r="EKO1" s="38"/>
      <c r="EKP1" s="38"/>
      <c r="EKQ1" s="38"/>
      <c r="EKR1" s="38"/>
      <c r="EKS1" s="38"/>
      <c r="EKT1" s="38"/>
      <c r="EKU1" s="38"/>
      <c r="EKV1" s="38"/>
      <c r="EKW1" s="38"/>
      <c r="EKX1" s="38"/>
      <c r="EKY1" s="38"/>
      <c r="EKZ1" s="38"/>
      <c r="ELA1" s="38"/>
      <c r="ELB1" s="38"/>
      <c r="ELC1" s="38"/>
      <c r="ELD1" s="38"/>
      <c r="ELE1" s="38"/>
      <c r="ELF1" s="38"/>
      <c r="ELG1" s="38"/>
      <c r="ELH1" s="38"/>
      <c r="ELI1" s="38"/>
      <c r="ELJ1" s="38"/>
      <c r="ELK1" s="38"/>
      <c r="ELL1" s="38"/>
      <c r="ELM1" s="38"/>
      <c r="ELN1" s="38"/>
      <c r="ELO1" s="38"/>
      <c r="ELP1" s="38"/>
      <c r="ELQ1" s="38"/>
      <c r="ELR1" s="38"/>
      <c r="ELS1" s="38"/>
      <c r="ELT1" s="38"/>
      <c r="ELU1" s="38"/>
      <c r="ELV1" s="38"/>
      <c r="ELW1" s="38"/>
      <c r="ELX1" s="38"/>
      <c r="ELY1" s="38"/>
      <c r="ELZ1" s="38"/>
      <c r="EMA1" s="38"/>
      <c r="EMB1" s="38"/>
      <c r="EMC1" s="38"/>
      <c r="EMD1" s="38"/>
      <c r="EME1" s="38"/>
      <c r="EMF1" s="38"/>
      <c r="EMG1" s="38"/>
      <c r="EMH1" s="38"/>
      <c r="EMI1" s="38"/>
      <c r="EMJ1" s="38"/>
      <c r="EMK1" s="38"/>
      <c r="EML1" s="38"/>
      <c r="EMM1" s="38"/>
      <c r="EMN1" s="38"/>
      <c r="EMO1" s="38"/>
      <c r="EMP1" s="38"/>
      <c r="EMQ1" s="38"/>
      <c r="EMR1" s="38"/>
      <c r="EMS1" s="38"/>
      <c r="EMT1" s="38"/>
      <c r="EMU1" s="38"/>
      <c r="EMV1" s="38"/>
      <c r="EMW1" s="38"/>
      <c r="EMX1" s="38"/>
      <c r="EMY1" s="38"/>
      <c r="EMZ1" s="38"/>
      <c r="ENA1" s="38"/>
      <c r="ENB1" s="38"/>
      <c r="ENC1" s="38"/>
      <c r="END1" s="38"/>
      <c r="ENE1" s="38"/>
      <c r="ENF1" s="38"/>
      <c r="ENG1" s="38"/>
      <c r="ENH1" s="38"/>
      <c r="ENI1" s="38"/>
      <c r="ENJ1" s="38"/>
      <c r="ENK1" s="38"/>
      <c r="ENL1" s="38"/>
      <c r="ENM1" s="38"/>
      <c r="ENN1" s="38"/>
      <c r="ENO1" s="38"/>
      <c r="ENP1" s="38"/>
      <c r="ENQ1" s="38"/>
      <c r="ENR1" s="38"/>
      <c r="ENS1" s="38"/>
      <c r="ENT1" s="38"/>
      <c r="ENU1" s="38"/>
      <c r="ENV1" s="38"/>
      <c r="ENW1" s="38"/>
      <c r="ENX1" s="38"/>
      <c r="ENY1" s="38"/>
      <c r="ENZ1" s="38"/>
      <c r="EOA1" s="38"/>
      <c r="EOB1" s="38"/>
      <c r="EOC1" s="38"/>
      <c r="EOD1" s="38"/>
      <c r="EOE1" s="38"/>
      <c r="EOF1" s="38"/>
      <c r="EOG1" s="38"/>
      <c r="EOH1" s="38"/>
      <c r="EOI1" s="38"/>
      <c r="EOJ1" s="38"/>
      <c r="EOK1" s="38"/>
      <c r="EOL1" s="38"/>
      <c r="EOM1" s="38"/>
      <c r="EON1" s="38"/>
      <c r="EOO1" s="38"/>
      <c r="EOP1" s="38"/>
      <c r="EOQ1" s="38"/>
      <c r="EOR1" s="38"/>
      <c r="EOS1" s="38"/>
      <c r="EOT1" s="38"/>
      <c r="EOU1" s="38"/>
      <c r="EOV1" s="38"/>
      <c r="EOW1" s="38"/>
      <c r="EOX1" s="38"/>
      <c r="EOY1" s="38"/>
      <c r="EOZ1" s="38"/>
      <c r="EPA1" s="38"/>
      <c r="EPB1" s="38"/>
      <c r="EPC1" s="38"/>
      <c r="EPD1" s="38"/>
      <c r="EPE1" s="38"/>
      <c r="EPF1" s="38"/>
      <c r="EPG1" s="38"/>
      <c r="EPH1" s="38"/>
      <c r="EPI1" s="38"/>
      <c r="EPJ1" s="38"/>
      <c r="EPK1" s="38"/>
      <c r="EPL1" s="38"/>
      <c r="EPM1" s="38"/>
      <c r="EPN1" s="38"/>
      <c r="EPO1" s="38"/>
      <c r="EPP1" s="38"/>
      <c r="EPQ1" s="38"/>
      <c r="EPR1" s="38"/>
      <c r="EPS1" s="38"/>
      <c r="EPT1" s="38"/>
      <c r="EPU1" s="38"/>
      <c r="EPV1" s="38"/>
      <c r="EPW1" s="38"/>
      <c r="EPX1" s="38"/>
      <c r="EPY1" s="38"/>
      <c r="EPZ1" s="38"/>
      <c r="EQA1" s="38"/>
      <c r="EQB1" s="38"/>
      <c r="EQC1" s="38"/>
      <c r="EQD1" s="38"/>
      <c r="EQE1" s="38"/>
      <c r="EQF1" s="38"/>
      <c r="EQG1" s="38"/>
      <c r="EQH1" s="38"/>
      <c r="EQI1" s="38"/>
      <c r="EQJ1" s="38"/>
      <c r="EQK1" s="38"/>
      <c r="EQL1" s="38"/>
      <c r="EQM1" s="38"/>
      <c r="EQN1" s="38"/>
      <c r="EQO1" s="38"/>
      <c r="EQP1" s="38"/>
      <c r="EQQ1" s="38"/>
      <c r="EQR1" s="38"/>
      <c r="EQS1" s="38"/>
      <c r="EQT1" s="38"/>
      <c r="EQU1" s="38"/>
      <c r="EQV1" s="38"/>
      <c r="EQW1" s="38"/>
      <c r="EQX1" s="38"/>
      <c r="EQY1" s="38"/>
      <c r="EQZ1" s="38"/>
      <c r="ERA1" s="38"/>
      <c r="ERB1" s="38"/>
      <c r="ERC1" s="38"/>
      <c r="ERD1" s="38"/>
      <c r="ERE1" s="38"/>
      <c r="ERF1" s="38"/>
      <c r="ERG1" s="38"/>
      <c r="ERH1" s="38"/>
      <c r="ERI1" s="38"/>
      <c r="ERJ1" s="38"/>
      <c r="ERK1" s="38"/>
      <c r="ERL1" s="38"/>
      <c r="ERM1" s="38"/>
      <c r="ERN1" s="38"/>
      <c r="ERO1" s="38"/>
      <c r="ERP1" s="38"/>
      <c r="ERQ1" s="38"/>
      <c r="ERR1" s="38"/>
      <c r="ERS1" s="38"/>
      <c r="ERT1" s="38"/>
      <c r="ERU1" s="38"/>
      <c r="ERV1" s="38"/>
      <c r="ERW1" s="38"/>
      <c r="ERX1" s="38"/>
      <c r="ERY1" s="38"/>
      <c r="ERZ1" s="38"/>
      <c r="ESA1" s="38"/>
      <c r="ESB1" s="38"/>
      <c r="ESC1" s="38"/>
      <c r="ESD1" s="38"/>
      <c r="ESE1" s="38"/>
      <c r="ESF1" s="38"/>
      <c r="ESG1" s="38"/>
      <c r="ESH1" s="38"/>
      <c r="ESI1" s="38"/>
      <c r="ESJ1" s="38"/>
      <c r="ESK1" s="38"/>
      <c r="ESL1" s="38"/>
      <c r="ESM1" s="38"/>
      <c r="ESN1" s="38"/>
      <c r="ESO1" s="38"/>
      <c r="ESP1" s="38"/>
      <c r="ESQ1" s="38"/>
      <c r="ESR1" s="38"/>
      <c r="ESS1" s="38"/>
      <c r="EST1" s="38"/>
      <c r="ESU1" s="38"/>
      <c r="ESV1" s="38"/>
      <c r="ESW1" s="38"/>
      <c r="ESX1" s="38"/>
      <c r="ESY1" s="38"/>
      <c r="ESZ1" s="38"/>
      <c r="ETA1" s="38"/>
      <c r="ETB1" s="38"/>
      <c r="ETC1" s="38"/>
      <c r="ETD1" s="38"/>
      <c r="ETE1" s="38"/>
      <c r="ETF1" s="38"/>
      <c r="ETG1" s="38"/>
      <c r="ETH1" s="38"/>
      <c r="ETI1" s="38"/>
      <c r="ETJ1" s="38"/>
      <c r="ETK1" s="38"/>
      <c r="ETL1" s="38"/>
      <c r="ETM1" s="38"/>
      <c r="ETN1" s="38"/>
      <c r="ETO1" s="38"/>
      <c r="ETP1" s="38"/>
      <c r="ETQ1" s="38"/>
      <c r="ETR1" s="38"/>
      <c r="ETS1" s="38"/>
      <c r="ETT1" s="38"/>
      <c r="ETU1" s="38"/>
      <c r="ETV1" s="38"/>
      <c r="ETW1" s="38"/>
      <c r="ETX1" s="38"/>
      <c r="ETY1" s="38"/>
      <c r="ETZ1" s="38"/>
      <c r="EUA1" s="38"/>
      <c r="EUB1" s="38"/>
      <c r="EUC1" s="38"/>
      <c r="EUD1" s="38"/>
      <c r="EUE1" s="38"/>
      <c r="EUF1" s="38"/>
      <c r="EUG1" s="38"/>
      <c r="EUH1" s="38"/>
      <c r="EUI1" s="38"/>
      <c r="EUJ1" s="38"/>
      <c r="EUK1" s="38"/>
      <c r="EUL1" s="38"/>
      <c r="EUM1" s="38"/>
      <c r="EUN1" s="38"/>
      <c r="EUO1" s="38"/>
      <c r="EUP1" s="38"/>
      <c r="EUQ1" s="38"/>
      <c r="EUR1" s="38"/>
      <c r="EUS1" s="38"/>
      <c r="EUT1" s="38"/>
      <c r="EUU1" s="38"/>
      <c r="EUV1" s="38"/>
      <c r="EUW1" s="38"/>
      <c r="EUX1" s="38"/>
      <c r="EUY1" s="38"/>
      <c r="EUZ1" s="38"/>
      <c r="EVA1" s="38"/>
      <c r="EVB1" s="38"/>
      <c r="EVC1" s="38"/>
      <c r="EVD1" s="38"/>
      <c r="EVE1" s="38"/>
      <c r="EVF1" s="38"/>
      <c r="EVG1" s="38"/>
      <c r="EVH1" s="38"/>
      <c r="EVI1" s="38"/>
      <c r="EVJ1" s="38"/>
      <c r="EVK1" s="38"/>
      <c r="EVL1" s="38"/>
      <c r="EVM1" s="38"/>
      <c r="EVN1" s="38"/>
      <c r="EVO1" s="38"/>
      <c r="EVP1" s="38"/>
      <c r="EVQ1" s="38"/>
      <c r="EVR1" s="38"/>
      <c r="EVS1" s="38"/>
      <c r="EVT1" s="38"/>
      <c r="EVU1" s="38"/>
      <c r="EVV1" s="38"/>
      <c r="EVW1" s="38"/>
      <c r="EVX1" s="38"/>
      <c r="EVY1" s="38"/>
      <c r="EVZ1" s="38"/>
      <c r="EWA1" s="38"/>
      <c r="EWB1" s="38"/>
      <c r="EWC1" s="38"/>
      <c r="EWD1" s="38"/>
      <c r="EWE1" s="38"/>
      <c r="EWF1" s="38"/>
      <c r="EWG1" s="38"/>
      <c r="EWH1" s="38"/>
      <c r="EWI1" s="38"/>
      <c r="EWJ1" s="38"/>
      <c r="EWK1" s="38"/>
      <c r="EWL1" s="38"/>
      <c r="EWM1" s="38"/>
      <c r="EWN1" s="38"/>
      <c r="EWO1" s="38"/>
      <c r="EWP1" s="38"/>
      <c r="EWQ1" s="38"/>
      <c r="EWR1" s="38"/>
      <c r="EWS1" s="38"/>
      <c r="EWT1" s="38"/>
      <c r="EWU1" s="38"/>
      <c r="EWV1" s="38"/>
      <c r="EWW1" s="38"/>
      <c r="EWX1" s="38"/>
      <c r="EWY1" s="38"/>
      <c r="EWZ1" s="38"/>
      <c r="EXA1" s="38"/>
      <c r="EXB1" s="38"/>
      <c r="EXC1" s="38"/>
      <c r="EXD1" s="38"/>
      <c r="EXE1" s="38"/>
      <c r="EXF1" s="38"/>
      <c r="EXG1" s="38"/>
      <c r="EXH1" s="38"/>
      <c r="EXI1" s="38"/>
      <c r="EXJ1" s="38"/>
      <c r="EXK1" s="38"/>
      <c r="EXL1" s="38"/>
      <c r="EXM1" s="38"/>
      <c r="EXN1" s="38"/>
      <c r="EXO1" s="38"/>
      <c r="EXP1" s="38"/>
      <c r="EXQ1" s="38"/>
      <c r="EXR1" s="38"/>
      <c r="EXS1" s="38"/>
      <c r="EXT1" s="38"/>
      <c r="EXU1" s="38"/>
      <c r="EXV1" s="38"/>
      <c r="EXW1" s="38"/>
      <c r="EXX1" s="38"/>
      <c r="EXY1" s="38"/>
      <c r="EXZ1" s="38"/>
      <c r="EYA1" s="38"/>
      <c r="EYB1" s="38"/>
      <c r="EYC1" s="38"/>
      <c r="EYD1" s="38"/>
      <c r="EYE1" s="38"/>
      <c r="EYF1" s="38"/>
      <c r="EYG1" s="38"/>
      <c r="EYH1" s="38"/>
      <c r="EYI1" s="38"/>
      <c r="EYJ1" s="38"/>
      <c r="EYK1" s="38"/>
      <c r="EYL1" s="38"/>
      <c r="EYM1" s="38"/>
      <c r="EYN1" s="38"/>
      <c r="EYO1" s="38"/>
      <c r="EYP1" s="38"/>
      <c r="EYQ1" s="38"/>
      <c r="EYR1" s="38"/>
      <c r="EYS1" s="38"/>
      <c r="EYT1" s="38"/>
      <c r="EYU1" s="38"/>
      <c r="EYV1" s="38"/>
      <c r="EYW1" s="38"/>
      <c r="EYX1" s="38"/>
      <c r="EYY1" s="38"/>
      <c r="EYZ1" s="38"/>
      <c r="EZA1" s="38"/>
      <c r="EZB1" s="38"/>
      <c r="EZC1" s="38"/>
      <c r="EZD1" s="38"/>
      <c r="EZE1" s="38"/>
      <c r="EZF1" s="38"/>
      <c r="EZG1" s="38"/>
      <c r="EZH1" s="38"/>
      <c r="EZI1" s="38"/>
      <c r="EZJ1" s="38"/>
      <c r="EZK1" s="38"/>
      <c r="EZL1" s="38"/>
      <c r="EZM1" s="38"/>
      <c r="EZN1" s="38"/>
      <c r="EZO1" s="38"/>
      <c r="EZP1" s="38"/>
      <c r="EZQ1" s="38"/>
      <c r="EZR1" s="38"/>
      <c r="EZS1" s="38"/>
      <c r="EZT1" s="38"/>
      <c r="EZU1" s="38"/>
      <c r="EZV1" s="38"/>
      <c r="EZW1" s="38"/>
      <c r="EZX1" s="38"/>
      <c r="EZY1" s="38"/>
      <c r="EZZ1" s="38"/>
      <c r="FAA1" s="38"/>
      <c r="FAB1" s="38"/>
      <c r="FAC1" s="38"/>
      <c r="FAD1" s="38"/>
      <c r="FAE1" s="38"/>
      <c r="FAF1" s="38"/>
      <c r="FAG1" s="38"/>
      <c r="FAH1" s="38"/>
      <c r="FAI1" s="38"/>
      <c r="FAJ1" s="38"/>
      <c r="FAK1" s="38"/>
      <c r="FAL1" s="38"/>
      <c r="FAM1" s="38"/>
      <c r="FAN1" s="38"/>
      <c r="FAO1" s="38"/>
      <c r="FAP1" s="38"/>
      <c r="FAQ1" s="38"/>
      <c r="FAR1" s="38"/>
      <c r="FAS1" s="38"/>
      <c r="FAT1" s="38"/>
      <c r="FAU1" s="38"/>
      <c r="FAV1" s="38"/>
      <c r="FAW1" s="38"/>
      <c r="FAX1" s="38"/>
      <c r="FAY1" s="38"/>
      <c r="FAZ1" s="38"/>
      <c r="FBA1" s="38"/>
      <c r="FBB1" s="38"/>
      <c r="FBC1" s="38"/>
      <c r="FBD1" s="38"/>
      <c r="FBE1" s="38"/>
      <c r="FBF1" s="38"/>
      <c r="FBG1" s="38"/>
      <c r="FBH1" s="38"/>
      <c r="FBI1" s="38"/>
      <c r="FBJ1" s="38"/>
      <c r="FBK1" s="38"/>
      <c r="FBL1" s="38"/>
      <c r="FBM1" s="38"/>
      <c r="FBN1" s="38"/>
      <c r="FBO1" s="38"/>
      <c r="FBP1" s="38"/>
      <c r="FBQ1" s="38"/>
      <c r="FBR1" s="38"/>
      <c r="FBS1" s="38"/>
      <c r="FBT1" s="38"/>
      <c r="FBU1" s="38"/>
      <c r="FBV1" s="38"/>
      <c r="FBW1" s="38"/>
      <c r="FBX1" s="38"/>
      <c r="FBY1" s="38"/>
      <c r="FBZ1" s="38"/>
      <c r="FCA1" s="38"/>
      <c r="FCB1" s="38"/>
      <c r="FCC1" s="38"/>
      <c r="FCD1" s="38"/>
      <c r="FCE1" s="38"/>
      <c r="FCF1" s="38"/>
      <c r="FCG1" s="38"/>
      <c r="FCH1" s="38"/>
      <c r="FCI1" s="38"/>
      <c r="FCJ1" s="38"/>
      <c r="FCK1" s="38"/>
      <c r="FCL1" s="38"/>
      <c r="FCM1" s="38"/>
      <c r="FCN1" s="38"/>
      <c r="FCO1" s="38"/>
      <c r="FCP1" s="38"/>
      <c r="FCQ1" s="38"/>
      <c r="FCR1" s="38"/>
      <c r="FCS1" s="38"/>
      <c r="FCT1" s="38"/>
      <c r="FCU1" s="38"/>
      <c r="FCV1" s="38"/>
      <c r="FCW1" s="38"/>
      <c r="FCX1" s="38"/>
      <c r="FCY1" s="38"/>
      <c r="FCZ1" s="38"/>
      <c r="FDA1" s="38"/>
      <c r="FDB1" s="38"/>
      <c r="FDC1" s="38"/>
      <c r="FDD1" s="38"/>
      <c r="FDE1" s="38"/>
      <c r="FDF1" s="38"/>
      <c r="FDG1" s="38"/>
      <c r="FDH1" s="38"/>
      <c r="FDI1" s="38"/>
      <c r="FDJ1" s="38"/>
      <c r="FDK1" s="38"/>
      <c r="FDL1" s="38"/>
      <c r="FDM1" s="38"/>
      <c r="FDN1" s="38"/>
      <c r="FDO1" s="38"/>
      <c r="FDP1" s="38"/>
      <c r="FDQ1" s="38"/>
      <c r="FDR1" s="38"/>
      <c r="FDS1" s="38"/>
      <c r="FDT1" s="38"/>
      <c r="FDU1" s="38"/>
      <c r="FDV1" s="38"/>
      <c r="FDW1" s="38"/>
      <c r="FDX1" s="38"/>
      <c r="FDY1" s="38"/>
      <c r="FDZ1" s="38"/>
      <c r="FEA1" s="38"/>
      <c r="FEB1" s="38"/>
      <c r="FEC1" s="38"/>
      <c r="FED1" s="38"/>
      <c r="FEE1" s="38"/>
      <c r="FEF1" s="38"/>
      <c r="FEG1" s="38"/>
      <c r="FEH1" s="38"/>
      <c r="FEI1" s="38"/>
      <c r="FEJ1" s="38"/>
      <c r="FEK1" s="38"/>
      <c r="FEL1" s="38"/>
      <c r="FEM1" s="38"/>
      <c r="FEN1" s="38"/>
      <c r="FEO1" s="38"/>
      <c r="FEP1" s="38"/>
      <c r="FEQ1" s="38"/>
      <c r="FER1" s="38"/>
      <c r="FES1" s="38"/>
      <c r="FET1" s="38"/>
      <c r="FEU1" s="38"/>
      <c r="FEV1" s="38"/>
      <c r="FEW1" s="38"/>
      <c r="FEX1" s="38"/>
      <c r="FEY1" s="38"/>
      <c r="FEZ1" s="38"/>
      <c r="FFA1" s="38"/>
      <c r="FFB1" s="38"/>
      <c r="FFC1" s="38"/>
      <c r="FFD1" s="38"/>
      <c r="FFE1" s="38"/>
      <c r="FFF1" s="38"/>
      <c r="FFG1" s="38"/>
      <c r="FFH1" s="38"/>
      <c r="FFI1" s="38"/>
      <c r="FFJ1" s="38"/>
      <c r="FFK1" s="38"/>
      <c r="FFL1" s="38"/>
      <c r="FFM1" s="38"/>
      <c r="FFN1" s="38"/>
      <c r="FFO1" s="38"/>
      <c r="FFP1" s="38"/>
      <c r="FFQ1" s="38"/>
      <c r="FFR1" s="38"/>
      <c r="FFS1" s="38"/>
      <c r="FFT1" s="38"/>
      <c r="FFU1" s="38"/>
      <c r="FFV1" s="38"/>
      <c r="FFW1" s="38"/>
      <c r="FFX1" s="38"/>
      <c r="FFY1" s="38"/>
      <c r="FFZ1" s="38"/>
      <c r="FGA1" s="38"/>
      <c r="FGB1" s="38"/>
      <c r="FGC1" s="38"/>
      <c r="FGD1" s="38"/>
      <c r="FGE1" s="38"/>
      <c r="FGF1" s="38"/>
      <c r="FGG1" s="38"/>
      <c r="FGH1" s="38"/>
      <c r="FGI1" s="38"/>
      <c r="FGJ1" s="38"/>
      <c r="FGK1" s="38"/>
      <c r="FGL1" s="38"/>
      <c r="FGM1" s="38"/>
      <c r="FGN1" s="38"/>
      <c r="FGO1" s="38"/>
      <c r="FGP1" s="38"/>
      <c r="FGQ1" s="38"/>
      <c r="FGR1" s="38"/>
      <c r="FGS1" s="38"/>
      <c r="FGT1" s="38"/>
      <c r="FGU1" s="38"/>
      <c r="FGV1" s="38"/>
      <c r="FGW1" s="38"/>
      <c r="FGX1" s="38"/>
      <c r="FGY1" s="38"/>
      <c r="FGZ1" s="38"/>
      <c r="FHA1" s="38"/>
      <c r="FHB1" s="38"/>
      <c r="FHC1" s="38"/>
      <c r="FHD1" s="38"/>
      <c r="FHE1" s="38"/>
      <c r="FHF1" s="38"/>
      <c r="FHG1" s="38"/>
      <c r="FHH1" s="38"/>
      <c r="FHI1" s="38"/>
      <c r="FHJ1" s="38"/>
      <c r="FHK1" s="38"/>
      <c r="FHL1" s="38"/>
      <c r="FHM1" s="38"/>
      <c r="FHN1" s="38"/>
      <c r="FHO1" s="38"/>
      <c r="FHP1" s="38"/>
      <c r="FHQ1" s="38"/>
      <c r="FHR1" s="38"/>
      <c r="FHS1" s="38"/>
      <c r="FHT1" s="38"/>
      <c r="FHU1" s="38"/>
      <c r="FHV1" s="38"/>
      <c r="FHW1" s="38"/>
      <c r="FHX1" s="38"/>
      <c r="FHY1" s="38"/>
      <c r="FHZ1" s="38"/>
      <c r="FIA1" s="38"/>
      <c r="FIB1" s="38"/>
      <c r="FIC1" s="38"/>
      <c r="FID1" s="38"/>
      <c r="FIE1" s="38"/>
      <c r="FIF1" s="38"/>
      <c r="FIG1" s="38"/>
      <c r="FIH1" s="38"/>
      <c r="FII1" s="38"/>
      <c r="FIJ1" s="38"/>
      <c r="FIK1" s="38"/>
      <c r="FIL1" s="38"/>
      <c r="FIM1" s="38"/>
      <c r="FIN1" s="38"/>
      <c r="FIO1" s="38"/>
      <c r="FIP1" s="38"/>
      <c r="FIQ1" s="38"/>
      <c r="FIR1" s="38"/>
      <c r="FIS1" s="38"/>
      <c r="FIT1" s="38"/>
      <c r="FIU1" s="38"/>
      <c r="FIV1" s="38"/>
      <c r="FIW1" s="38"/>
      <c r="FIX1" s="38"/>
      <c r="FIY1" s="38"/>
      <c r="FIZ1" s="38"/>
      <c r="FJA1" s="38"/>
      <c r="FJB1" s="38"/>
      <c r="FJC1" s="38"/>
      <c r="FJD1" s="38"/>
      <c r="FJE1" s="38"/>
      <c r="FJF1" s="38"/>
      <c r="FJG1" s="38"/>
      <c r="FJH1" s="38"/>
      <c r="FJI1" s="38"/>
      <c r="FJJ1" s="38"/>
      <c r="FJK1" s="38"/>
      <c r="FJL1" s="38"/>
      <c r="FJM1" s="38"/>
      <c r="FJN1" s="38"/>
      <c r="FJO1" s="38"/>
      <c r="FJP1" s="38"/>
      <c r="FJQ1" s="38"/>
      <c r="FJR1" s="38"/>
      <c r="FJS1" s="38"/>
      <c r="FJT1" s="38"/>
      <c r="FJU1" s="38"/>
      <c r="FJV1" s="38"/>
      <c r="FJW1" s="38"/>
      <c r="FJX1" s="38"/>
      <c r="FJY1" s="38"/>
      <c r="FJZ1" s="38"/>
      <c r="FKA1" s="38"/>
      <c r="FKB1" s="38"/>
      <c r="FKC1" s="38"/>
      <c r="FKD1" s="38"/>
      <c r="FKE1" s="38"/>
      <c r="FKF1" s="38"/>
      <c r="FKG1" s="38"/>
      <c r="FKH1" s="38"/>
      <c r="FKI1" s="38"/>
      <c r="FKJ1" s="38"/>
      <c r="FKK1" s="38"/>
      <c r="FKL1" s="38"/>
      <c r="FKM1" s="38"/>
      <c r="FKN1" s="38"/>
      <c r="FKO1" s="38"/>
      <c r="FKP1" s="38"/>
      <c r="FKQ1" s="38"/>
      <c r="FKR1" s="38"/>
      <c r="FKS1" s="38"/>
      <c r="FKT1" s="38"/>
      <c r="FKU1" s="38"/>
      <c r="FKV1" s="38"/>
      <c r="FKW1" s="38"/>
      <c r="FKX1" s="38"/>
      <c r="FKY1" s="38"/>
      <c r="FKZ1" s="38"/>
      <c r="FLA1" s="38"/>
      <c r="FLB1" s="38"/>
      <c r="FLC1" s="38"/>
      <c r="FLD1" s="38"/>
      <c r="FLE1" s="38"/>
      <c r="FLF1" s="38"/>
      <c r="FLG1" s="38"/>
      <c r="FLH1" s="38"/>
      <c r="FLI1" s="38"/>
      <c r="FLJ1" s="38"/>
      <c r="FLK1" s="38"/>
      <c r="FLL1" s="38"/>
      <c r="FLM1" s="38"/>
      <c r="FLN1" s="38"/>
      <c r="FLO1" s="38"/>
      <c r="FLP1" s="38"/>
      <c r="FLQ1" s="38"/>
      <c r="FLR1" s="38"/>
      <c r="FLS1" s="38"/>
      <c r="FLT1" s="38"/>
      <c r="FLU1" s="38"/>
      <c r="FLV1" s="38"/>
      <c r="FLW1" s="38"/>
      <c r="FLX1" s="38"/>
      <c r="FLY1" s="38"/>
      <c r="FLZ1" s="38"/>
      <c r="FMA1" s="38"/>
      <c r="FMB1" s="38"/>
      <c r="FMC1" s="38"/>
      <c r="FMD1" s="38"/>
      <c r="FME1" s="38"/>
      <c r="FMF1" s="38"/>
      <c r="FMG1" s="38"/>
      <c r="FMH1" s="38"/>
      <c r="FMI1" s="38"/>
      <c r="FMJ1" s="38"/>
      <c r="FMK1" s="38"/>
      <c r="FML1" s="38"/>
      <c r="FMM1" s="38"/>
      <c r="FMN1" s="38"/>
      <c r="FMO1" s="38"/>
      <c r="FMP1" s="38"/>
      <c r="FMQ1" s="38"/>
      <c r="FMR1" s="38"/>
      <c r="FMS1" s="38"/>
      <c r="FMT1" s="38"/>
      <c r="FMU1" s="38"/>
      <c r="FMV1" s="38"/>
      <c r="FMW1" s="38"/>
      <c r="FMX1" s="38"/>
      <c r="FMY1" s="38"/>
      <c r="FMZ1" s="38"/>
      <c r="FNA1" s="38"/>
      <c r="FNB1" s="38"/>
      <c r="FNC1" s="38"/>
      <c r="FND1" s="38"/>
      <c r="FNE1" s="38"/>
      <c r="FNF1" s="38"/>
      <c r="FNG1" s="38"/>
      <c r="FNH1" s="38"/>
      <c r="FNI1" s="38"/>
      <c r="FNJ1" s="38"/>
      <c r="FNK1" s="38"/>
      <c r="FNL1" s="38"/>
      <c r="FNM1" s="38"/>
      <c r="FNN1" s="38"/>
      <c r="FNO1" s="38"/>
      <c r="FNP1" s="38"/>
      <c r="FNQ1" s="38"/>
      <c r="FNR1" s="38"/>
      <c r="FNS1" s="38"/>
      <c r="FNT1" s="38"/>
      <c r="FNU1" s="38"/>
      <c r="FNV1" s="38"/>
      <c r="FNW1" s="38"/>
      <c r="FNX1" s="38"/>
      <c r="FNY1" s="38"/>
      <c r="FNZ1" s="38"/>
      <c r="FOA1" s="38"/>
      <c r="FOB1" s="38"/>
      <c r="FOC1" s="38"/>
      <c r="FOD1" s="38"/>
      <c r="FOE1" s="38"/>
      <c r="FOF1" s="38"/>
      <c r="FOG1" s="38"/>
      <c r="FOH1" s="38"/>
      <c r="FOI1" s="38"/>
      <c r="FOJ1" s="38"/>
      <c r="FOK1" s="38"/>
      <c r="FOL1" s="38"/>
      <c r="FOM1" s="38"/>
      <c r="FON1" s="38"/>
      <c r="FOO1" s="38"/>
      <c r="FOP1" s="38"/>
      <c r="FOQ1" s="38"/>
      <c r="FOR1" s="38"/>
      <c r="FOS1" s="38"/>
      <c r="FOT1" s="38"/>
      <c r="FOU1" s="38"/>
      <c r="FOV1" s="38"/>
      <c r="FOW1" s="38"/>
      <c r="FOX1" s="38"/>
      <c r="FOY1" s="38"/>
      <c r="FOZ1" s="38"/>
      <c r="FPA1" s="38"/>
      <c r="FPB1" s="38"/>
      <c r="FPC1" s="38"/>
      <c r="FPD1" s="38"/>
      <c r="FPE1" s="38"/>
      <c r="FPF1" s="38"/>
      <c r="FPG1" s="38"/>
      <c r="FPH1" s="38"/>
      <c r="FPI1" s="38"/>
      <c r="FPJ1" s="38"/>
      <c r="FPK1" s="38"/>
      <c r="FPL1" s="38"/>
      <c r="FPM1" s="38"/>
      <c r="FPN1" s="38"/>
      <c r="FPO1" s="38"/>
      <c r="FPP1" s="38"/>
      <c r="FPQ1" s="38"/>
      <c r="FPR1" s="38"/>
      <c r="FPS1" s="38"/>
      <c r="FPT1" s="38"/>
      <c r="FPU1" s="38"/>
      <c r="FPV1" s="38"/>
      <c r="FPW1" s="38"/>
      <c r="FPX1" s="38"/>
      <c r="FPY1" s="38"/>
      <c r="FPZ1" s="38"/>
      <c r="FQA1" s="38"/>
      <c r="FQB1" s="38"/>
      <c r="FQC1" s="38"/>
      <c r="FQD1" s="38"/>
      <c r="FQE1" s="38"/>
      <c r="FQF1" s="38"/>
      <c r="FQG1" s="38"/>
      <c r="FQH1" s="38"/>
      <c r="FQI1" s="38"/>
      <c r="FQJ1" s="38"/>
      <c r="FQK1" s="38"/>
      <c r="FQL1" s="38"/>
      <c r="FQM1" s="38"/>
      <c r="FQN1" s="38"/>
      <c r="FQO1" s="38"/>
      <c r="FQP1" s="38"/>
      <c r="FQQ1" s="38"/>
      <c r="FQR1" s="38"/>
      <c r="FQS1" s="38"/>
      <c r="FQT1" s="38"/>
      <c r="FQU1" s="38"/>
      <c r="FQV1" s="38"/>
      <c r="FQW1" s="38"/>
      <c r="FQX1" s="38"/>
      <c r="FQY1" s="38"/>
      <c r="FQZ1" s="38"/>
      <c r="FRA1" s="38"/>
      <c r="FRB1" s="38"/>
      <c r="FRC1" s="38"/>
      <c r="FRD1" s="38"/>
      <c r="FRE1" s="38"/>
      <c r="FRF1" s="38"/>
      <c r="FRG1" s="38"/>
      <c r="FRH1" s="38"/>
      <c r="FRI1" s="38"/>
      <c r="FRJ1" s="38"/>
      <c r="FRK1" s="38"/>
      <c r="FRL1" s="38"/>
      <c r="FRM1" s="38"/>
      <c r="FRN1" s="38"/>
      <c r="FRO1" s="38"/>
      <c r="FRP1" s="38"/>
      <c r="FRQ1" s="38"/>
      <c r="FRR1" s="38"/>
      <c r="FRS1" s="38"/>
      <c r="FRT1" s="38"/>
      <c r="FRU1" s="38"/>
      <c r="FRV1" s="38"/>
      <c r="FRW1" s="38"/>
      <c r="FRX1" s="38"/>
      <c r="FRY1" s="38"/>
      <c r="FRZ1" s="38"/>
      <c r="FSA1" s="38"/>
      <c r="FSB1" s="38"/>
      <c r="FSC1" s="38"/>
      <c r="FSD1" s="38"/>
      <c r="FSE1" s="38"/>
      <c r="FSF1" s="38"/>
      <c r="FSG1" s="38"/>
      <c r="FSH1" s="38"/>
      <c r="FSI1" s="38"/>
      <c r="FSJ1" s="38"/>
      <c r="FSK1" s="38"/>
      <c r="FSL1" s="38"/>
      <c r="FSM1" s="38"/>
      <c r="FSN1" s="38"/>
      <c r="FSO1" s="38"/>
      <c r="FSP1" s="38"/>
      <c r="FSQ1" s="38"/>
      <c r="FSR1" s="38"/>
      <c r="FSS1" s="38"/>
      <c r="FST1" s="38"/>
      <c r="FSU1" s="38"/>
      <c r="FSV1" s="38"/>
      <c r="FSW1" s="38"/>
      <c r="FSX1" s="38"/>
      <c r="FSY1" s="38"/>
      <c r="FSZ1" s="38"/>
      <c r="FTA1" s="38"/>
      <c r="FTB1" s="38"/>
      <c r="FTC1" s="38"/>
      <c r="FTD1" s="38"/>
      <c r="FTE1" s="38"/>
      <c r="FTF1" s="38"/>
      <c r="FTG1" s="38"/>
      <c r="FTH1" s="38"/>
      <c r="FTI1" s="38"/>
      <c r="FTJ1" s="38"/>
      <c r="FTK1" s="38"/>
      <c r="FTL1" s="38"/>
      <c r="FTM1" s="38"/>
      <c r="FTN1" s="38"/>
      <c r="FTO1" s="38"/>
      <c r="FTP1" s="38"/>
      <c r="FTQ1" s="38"/>
      <c r="FTR1" s="38"/>
      <c r="FTS1" s="38"/>
      <c r="FTT1" s="38"/>
      <c r="FTU1" s="38"/>
      <c r="FTV1" s="38"/>
      <c r="FTW1" s="38"/>
      <c r="FTX1" s="38"/>
      <c r="FTY1" s="38"/>
      <c r="FTZ1" s="38"/>
      <c r="FUA1" s="38"/>
      <c r="FUB1" s="38"/>
      <c r="FUC1" s="38"/>
      <c r="FUD1" s="38"/>
      <c r="FUE1" s="38"/>
      <c r="FUF1" s="38"/>
      <c r="FUG1" s="38"/>
      <c r="FUH1" s="38"/>
      <c r="FUI1" s="38"/>
      <c r="FUJ1" s="38"/>
      <c r="FUK1" s="38"/>
      <c r="FUL1" s="38"/>
      <c r="FUM1" s="38"/>
      <c r="FUN1" s="38"/>
      <c r="FUO1" s="38"/>
      <c r="FUP1" s="38"/>
      <c r="FUQ1" s="38"/>
      <c r="FUR1" s="38"/>
      <c r="FUS1" s="38"/>
      <c r="FUT1" s="38"/>
      <c r="FUU1" s="38"/>
      <c r="FUV1" s="38"/>
      <c r="FUW1" s="38"/>
      <c r="FUX1" s="38"/>
      <c r="FUY1" s="38"/>
      <c r="FUZ1" s="38"/>
      <c r="FVA1" s="38"/>
      <c r="FVB1" s="38"/>
      <c r="FVC1" s="38"/>
      <c r="FVD1" s="38"/>
      <c r="FVE1" s="38"/>
      <c r="FVF1" s="38"/>
      <c r="FVG1" s="38"/>
      <c r="FVH1" s="38"/>
      <c r="FVI1" s="38"/>
      <c r="FVJ1" s="38"/>
      <c r="FVK1" s="38"/>
      <c r="FVL1" s="38"/>
      <c r="FVM1" s="38"/>
      <c r="FVN1" s="38"/>
      <c r="FVO1" s="38"/>
      <c r="FVP1" s="38"/>
      <c r="FVQ1" s="38"/>
      <c r="FVR1" s="38"/>
      <c r="FVS1" s="38"/>
      <c r="FVT1" s="38"/>
      <c r="FVU1" s="38"/>
      <c r="FVV1" s="38"/>
      <c r="FVW1" s="38"/>
      <c r="FVX1" s="38"/>
      <c r="FVY1" s="38"/>
      <c r="FVZ1" s="38"/>
      <c r="FWA1" s="38"/>
      <c r="FWB1" s="38"/>
      <c r="FWC1" s="38"/>
      <c r="FWD1" s="38"/>
      <c r="FWE1" s="38"/>
      <c r="FWF1" s="38"/>
      <c r="FWG1" s="38"/>
      <c r="FWH1" s="38"/>
      <c r="FWI1" s="38"/>
      <c r="FWJ1" s="38"/>
      <c r="FWK1" s="38"/>
      <c r="FWL1" s="38"/>
      <c r="FWM1" s="38"/>
      <c r="FWN1" s="38"/>
      <c r="FWO1" s="38"/>
      <c r="FWP1" s="38"/>
      <c r="FWQ1" s="38"/>
      <c r="FWR1" s="38"/>
      <c r="FWS1" s="38"/>
      <c r="FWT1" s="38"/>
      <c r="FWU1" s="38"/>
      <c r="FWV1" s="38"/>
      <c r="FWW1" s="38"/>
      <c r="FWX1" s="38"/>
      <c r="FWY1" s="38"/>
      <c r="FWZ1" s="38"/>
      <c r="FXA1" s="38"/>
      <c r="FXB1" s="38"/>
      <c r="FXC1" s="38"/>
      <c r="FXD1" s="38"/>
      <c r="FXE1" s="38"/>
      <c r="FXF1" s="38"/>
      <c r="FXG1" s="38"/>
      <c r="FXH1" s="38"/>
      <c r="FXI1" s="38"/>
      <c r="FXJ1" s="38"/>
      <c r="FXK1" s="38"/>
      <c r="FXL1" s="38"/>
      <c r="FXM1" s="38"/>
      <c r="FXN1" s="38"/>
      <c r="FXO1" s="38"/>
      <c r="FXP1" s="38"/>
      <c r="FXQ1" s="38"/>
      <c r="FXR1" s="38"/>
      <c r="FXS1" s="38"/>
      <c r="FXT1" s="38"/>
      <c r="FXU1" s="38"/>
      <c r="FXV1" s="38"/>
      <c r="FXW1" s="38"/>
      <c r="FXX1" s="38"/>
      <c r="FXY1" s="38"/>
      <c r="FXZ1" s="38"/>
      <c r="FYA1" s="38"/>
      <c r="FYB1" s="38"/>
      <c r="FYC1" s="38"/>
      <c r="FYD1" s="38"/>
      <c r="FYE1" s="38"/>
      <c r="FYF1" s="38"/>
      <c r="FYG1" s="38"/>
      <c r="FYH1" s="38"/>
      <c r="FYI1" s="38"/>
      <c r="FYJ1" s="38"/>
      <c r="FYK1" s="38"/>
      <c r="FYL1" s="38"/>
      <c r="FYM1" s="38"/>
      <c r="FYN1" s="38"/>
      <c r="FYO1" s="38"/>
      <c r="FYP1" s="38"/>
      <c r="FYQ1" s="38"/>
      <c r="FYR1" s="38"/>
      <c r="FYS1" s="38"/>
      <c r="FYT1" s="38"/>
      <c r="FYU1" s="38"/>
      <c r="FYV1" s="38"/>
      <c r="FYW1" s="38"/>
      <c r="FYX1" s="38"/>
      <c r="FYY1" s="38"/>
      <c r="FYZ1" s="38"/>
      <c r="FZA1" s="38"/>
      <c r="FZB1" s="38"/>
      <c r="FZC1" s="38"/>
      <c r="FZD1" s="38"/>
      <c r="FZE1" s="38"/>
      <c r="FZF1" s="38"/>
      <c r="FZG1" s="38"/>
      <c r="FZH1" s="38"/>
      <c r="FZI1" s="38"/>
      <c r="FZJ1" s="38"/>
      <c r="FZK1" s="38"/>
      <c r="FZL1" s="38"/>
      <c r="FZM1" s="38"/>
      <c r="FZN1" s="38"/>
      <c r="FZO1" s="38"/>
      <c r="FZP1" s="38"/>
      <c r="FZQ1" s="38"/>
      <c r="FZR1" s="38"/>
      <c r="FZS1" s="38"/>
      <c r="FZT1" s="38"/>
      <c r="FZU1" s="38"/>
      <c r="FZV1" s="38"/>
      <c r="FZW1" s="38"/>
      <c r="FZX1" s="38"/>
      <c r="FZY1" s="38"/>
      <c r="FZZ1" s="38"/>
      <c r="GAA1" s="38"/>
      <c r="GAB1" s="38"/>
      <c r="GAC1" s="38"/>
      <c r="GAD1" s="38"/>
      <c r="GAE1" s="38"/>
      <c r="GAF1" s="38"/>
      <c r="GAG1" s="38"/>
      <c r="GAH1" s="38"/>
      <c r="GAI1" s="38"/>
      <c r="GAJ1" s="38"/>
      <c r="GAK1" s="38"/>
      <c r="GAL1" s="38"/>
      <c r="GAM1" s="38"/>
      <c r="GAN1" s="38"/>
      <c r="GAO1" s="38"/>
      <c r="GAP1" s="38"/>
      <c r="GAQ1" s="38"/>
      <c r="GAR1" s="38"/>
      <c r="GAS1" s="38"/>
      <c r="GAT1" s="38"/>
      <c r="GAU1" s="38"/>
      <c r="GAV1" s="38"/>
      <c r="GAW1" s="38"/>
      <c r="GAX1" s="38"/>
      <c r="GAY1" s="38"/>
      <c r="GAZ1" s="38"/>
      <c r="GBA1" s="38"/>
      <c r="GBB1" s="38"/>
      <c r="GBC1" s="38"/>
      <c r="GBD1" s="38"/>
      <c r="GBE1" s="38"/>
      <c r="GBF1" s="38"/>
      <c r="GBG1" s="38"/>
      <c r="GBH1" s="38"/>
      <c r="GBI1" s="38"/>
      <c r="GBJ1" s="38"/>
      <c r="GBK1" s="38"/>
      <c r="GBL1" s="38"/>
      <c r="GBM1" s="38"/>
      <c r="GBN1" s="38"/>
      <c r="GBO1" s="38"/>
      <c r="GBP1" s="38"/>
      <c r="GBQ1" s="38"/>
      <c r="GBR1" s="38"/>
      <c r="GBS1" s="38"/>
      <c r="GBT1" s="38"/>
      <c r="GBU1" s="38"/>
      <c r="GBV1" s="38"/>
      <c r="GBW1" s="38"/>
      <c r="GBX1" s="38"/>
      <c r="GBY1" s="38"/>
      <c r="GBZ1" s="38"/>
      <c r="GCA1" s="38"/>
      <c r="GCB1" s="38"/>
      <c r="GCC1" s="38"/>
      <c r="GCD1" s="38"/>
      <c r="GCE1" s="38"/>
      <c r="GCF1" s="38"/>
      <c r="GCG1" s="38"/>
      <c r="GCH1" s="38"/>
      <c r="GCI1" s="38"/>
      <c r="GCJ1" s="38"/>
      <c r="GCK1" s="38"/>
      <c r="GCL1" s="38"/>
      <c r="GCM1" s="38"/>
      <c r="GCN1" s="38"/>
      <c r="GCO1" s="38"/>
      <c r="GCP1" s="38"/>
      <c r="GCQ1" s="38"/>
      <c r="GCR1" s="38"/>
      <c r="GCS1" s="38"/>
      <c r="GCT1" s="38"/>
      <c r="GCU1" s="38"/>
      <c r="GCV1" s="38"/>
      <c r="GCW1" s="38"/>
      <c r="GCX1" s="38"/>
      <c r="GCY1" s="38"/>
      <c r="GCZ1" s="38"/>
      <c r="GDA1" s="38"/>
      <c r="GDB1" s="38"/>
      <c r="GDC1" s="38"/>
      <c r="GDD1" s="38"/>
      <c r="GDE1" s="38"/>
      <c r="GDF1" s="38"/>
      <c r="GDG1" s="38"/>
      <c r="GDH1" s="38"/>
      <c r="GDI1" s="38"/>
      <c r="GDJ1" s="38"/>
      <c r="GDK1" s="38"/>
      <c r="GDL1" s="38"/>
      <c r="GDM1" s="38"/>
      <c r="GDN1" s="38"/>
      <c r="GDO1" s="38"/>
      <c r="GDP1" s="38"/>
      <c r="GDQ1" s="38"/>
      <c r="GDR1" s="38"/>
      <c r="GDS1" s="38"/>
      <c r="GDT1" s="38"/>
      <c r="GDU1" s="38"/>
      <c r="GDV1" s="38"/>
      <c r="GDW1" s="38"/>
      <c r="GDX1" s="38"/>
      <c r="GDY1" s="38"/>
      <c r="GDZ1" s="38"/>
      <c r="GEA1" s="38"/>
      <c r="GEB1" s="38"/>
      <c r="GEC1" s="38"/>
      <c r="GED1" s="38"/>
      <c r="GEE1" s="38"/>
      <c r="GEF1" s="38"/>
      <c r="GEG1" s="38"/>
      <c r="GEH1" s="38"/>
      <c r="GEI1" s="38"/>
      <c r="GEJ1" s="38"/>
      <c r="GEK1" s="38"/>
      <c r="GEL1" s="38"/>
      <c r="GEM1" s="38"/>
      <c r="GEN1" s="38"/>
      <c r="GEO1" s="38"/>
      <c r="GEP1" s="38"/>
      <c r="GEQ1" s="38"/>
      <c r="GER1" s="38"/>
      <c r="GES1" s="38"/>
      <c r="GET1" s="38"/>
      <c r="GEU1" s="38"/>
      <c r="GEV1" s="38"/>
      <c r="GEW1" s="38"/>
      <c r="GEX1" s="38"/>
      <c r="GEY1" s="38"/>
      <c r="GEZ1" s="38"/>
      <c r="GFA1" s="38"/>
      <c r="GFB1" s="38"/>
      <c r="GFC1" s="38"/>
      <c r="GFD1" s="38"/>
      <c r="GFE1" s="38"/>
      <c r="GFF1" s="38"/>
      <c r="GFG1" s="38"/>
      <c r="GFH1" s="38"/>
      <c r="GFI1" s="38"/>
      <c r="GFJ1" s="38"/>
      <c r="GFK1" s="38"/>
      <c r="GFL1" s="38"/>
      <c r="GFM1" s="38"/>
      <c r="GFN1" s="38"/>
      <c r="GFO1" s="38"/>
      <c r="GFP1" s="38"/>
      <c r="GFQ1" s="38"/>
      <c r="GFR1" s="38"/>
      <c r="GFS1" s="38"/>
      <c r="GFT1" s="38"/>
      <c r="GFU1" s="38"/>
      <c r="GFV1" s="38"/>
      <c r="GFW1" s="38"/>
      <c r="GFX1" s="38"/>
      <c r="GFY1" s="38"/>
      <c r="GFZ1" s="38"/>
      <c r="GGA1" s="38"/>
      <c r="GGB1" s="38"/>
      <c r="GGC1" s="38"/>
      <c r="GGD1" s="38"/>
      <c r="GGE1" s="38"/>
      <c r="GGF1" s="38"/>
      <c r="GGG1" s="38"/>
      <c r="GGH1" s="38"/>
      <c r="GGI1" s="38"/>
      <c r="GGJ1" s="38"/>
      <c r="GGK1" s="38"/>
      <c r="GGL1" s="38"/>
      <c r="GGM1" s="38"/>
      <c r="GGN1" s="38"/>
      <c r="GGO1" s="38"/>
      <c r="GGP1" s="38"/>
      <c r="GGQ1" s="38"/>
      <c r="GGR1" s="38"/>
      <c r="GGS1" s="38"/>
      <c r="GGT1" s="38"/>
      <c r="GGU1" s="38"/>
      <c r="GGV1" s="38"/>
      <c r="GGW1" s="38"/>
      <c r="GGX1" s="38"/>
      <c r="GGY1" s="38"/>
      <c r="GGZ1" s="38"/>
      <c r="GHA1" s="38"/>
      <c r="GHB1" s="38"/>
      <c r="GHC1" s="38"/>
      <c r="GHD1" s="38"/>
      <c r="GHE1" s="38"/>
      <c r="GHF1" s="38"/>
      <c r="GHG1" s="38"/>
      <c r="GHH1" s="38"/>
      <c r="GHI1" s="38"/>
      <c r="GHJ1" s="38"/>
      <c r="GHK1" s="38"/>
      <c r="GHL1" s="38"/>
      <c r="GHM1" s="38"/>
      <c r="GHN1" s="38"/>
      <c r="GHO1" s="38"/>
      <c r="GHP1" s="38"/>
      <c r="GHQ1" s="38"/>
      <c r="GHR1" s="38"/>
      <c r="GHS1" s="38"/>
      <c r="GHT1" s="38"/>
      <c r="GHU1" s="38"/>
      <c r="GHV1" s="38"/>
      <c r="GHW1" s="38"/>
      <c r="GHX1" s="38"/>
      <c r="GHY1" s="38"/>
      <c r="GHZ1" s="38"/>
      <c r="GIA1" s="38"/>
      <c r="GIB1" s="38"/>
      <c r="GIC1" s="38"/>
      <c r="GID1" s="38"/>
      <c r="GIE1" s="38"/>
      <c r="GIF1" s="38"/>
      <c r="GIG1" s="38"/>
      <c r="GIH1" s="38"/>
      <c r="GII1" s="38"/>
      <c r="GIJ1" s="38"/>
      <c r="GIK1" s="38"/>
      <c r="GIL1" s="38"/>
      <c r="GIM1" s="38"/>
      <c r="GIN1" s="38"/>
      <c r="GIO1" s="38"/>
      <c r="GIP1" s="38"/>
      <c r="GIQ1" s="38"/>
      <c r="GIR1" s="38"/>
      <c r="GIS1" s="38"/>
      <c r="GIT1" s="38"/>
      <c r="GIU1" s="38"/>
      <c r="GIV1" s="38"/>
      <c r="GIW1" s="38"/>
      <c r="GIX1" s="38"/>
      <c r="GIY1" s="38"/>
      <c r="GIZ1" s="38"/>
      <c r="GJA1" s="38"/>
      <c r="GJB1" s="38"/>
      <c r="GJC1" s="38"/>
      <c r="GJD1" s="38"/>
      <c r="GJE1" s="38"/>
      <c r="GJF1" s="38"/>
      <c r="GJG1" s="38"/>
      <c r="GJH1" s="38"/>
      <c r="GJI1" s="38"/>
      <c r="GJJ1" s="38"/>
      <c r="GJK1" s="38"/>
      <c r="GJL1" s="38"/>
      <c r="GJM1" s="38"/>
      <c r="GJN1" s="38"/>
      <c r="GJO1" s="38"/>
      <c r="GJP1" s="38"/>
      <c r="GJQ1" s="38"/>
      <c r="GJR1" s="38"/>
      <c r="GJS1" s="38"/>
      <c r="GJT1" s="38"/>
      <c r="GJU1" s="38"/>
      <c r="GJV1" s="38"/>
      <c r="GJW1" s="38"/>
      <c r="GJX1" s="38"/>
      <c r="GJY1" s="38"/>
      <c r="GJZ1" s="38"/>
      <c r="GKA1" s="38"/>
      <c r="GKB1" s="38"/>
      <c r="GKC1" s="38"/>
      <c r="GKD1" s="38"/>
      <c r="GKE1" s="38"/>
      <c r="GKF1" s="38"/>
      <c r="GKG1" s="38"/>
      <c r="GKH1" s="38"/>
      <c r="GKI1" s="38"/>
      <c r="GKJ1" s="38"/>
      <c r="GKK1" s="38"/>
      <c r="GKL1" s="38"/>
      <c r="GKM1" s="38"/>
      <c r="GKN1" s="38"/>
      <c r="GKO1" s="38"/>
      <c r="GKP1" s="38"/>
      <c r="GKQ1" s="38"/>
      <c r="GKR1" s="38"/>
      <c r="GKS1" s="38"/>
      <c r="GKT1" s="38"/>
      <c r="GKU1" s="38"/>
      <c r="GKV1" s="38"/>
      <c r="GKW1" s="38"/>
      <c r="GKX1" s="38"/>
      <c r="GKY1" s="38"/>
      <c r="GKZ1" s="38"/>
      <c r="GLA1" s="38"/>
      <c r="GLB1" s="38"/>
      <c r="GLC1" s="38"/>
      <c r="GLD1" s="38"/>
      <c r="GLE1" s="38"/>
      <c r="GLF1" s="38"/>
      <c r="GLG1" s="38"/>
      <c r="GLH1" s="38"/>
      <c r="GLI1" s="38"/>
      <c r="GLJ1" s="38"/>
      <c r="GLK1" s="38"/>
      <c r="GLL1" s="38"/>
      <c r="GLM1" s="38"/>
      <c r="GLN1" s="38"/>
      <c r="GLO1" s="38"/>
      <c r="GLP1" s="38"/>
      <c r="GLQ1" s="38"/>
      <c r="GLR1" s="38"/>
      <c r="GLS1" s="38"/>
      <c r="GLT1" s="38"/>
      <c r="GLU1" s="38"/>
      <c r="GLV1" s="38"/>
      <c r="GLW1" s="38"/>
      <c r="GLX1" s="38"/>
      <c r="GLY1" s="38"/>
      <c r="GLZ1" s="38"/>
      <c r="GMA1" s="38"/>
      <c r="GMB1" s="38"/>
      <c r="GMC1" s="38"/>
      <c r="GMD1" s="38"/>
      <c r="GME1" s="38"/>
      <c r="GMF1" s="38"/>
      <c r="GMG1" s="38"/>
      <c r="GMH1" s="38"/>
      <c r="GMI1" s="38"/>
      <c r="GMJ1" s="38"/>
      <c r="GMK1" s="38"/>
      <c r="GML1" s="38"/>
      <c r="GMM1" s="38"/>
      <c r="GMN1" s="38"/>
      <c r="GMO1" s="38"/>
      <c r="GMP1" s="38"/>
      <c r="GMQ1" s="38"/>
      <c r="GMR1" s="38"/>
      <c r="GMS1" s="38"/>
      <c r="GMT1" s="38"/>
      <c r="GMU1" s="38"/>
      <c r="GMV1" s="38"/>
      <c r="GMW1" s="38"/>
      <c r="GMX1" s="38"/>
      <c r="GMY1" s="38"/>
      <c r="GMZ1" s="38"/>
      <c r="GNA1" s="38"/>
      <c r="GNB1" s="38"/>
      <c r="GNC1" s="38"/>
      <c r="GND1" s="38"/>
      <c r="GNE1" s="38"/>
      <c r="GNF1" s="38"/>
      <c r="GNG1" s="38"/>
      <c r="GNH1" s="38"/>
      <c r="GNI1" s="38"/>
      <c r="GNJ1" s="38"/>
      <c r="GNK1" s="38"/>
      <c r="GNL1" s="38"/>
      <c r="GNM1" s="38"/>
      <c r="GNN1" s="38"/>
      <c r="GNO1" s="38"/>
      <c r="GNP1" s="38"/>
      <c r="GNQ1" s="38"/>
      <c r="GNR1" s="38"/>
      <c r="GNS1" s="38"/>
      <c r="GNT1" s="38"/>
      <c r="GNU1" s="38"/>
      <c r="GNV1" s="38"/>
      <c r="GNW1" s="38"/>
      <c r="GNX1" s="38"/>
      <c r="GNY1" s="38"/>
      <c r="GNZ1" s="38"/>
      <c r="GOA1" s="38"/>
      <c r="GOB1" s="38"/>
      <c r="GOC1" s="38"/>
      <c r="GOD1" s="38"/>
      <c r="GOE1" s="38"/>
      <c r="GOF1" s="38"/>
      <c r="GOG1" s="38"/>
      <c r="GOH1" s="38"/>
      <c r="GOI1" s="38"/>
      <c r="GOJ1" s="38"/>
      <c r="GOK1" s="38"/>
      <c r="GOL1" s="38"/>
      <c r="GOM1" s="38"/>
      <c r="GON1" s="38"/>
      <c r="GOO1" s="38"/>
      <c r="GOP1" s="38"/>
      <c r="GOQ1" s="38"/>
      <c r="GOR1" s="38"/>
      <c r="GOS1" s="38"/>
      <c r="GOT1" s="38"/>
      <c r="GOU1" s="38"/>
      <c r="GOV1" s="38"/>
      <c r="GOW1" s="38"/>
      <c r="GOX1" s="38"/>
      <c r="GOY1" s="38"/>
      <c r="GOZ1" s="38"/>
      <c r="GPA1" s="38"/>
      <c r="GPB1" s="38"/>
      <c r="GPC1" s="38"/>
      <c r="GPD1" s="38"/>
      <c r="GPE1" s="38"/>
      <c r="GPF1" s="38"/>
      <c r="GPG1" s="38"/>
      <c r="GPH1" s="38"/>
      <c r="GPI1" s="38"/>
      <c r="GPJ1" s="38"/>
      <c r="GPK1" s="38"/>
      <c r="GPL1" s="38"/>
      <c r="GPM1" s="38"/>
      <c r="GPN1" s="38"/>
      <c r="GPO1" s="38"/>
      <c r="GPP1" s="38"/>
      <c r="GPQ1" s="38"/>
      <c r="GPR1" s="38"/>
      <c r="GPS1" s="38"/>
      <c r="GPT1" s="38"/>
      <c r="GPU1" s="38"/>
      <c r="GPV1" s="38"/>
      <c r="GPW1" s="38"/>
      <c r="GPX1" s="38"/>
      <c r="GPY1" s="38"/>
      <c r="GPZ1" s="38"/>
      <c r="GQA1" s="38"/>
      <c r="GQB1" s="38"/>
      <c r="GQC1" s="38"/>
      <c r="GQD1" s="38"/>
      <c r="GQE1" s="38"/>
      <c r="GQF1" s="38"/>
      <c r="GQG1" s="38"/>
      <c r="GQH1" s="38"/>
      <c r="GQI1" s="38"/>
      <c r="GQJ1" s="38"/>
      <c r="GQK1" s="38"/>
      <c r="GQL1" s="38"/>
      <c r="GQM1" s="38"/>
      <c r="GQN1" s="38"/>
      <c r="GQO1" s="38"/>
      <c r="GQP1" s="38"/>
      <c r="GQQ1" s="38"/>
      <c r="GQR1" s="38"/>
      <c r="GQS1" s="38"/>
      <c r="GQT1" s="38"/>
      <c r="GQU1" s="38"/>
      <c r="GQV1" s="38"/>
      <c r="GQW1" s="38"/>
      <c r="GQX1" s="38"/>
      <c r="GQY1" s="38"/>
      <c r="GQZ1" s="38"/>
      <c r="GRA1" s="38"/>
      <c r="GRB1" s="38"/>
      <c r="GRC1" s="38"/>
      <c r="GRD1" s="38"/>
      <c r="GRE1" s="38"/>
      <c r="GRF1" s="38"/>
      <c r="GRG1" s="38"/>
      <c r="GRH1" s="38"/>
      <c r="GRI1" s="38"/>
      <c r="GRJ1" s="38"/>
      <c r="GRK1" s="38"/>
      <c r="GRL1" s="38"/>
      <c r="GRM1" s="38"/>
      <c r="GRN1" s="38"/>
      <c r="GRO1" s="38"/>
      <c r="GRP1" s="38"/>
      <c r="GRQ1" s="38"/>
      <c r="GRR1" s="38"/>
      <c r="GRS1" s="38"/>
      <c r="GRT1" s="38"/>
      <c r="GRU1" s="38"/>
      <c r="GRV1" s="38"/>
      <c r="GRW1" s="38"/>
      <c r="GRX1" s="38"/>
      <c r="GRY1" s="38"/>
      <c r="GRZ1" s="38"/>
      <c r="GSA1" s="38"/>
      <c r="GSB1" s="38"/>
      <c r="GSC1" s="38"/>
      <c r="GSD1" s="38"/>
      <c r="GSE1" s="38"/>
      <c r="GSF1" s="38"/>
      <c r="GSG1" s="38"/>
      <c r="GSH1" s="38"/>
      <c r="GSI1" s="38"/>
      <c r="GSJ1" s="38"/>
      <c r="GSK1" s="38"/>
      <c r="GSL1" s="38"/>
      <c r="GSM1" s="38"/>
      <c r="GSN1" s="38"/>
      <c r="GSO1" s="38"/>
      <c r="GSP1" s="38"/>
      <c r="GSQ1" s="38"/>
      <c r="GSR1" s="38"/>
      <c r="GSS1" s="38"/>
      <c r="GST1" s="38"/>
      <c r="GSU1" s="38"/>
      <c r="GSV1" s="38"/>
      <c r="GSW1" s="38"/>
      <c r="GSX1" s="38"/>
      <c r="GSY1" s="38"/>
      <c r="GSZ1" s="38"/>
      <c r="GTA1" s="38"/>
      <c r="GTB1" s="38"/>
      <c r="GTC1" s="38"/>
      <c r="GTD1" s="38"/>
      <c r="GTE1" s="38"/>
      <c r="GTF1" s="38"/>
      <c r="GTG1" s="38"/>
      <c r="GTH1" s="38"/>
      <c r="GTI1" s="38"/>
      <c r="GTJ1" s="38"/>
      <c r="GTK1" s="38"/>
      <c r="GTL1" s="38"/>
      <c r="GTM1" s="38"/>
      <c r="GTN1" s="38"/>
      <c r="GTO1" s="38"/>
      <c r="GTP1" s="38"/>
      <c r="GTQ1" s="38"/>
      <c r="GTR1" s="38"/>
      <c r="GTS1" s="38"/>
      <c r="GTT1" s="38"/>
      <c r="GTU1" s="38"/>
      <c r="GTV1" s="38"/>
      <c r="GTW1" s="38"/>
      <c r="GTX1" s="38"/>
      <c r="GTY1" s="38"/>
      <c r="GTZ1" s="38"/>
      <c r="GUA1" s="38"/>
      <c r="GUB1" s="38"/>
      <c r="GUC1" s="38"/>
      <c r="GUD1" s="38"/>
      <c r="GUE1" s="38"/>
      <c r="GUF1" s="38"/>
      <c r="GUG1" s="38"/>
      <c r="GUH1" s="38"/>
      <c r="GUI1" s="38"/>
      <c r="GUJ1" s="38"/>
      <c r="GUK1" s="38"/>
      <c r="GUL1" s="38"/>
      <c r="GUM1" s="38"/>
      <c r="GUN1" s="38"/>
      <c r="GUO1" s="38"/>
      <c r="GUP1" s="38"/>
      <c r="GUQ1" s="38"/>
      <c r="GUR1" s="38"/>
      <c r="GUS1" s="38"/>
      <c r="GUT1" s="38"/>
      <c r="GUU1" s="38"/>
      <c r="GUV1" s="38"/>
      <c r="GUW1" s="38"/>
      <c r="GUX1" s="38"/>
      <c r="GUY1" s="38"/>
      <c r="GUZ1" s="38"/>
      <c r="GVA1" s="38"/>
      <c r="GVB1" s="38"/>
      <c r="GVC1" s="38"/>
      <c r="GVD1" s="38"/>
      <c r="GVE1" s="38"/>
      <c r="GVF1" s="38"/>
      <c r="GVG1" s="38"/>
      <c r="GVH1" s="38"/>
      <c r="GVI1" s="38"/>
      <c r="GVJ1" s="38"/>
      <c r="GVK1" s="38"/>
      <c r="GVL1" s="38"/>
      <c r="GVM1" s="38"/>
      <c r="GVN1" s="38"/>
      <c r="GVO1" s="38"/>
      <c r="GVP1" s="38"/>
      <c r="GVQ1" s="38"/>
      <c r="GVR1" s="38"/>
      <c r="GVS1" s="38"/>
      <c r="GVT1" s="38"/>
      <c r="GVU1" s="38"/>
      <c r="GVV1" s="38"/>
      <c r="GVW1" s="38"/>
      <c r="GVX1" s="38"/>
      <c r="GVY1" s="38"/>
      <c r="GVZ1" s="38"/>
      <c r="GWA1" s="38"/>
      <c r="GWB1" s="38"/>
      <c r="GWC1" s="38"/>
      <c r="GWD1" s="38"/>
      <c r="GWE1" s="38"/>
      <c r="GWF1" s="38"/>
      <c r="GWG1" s="38"/>
      <c r="GWH1" s="38"/>
      <c r="GWI1" s="38"/>
      <c r="GWJ1" s="38"/>
      <c r="GWK1" s="38"/>
      <c r="GWL1" s="38"/>
      <c r="GWM1" s="38"/>
      <c r="GWN1" s="38"/>
      <c r="GWO1" s="38"/>
      <c r="GWP1" s="38"/>
      <c r="GWQ1" s="38"/>
      <c r="GWR1" s="38"/>
      <c r="GWS1" s="38"/>
      <c r="GWT1" s="38"/>
      <c r="GWU1" s="38"/>
      <c r="GWV1" s="38"/>
      <c r="GWW1" s="38"/>
      <c r="GWX1" s="38"/>
      <c r="GWY1" s="38"/>
      <c r="GWZ1" s="38"/>
      <c r="GXA1" s="38"/>
      <c r="GXB1" s="38"/>
      <c r="GXC1" s="38"/>
      <c r="GXD1" s="38"/>
      <c r="GXE1" s="38"/>
      <c r="GXF1" s="38"/>
      <c r="GXG1" s="38"/>
      <c r="GXH1" s="38"/>
      <c r="GXI1" s="38"/>
      <c r="GXJ1" s="38"/>
      <c r="GXK1" s="38"/>
      <c r="GXL1" s="38"/>
      <c r="GXM1" s="38"/>
      <c r="GXN1" s="38"/>
      <c r="GXO1" s="38"/>
      <c r="GXP1" s="38"/>
      <c r="GXQ1" s="38"/>
      <c r="GXR1" s="38"/>
      <c r="GXS1" s="38"/>
      <c r="GXT1" s="38"/>
      <c r="GXU1" s="38"/>
      <c r="GXV1" s="38"/>
      <c r="GXW1" s="38"/>
      <c r="GXX1" s="38"/>
      <c r="GXY1" s="38"/>
      <c r="GXZ1" s="38"/>
      <c r="GYA1" s="38"/>
      <c r="GYB1" s="38"/>
      <c r="GYC1" s="38"/>
      <c r="GYD1" s="38"/>
      <c r="GYE1" s="38"/>
      <c r="GYF1" s="38"/>
      <c r="GYG1" s="38"/>
      <c r="GYH1" s="38"/>
      <c r="GYI1" s="38"/>
      <c r="GYJ1" s="38"/>
      <c r="GYK1" s="38"/>
      <c r="GYL1" s="38"/>
      <c r="GYM1" s="38"/>
      <c r="GYN1" s="38"/>
      <c r="GYO1" s="38"/>
      <c r="GYP1" s="38"/>
      <c r="GYQ1" s="38"/>
      <c r="GYR1" s="38"/>
      <c r="GYS1" s="38"/>
      <c r="GYT1" s="38"/>
      <c r="GYU1" s="38"/>
      <c r="GYV1" s="38"/>
      <c r="GYW1" s="38"/>
      <c r="GYX1" s="38"/>
      <c r="GYY1" s="38"/>
      <c r="GYZ1" s="38"/>
      <c r="GZA1" s="38"/>
      <c r="GZB1" s="38"/>
      <c r="GZC1" s="38"/>
      <c r="GZD1" s="38"/>
      <c r="GZE1" s="38"/>
      <c r="GZF1" s="38"/>
      <c r="GZG1" s="38"/>
      <c r="GZH1" s="38"/>
      <c r="GZI1" s="38"/>
      <c r="GZJ1" s="38"/>
      <c r="GZK1" s="38"/>
      <c r="GZL1" s="38"/>
      <c r="GZM1" s="38"/>
      <c r="GZN1" s="38"/>
      <c r="GZO1" s="38"/>
      <c r="GZP1" s="38"/>
      <c r="GZQ1" s="38"/>
      <c r="GZR1" s="38"/>
      <c r="GZS1" s="38"/>
      <c r="GZT1" s="38"/>
      <c r="GZU1" s="38"/>
      <c r="GZV1" s="38"/>
      <c r="GZW1" s="38"/>
      <c r="GZX1" s="38"/>
      <c r="GZY1" s="38"/>
      <c r="GZZ1" s="38"/>
      <c r="HAA1" s="38"/>
      <c r="HAB1" s="38"/>
      <c r="HAC1" s="38"/>
      <c r="HAD1" s="38"/>
      <c r="HAE1" s="38"/>
      <c r="HAF1" s="38"/>
      <c r="HAG1" s="38"/>
      <c r="HAH1" s="38"/>
      <c r="HAI1" s="38"/>
      <c r="HAJ1" s="38"/>
      <c r="HAK1" s="38"/>
      <c r="HAL1" s="38"/>
      <c r="HAM1" s="38"/>
      <c r="HAN1" s="38"/>
      <c r="HAO1" s="38"/>
      <c r="HAP1" s="38"/>
      <c r="HAQ1" s="38"/>
      <c r="HAR1" s="38"/>
      <c r="HAS1" s="38"/>
      <c r="HAT1" s="38"/>
      <c r="HAU1" s="38"/>
      <c r="HAV1" s="38"/>
      <c r="HAW1" s="38"/>
      <c r="HAX1" s="38"/>
      <c r="HAY1" s="38"/>
      <c r="HAZ1" s="38"/>
      <c r="HBA1" s="38"/>
      <c r="HBB1" s="38"/>
      <c r="HBC1" s="38"/>
      <c r="HBD1" s="38"/>
      <c r="HBE1" s="38"/>
      <c r="HBF1" s="38"/>
      <c r="HBG1" s="38"/>
      <c r="HBH1" s="38"/>
      <c r="HBI1" s="38"/>
      <c r="HBJ1" s="38"/>
      <c r="HBK1" s="38"/>
      <c r="HBL1" s="38"/>
      <c r="HBM1" s="38"/>
      <c r="HBN1" s="38"/>
      <c r="HBO1" s="38"/>
      <c r="HBP1" s="38"/>
      <c r="HBQ1" s="38"/>
      <c r="HBR1" s="38"/>
      <c r="HBS1" s="38"/>
      <c r="HBT1" s="38"/>
      <c r="HBU1" s="38"/>
      <c r="HBV1" s="38"/>
      <c r="HBW1" s="38"/>
      <c r="HBX1" s="38"/>
      <c r="HBY1" s="38"/>
      <c r="HBZ1" s="38"/>
      <c r="HCA1" s="38"/>
      <c r="HCB1" s="38"/>
      <c r="HCC1" s="38"/>
      <c r="HCD1" s="38"/>
      <c r="HCE1" s="38"/>
      <c r="HCF1" s="38"/>
      <c r="HCG1" s="38"/>
      <c r="HCH1" s="38"/>
      <c r="HCI1" s="38"/>
      <c r="HCJ1" s="38"/>
      <c r="HCK1" s="38"/>
      <c r="HCL1" s="38"/>
      <c r="HCM1" s="38"/>
      <c r="HCN1" s="38"/>
      <c r="HCO1" s="38"/>
      <c r="HCP1" s="38"/>
      <c r="HCQ1" s="38"/>
      <c r="HCR1" s="38"/>
      <c r="HCS1" s="38"/>
      <c r="HCT1" s="38"/>
      <c r="HCU1" s="38"/>
      <c r="HCV1" s="38"/>
      <c r="HCW1" s="38"/>
      <c r="HCX1" s="38"/>
      <c r="HCY1" s="38"/>
      <c r="HCZ1" s="38"/>
      <c r="HDA1" s="38"/>
      <c r="HDB1" s="38"/>
      <c r="HDC1" s="38"/>
      <c r="HDD1" s="38"/>
      <c r="HDE1" s="38"/>
      <c r="HDF1" s="38"/>
      <c r="HDG1" s="38"/>
      <c r="HDH1" s="38"/>
      <c r="HDI1" s="38"/>
      <c r="HDJ1" s="38"/>
      <c r="HDK1" s="38"/>
      <c r="HDL1" s="38"/>
      <c r="HDM1" s="38"/>
      <c r="HDN1" s="38"/>
      <c r="HDO1" s="38"/>
      <c r="HDP1" s="38"/>
      <c r="HDQ1" s="38"/>
      <c r="HDR1" s="38"/>
      <c r="HDS1" s="38"/>
      <c r="HDT1" s="38"/>
      <c r="HDU1" s="38"/>
      <c r="HDV1" s="38"/>
      <c r="HDW1" s="38"/>
      <c r="HDX1" s="38"/>
      <c r="HDY1" s="38"/>
      <c r="HDZ1" s="38"/>
      <c r="HEA1" s="38"/>
      <c r="HEB1" s="38"/>
      <c r="HEC1" s="38"/>
      <c r="HED1" s="38"/>
      <c r="HEE1" s="38"/>
      <c r="HEF1" s="38"/>
      <c r="HEG1" s="38"/>
      <c r="HEH1" s="38"/>
      <c r="HEI1" s="38"/>
      <c r="HEJ1" s="38"/>
      <c r="HEK1" s="38"/>
      <c r="HEL1" s="38"/>
      <c r="HEM1" s="38"/>
      <c r="HEN1" s="38"/>
      <c r="HEO1" s="38"/>
      <c r="HEP1" s="38"/>
      <c r="HEQ1" s="38"/>
      <c r="HER1" s="38"/>
      <c r="HES1" s="38"/>
      <c r="HET1" s="38"/>
      <c r="HEU1" s="38"/>
      <c r="HEV1" s="38"/>
      <c r="HEW1" s="38"/>
      <c r="HEX1" s="38"/>
      <c r="HEY1" s="38"/>
      <c r="HEZ1" s="38"/>
      <c r="HFA1" s="38"/>
      <c r="HFB1" s="38"/>
      <c r="HFC1" s="38"/>
      <c r="HFD1" s="38"/>
      <c r="HFE1" s="38"/>
      <c r="HFF1" s="38"/>
      <c r="HFG1" s="38"/>
      <c r="HFH1" s="38"/>
      <c r="HFI1" s="38"/>
      <c r="HFJ1" s="38"/>
      <c r="HFK1" s="38"/>
      <c r="HFL1" s="38"/>
      <c r="HFM1" s="38"/>
      <c r="HFN1" s="38"/>
      <c r="HFO1" s="38"/>
      <c r="HFP1" s="38"/>
      <c r="HFQ1" s="38"/>
      <c r="HFR1" s="38"/>
      <c r="HFS1" s="38"/>
      <c r="HFT1" s="38"/>
      <c r="HFU1" s="38"/>
      <c r="HFV1" s="38"/>
      <c r="HFW1" s="38"/>
      <c r="HFX1" s="38"/>
      <c r="HFY1" s="38"/>
      <c r="HFZ1" s="38"/>
      <c r="HGA1" s="38"/>
      <c r="HGB1" s="38"/>
      <c r="HGC1" s="38"/>
      <c r="HGD1" s="38"/>
      <c r="HGE1" s="38"/>
      <c r="HGF1" s="38"/>
      <c r="HGG1" s="38"/>
      <c r="HGH1" s="38"/>
      <c r="HGI1" s="38"/>
      <c r="HGJ1" s="38"/>
      <c r="HGK1" s="38"/>
      <c r="HGL1" s="38"/>
      <c r="HGM1" s="38"/>
      <c r="HGN1" s="38"/>
      <c r="HGO1" s="38"/>
      <c r="HGP1" s="38"/>
      <c r="HGQ1" s="38"/>
      <c r="HGR1" s="38"/>
      <c r="HGS1" s="38"/>
      <c r="HGT1" s="38"/>
      <c r="HGU1" s="38"/>
      <c r="HGV1" s="38"/>
      <c r="HGW1" s="38"/>
      <c r="HGX1" s="38"/>
      <c r="HGY1" s="38"/>
      <c r="HGZ1" s="38"/>
      <c r="HHA1" s="38"/>
      <c r="HHB1" s="38"/>
      <c r="HHC1" s="38"/>
      <c r="HHD1" s="38"/>
      <c r="HHE1" s="38"/>
      <c r="HHF1" s="38"/>
      <c r="HHG1" s="38"/>
      <c r="HHH1" s="38"/>
      <c r="HHI1" s="38"/>
      <c r="HHJ1" s="38"/>
      <c r="HHK1" s="38"/>
      <c r="HHL1" s="38"/>
      <c r="HHM1" s="38"/>
      <c r="HHN1" s="38"/>
      <c r="HHO1" s="38"/>
      <c r="HHP1" s="38"/>
      <c r="HHQ1" s="38"/>
      <c r="HHR1" s="38"/>
      <c r="HHS1" s="38"/>
      <c r="HHT1" s="38"/>
      <c r="HHU1" s="38"/>
      <c r="HHV1" s="38"/>
      <c r="HHW1" s="38"/>
      <c r="HHX1" s="38"/>
      <c r="HHY1" s="38"/>
      <c r="HHZ1" s="38"/>
      <c r="HIA1" s="38"/>
      <c r="HIB1" s="38"/>
      <c r="HIC1" s="38"/>
      <c r="HID1" s="38"/>
      <c r="HIE1" s="38"/>
      <c r="HIF1" s="38"/>
      <c r="HIG1" s="38"/>
      <c r="HIH1" s="38"/>
      <c r="HII1" s="38"/>
      <c r="HIJ1" s="38"/>
      <c r="HIK1" s="38"/>
      <c r="HIL1" s="38"/>
      <c r="HIM1" s="38"/>
      <c r="HIN1" s="38"/>
      <c r="HIO1" s="38"/>
      <c r="HIP1" s="38"/>
      <c r="HIQ1" s="38"/>
      <c r="HIR1" s="38"/>
      <c r="HIS1" s="38"/>
      <c r="HIT1" s="38"/>
      <c r="HIU1" s="38"/>
      <c r="HIV1" s="38"/>
      <c r="HIW1" s="38"/>
      <c r="HIX1" s="38"/>
      <c r="HIY1" s="38"/>
      <c r="HIZ1" s="38"/>
      <c r="HJA1" s="38"/>
      <c r="HJB1" s="38"/>
      <c r="HJC1" s="38"/>
      <c r="HJD1" s="38"/>
      <c r="HJE1" s="38"/>
      <c r="HJF1" s="38"/>
      <c r="HJG1" s="38"/>
      <c r="HJH1" s="38"/>
      <c r="HJI1" s="38"/>
      <c r="HJJ1" s="38"/>
      <c r="HJK1" s="38"/>
      <c r="HJL1" s="38"/>
      <c r="HJM1" s="38"/>
      <c r="HJN1" s="38"/>
      <c r="HJO1" s="38"/>
      <c r="HJP1" s="38"/>
      <c r="HJQ1" s="38"/>
      <c r="HJR1" s="38"/>
      <c r="HJS1" s="38"/>
      <c r="HJT1" s="38"/>
      <c r="HJU1" s="38"/>
      <c r="HJV1" s="38"/>
      <c r="HJW1" s="38"/>
      <c r="HJX1" s="38"/>
      <c r="HJY1" s="38"/>
      <c r="HJZ1" s="38"/>
      <c r="HKA1" s="38"/>
      <c r="HKB1" s="38"/>
      <c r="HKC1" s="38"/>
      <c r="HKD1" s="38"/>
      <c r="HKE1" s="38"/>
      <c r="HKF1" s="38"/>
      <c r="HKG1" s="38"/>
      <c r="HKH1" s="38"/>
      <c r="HKI1" s="38"/>
      <c r="HKJ1" s="38"/>
      <c r="HKK1" s="38"/>
      <c r="HKL1" s="38"/>
      <c r="HKM1" s="38"/>
      <c r="HKN1" s="38"/>
      <c r="HKO1" s="38"/>
      <c r="HKP1" s="38"/>
      <c r="HKQ1" s="38"/>
      <c r="HKR1" s="38"/>
      <c r="HKS1" s="38"/>
      <c r="HKT1" s="38"/>
      <c r="HKU1" s="38"/>
      <c r="HKV1" s="38"/>
      <c r="HKW1" s="38"/>
      <c r="HKX1" s="38"/>
      <c r="HKY1" s="38"/>
      <c r="HKZ1" s="38"/>
      <c r="HLA1" s="38"/>
      <c r="HLB1" s="38"/>
      <c r="HLC1" s="38"/>
      <c r="HLD1" s="38"/>
      <c r="HLE1" s="38"/>
      <c r="HLF1" s="38"/>
      <c r="HLG1" s="38"/>
      <c r="HLH1" s="38"/>
      <c r="HLI1" s="38"/>
      <c r="HLJ1" s="38"/>
      <c r="HLK1" s="38"/>
      <c r="HLL1" s="38"/>
      <c r="HLM1" s="38"/>
      <c r="HLN1" s="38"/>
      <c r="HLO1" s="38"/>
      <c r="HLP1" s="38"/>
      <c r="HLQ1" s="38"/>
      <c r="HLR1" s="38"/>
      <c r="HLS1" s="38"/>
      <c r="HLT1" s="38"/>
      <c r="HLU1" s="38"/>
      <c r="HLV1" s="38"/>
      <c r="HLW1" s="38"/>
      <c r="HLX1" s="38"/>
      <c r="HLY1" s="38"/>
      <c r="HLZ1" s="38"/>
      <c r="HMA1" s="38"/>
      <c r="HMB1" s="38"/>
      <c r="HMC1" s="38"/>
      <c r="HMD1" s="38"/>
      <c r="HME1" s="38"/>
      <c r="HMF1" s="38"/>
      <c r="HMG1" s="38"/>
      <c r="HMH1" s="38"/>
      <c r="HMI1" s="38"/>
      <c r="HMJ1" s="38"/>
      <c r="HMK1" s="38"/>
      <c r="HML1" s="38"/>
      <c r="HMM1" s="38"/>
      <c r="HMN1" s="38"/>
      <c r="HMO1" s="38"/>
      <c r="HMP1" s="38"/>
      <c r="HMQ1" s="38"/>
      <c r="HMR1" s="38"/>
      <c r="HMS1" s="38"/>
      <c r="HMT1" s="38"/>
      <c r="HMU1" s="38"/>
      <c r="HMV1" s="38"/>
      <c r="HMW1" s="38"/>
      <c r="HMX1" s="38"/>
      <c r="HMY1" s="38"/>
      <c r="HMZ1" s="38"/>
      <c r="HNA1" s="38"/>
      <c r="HNB1" s="38"/>
      <c r="HNC1" s="38"/>
      <c r="HND1" s="38"/>
      <c r="HNE1" s="38"/>
      <c r="HNF1" s="38"/>
      <c r="HNG1" s="38"/>
      <c r="HNH1" s="38"/>
      <c r="HNI1" s="38"/>
      <c r="HNJ1" s="38"/>
      <c r="HNK1" s="38"/>
      <c r="HNL1" s="38"/>
      <c r="HNM1" s="38"/>
      <c r="HNN1" s="38"/>
      <c r="HNO1" s="38"/>
      <c r="HNP1" s="38"/>
      <c r="HNQ1" s="38"/>
      <c r="HNR1" s="38"/>
      <c r="HNS1" s="38"/>
      <c r="HNT1" s="38"/>
      <c r="HNU1" s="38"/>
      <c r="HNV1" s="38"/>
      <c r="HNW1" s="38"/>
      <c r="HNX1" s="38"/>
      <c r="HNY1" s="38"/>
      <c r="HNZ1" s="38"/>
      <c r="HOA1" s="38"/>
      <c r="HOB1" s="38"/>
      <c r="HOC1" s="38"/>
      <c r="HOD1" s="38"/>
      <c r="HOE1" s="38"/>
      <c r="HOF1" s="38"/>
      <c r="HOG1" s="38"/>
      <c r="HOH1" s="38"/>
      <c r="HOI1" s="38"/>
      <c r="HOJ1" s="38"/>
      <c r="HOK1" s="38"/>
      <c r="HOL1" s="38"/>
      <c r="HOM1" s="38"/>
      <c r="HON1" s="38"/>
      <c r="HOO1" s="38"/>
      <c r="HOP1" s="38"/>
      <c r="HOQ1" s="38"/>
      <c r="HOR1" s="38"/>
      <c r="HOS1" s="38"/>
      <c r="HOT1" s="38"/>
      <c r="HOU1" s="38"/>
      <c r="HOV1" s="38"/>
      <c r="HOW1" s="38"/>
      <c r="HOX1" s="38"/>
      <c r="HOY1" s="38"/>
      <c r="HOZ1" s="38"/>
      <c r="HPA1" s="38"/>
      <c r="HPB1" s="38"/>
      <c r="HPC1" s="38"/>
      <c r="HPD1" s="38"/>
      <c r="HPE1" s="38"/>
      <c r="HPF1" s="38"/>
      <c r="HPG1" s="38"/>
      <c r="HPH1" s="38"/>
      <c r="HPI1" s="38"/>
      <c r="HPJ1" s="38"/>
      <c r="HPK1" s="38"/>
      <c r="HPL1" s="38"/>
      <c r="HPM1" s="38"/>
      <c r="HPN1" s="38"/>
      <c r="HPO1" s="38"/>
      <c r="HPP1" s="38"/>
      <c r="HPQ1" s="38"/>
      <c r="HPR1" s="38"/>
      <c r="HPS1" s="38"/>
      <c r="HPT1" s="38"/>
      <c r="HPU1" s="38"/>
      <c r="HPV1" s="38"/>
      <c r="HPW1" s="38"/>
      <c r="HPX1" s="38"/>
      <c r="HPY1" s="38"/>
      <c r="HPZ1" s="38"/>
      <c r="HQA1" s="38"/>
      <c r="HQB1" s="38"/>
      <c r="HQC1" s="38"/>
      <c r="HQD1" s="38"/>
      <c r="HQE1" s="38"/>
      <c r="HQF1" s="38"/>
      <c r="HQG1" s="38"/>
      <c r="HQH1" s="38"/>
      <c r="HQI1" s="38"/>
      <c r="HQJ1" s="38"/>
      <c r="HQK1" s="38"/>
      <c r="HQL1" s="38"/>
      <c r="HQM1" s="38"/>
      <c r="HQN1" s="38"/>
      <c r="HQO1" s="38"/>
      <c r="HQP1" s="38"/>
      <c r="HQQ1" s="38"/>
      <c r="HQR1" s="38"/>
      <c r="HQS1" s="38"/>
      <c r="HQT1" s="38"/>
      <c r="HQU1" s="38"/>
      <c r="HQV1" s="38"/>
      <c r="HQW1" s="38"/>
      <c r="HQX1" s="38"/>
      <c r="HQY1" s="38"/>
      <c r="HQZ1" s="38"/>
      <c r="HRA1" s="38"/>
      <c r="HRB1" s="38"/>
      <c r="HRC1" s="38"/>
      <c r="HRD1" s="38"/>
      <c r="HRE1" s="38"/>
      <c r="HRF1" s="38"/>
      <c r="HRG1" s="38"/>
      <c r="HRH1" s="38"/>
      <c r="HRI1" s="38"/>
      <c r="HRJ1" s="38"/>
      <c r="HRK1" s="38"/>
      <c r="HRL1" s="38"/>
      <c r="HRM1" s="38"/>
      <c r="HRN1" s="38"/>
      <c r="HRO1" s="38"/>
      <c r="HRP1" s="38"/>
      <c r="HRQ1" s="38"/>
      <c r="HRR1" s="38"/>
      <c r="HRS1" s="38"/>
      <c r="HRT1" s="38"/>
      <c r="HRU1" s="38"/>
      <c r="HRV1" s="38"/>
      <c r="HRW1" s="38"/>
      <c r="HRX1" s="38"/>
      <c r="HRY1" s="38"/>
      <c r="HRZ1" s="38"/>
      <c r="HSA1" s="38"/>
      <c r="HSB1" s="38"/>
      <c r="HSC1" s="38"/>
      <c r="HSD1" s="38"/>
      <c r="HSE1" s="38"/>
      <c r="HSF1" s="38"/>
      <c r="HSG1" s="38"/>
      <c r="HSH1" s="38"/>
      <c r="HSI1" s="38"/>
      <c r="HSJ1" s="38"/>
      <c r="HSK1" s="38"/>
      <c r="HSL1" s="38"/>
      <c r="HSM1" s="38"/>
      <c r="HSN1" s="38"/>
      <c r="HSO1" s="38"/>
      <c r="HSP1" s="38"/>
      <c r="HSQ1" s="38"/>
      <c r="HSR1" s="38"/>
      <c r="HSS1" s="38"/>
      <c r="HST1" s="38"/>
      <c r="HSU1" s="38"/>
      <c r="HSV1" s="38"/>
      <c r="HSW1" s="38"/>
      <c r="HSX1" s="38"/>
      <c r="HSY1" s="38"/>
      <c r="HSZ1" s="38"/>
      <c r="HTA1" s="38"/>
      <c r="HTB1" s="38"/>
      <c r="HTC1" s="38"/>
      <c r="HTD1" s="38"/>
      <c r="HTE1" s="38"/>
      <c r="HTF1" s="38"/>
      <c r="HTG1" s="38"/>
      <c r="HTH1" s="38"/>
      <c r="HTI1" s="38"/>
      <c r="HTJ1" s="38"/>
      <c r="HTK1" s="38"/>
      <c r="HTL1" s="38"/>
      <c r="HTM1" s="38"/>
      <c r="HTN1" s="38"/>
      <c r="HTO1" s="38"/>
      <c r="HTP1" s="38"/>
      <c r="HTQ1" s="38"/>
      <c r="HTR1" s="38"/>
      <c r="HTS1" s="38"/>
      <c r="HTT1" s="38"/>
      <c r="HTU1" s="38"/>
      <c r="HTV1" s="38"/>
      <c r="HTW1" s="38"/>
      <c r="HTX1" s="38"/>
      <c r="HTY1" s="38"/>
      <c r="HTZ1" s="38"/>
      <c r="HUA1" s="38"/>
      <c r="HUB1" s="38"/>
      <c r="HUC1" s="38"/>
      <c r="HUD1" s="38"/>
      <c r="HUE1" s="38"/>
      <c r="HUF1" s="38"/>
      <c r="HUG1" s="38"/>
      <c r="HUH1" s="38"/>
      <c r="HUI1" s="38"/>
      <c r="HUJ1" s="38"/>
      <c r="HUK1" s="38"/>
      <c r="HUL1" s="38"/>
      <c r="HUM1" s="38"/>
      <c r="HUN1" s="38"/>
      <c r="HUO1" s="38"/>
      <c r="HUP1" s="38"/>
      <c r="HUQ1" s="38"/>
      <c r="HUR1" s="38"/>
      <c r="HUS1" s="38"/>
      <c r="HUT1" s="38"/>
      <c r="HUU1" s="38"/>
      <c r="HUV1" s="38"/>
      <c r="HUW1" s="38"/>
      <c r="HUX1" s="38"/>
      <c r="HUY1" s="38"/>
      <c r="HUZ1" s="38"/>
      <c r="HVA1" s="38"/>
      <c r="HVB1" s="38"/>
      <c r="HVC1" s="38"/>
      <c r="HVD1" s="38"/>
      <c r="HVE1" s="38"/>
      <c r="HVF1" s="38"/>
      <c r="HVG1" s="38"/>
      <c r="HVH1" s="38"/>
      <c r="HVI1" s="38"/>
      <c r="HVJ1" s="38"/>
      <c r="HVK1" s="38"/>
      <c r="HVL1" s="38"/>
      <c r="HVM1" s="38"/>
      <c r="HVN1" s="38"/>
      <c r="HVO1" s="38"/>
      <c r="HVP1" s="38"/>
      <c r="HVQ1" s="38"/>
      <c r="HVR1" s="38"/>
      <c r="HVS1" s="38"/>
      <c r="HVT1" s="38"/>
      <c r="HVU1" s="38"/>
      <c r="HVV1" s="38"/>
      <c r="HVW1" s="38"/>
      <c r="HVX1" s="38"/>
      <c r="HVY1" s="38"/>
      <c r="HVZ1" s="38"/>
      <c r="HWA1" s="38"/>
      <c r="HWB1" s="38"/>
      <c r="HWC1" s="38"/>
      <c r="HWD1" s="38"/>
      <c r="HWE1" s="38"/>
      <c r="HWF1" s="38"/>
      <c r="HWG1" s="38"/>
      <c r="HWH1" s="38"/>
      <c r="HWI1" s="38"/>
      <c r="HWJ1" s="38"/>
      <c r="HWK1" s="38"/>
      <c r="HWL1" s="38"/>
      <c r="HWM1" s="38"/>
      <c r="HWN1" s="38"/>
      <c r="HWO1" s="38"/>
      <c r="HWP1" s="38"/>
      <c r="HWQ1" s="38"/>
      <c r="HWR1" s="38"/>
      <c r="HWS1" s="38"/>
      <c r="HWT1" s="38"/>
      <c r="HWU1" s="38"/>
      <c r="HWV1" s="38"/>
      <c r="HWW1" s="38"/>
      <c r="HWX1" s="38"/>
      <c r="HWY1" s="38"/>
      <c r="HWZ1" s="38"/>
      <c r="HXA1" s="38"/>
      <c r="HXB1" s="38"/>
      <c r="HXC1" s="38"/>
      <c r="HXD1" s="38"/>
      <c r="HXE1" s="38"/>
      <c r="HXF1" s="38"/>
      <c r="HXG1" s="38"/>
      <c r="HXH1" s="38"/>
      <c r="HXI1" s="38"/>
      <c r="HXJ1" s="38"/>
      <c r="HXK1" s="38"/>
      <c r="HXL1" s="38"/>
      <c r="HXM1" s="38"/>
      <c r="HXN1" s="38"/>
      <c r="HXO1" s="38"/>
      <c r="HXP1" s="38"/>
      <c r="HXQ1" s="38"/>
      <c r="HXR1" s="38"/>
      <c r="HXS1" s="38"/>
      <c r="HXT1" s="38"/>
      <c r="HXU1" s="38"/>
      <c r="HXV1" s="38"/>
      <c r="HXW1" s="38"/>
      <c r="HXX1" s="38"/>
      <c r="HXY1" s="38"/>
      <c r="HXZ1" s="38"/>
      <c r="HYA1" s="38"/>
      <c r="HYB1" s="38"/>
      <c r="HYC1" s="38"/>
      <c r="HYD1" s="38"/>
      <c r="HYE1" s="38"/>
      <c r="HYF1" s="38"/>
      <c r="HYG1" s="38"/>
      <c r="HYH1" s="38"/>
      <c r="HYI1" s="38"/>
      <c r="HYJ1" s="38"/>
      <c r="HYK1" s="38"/>
      <c r="HYL1" s="38"/>
      <c r="HYM1" s="38"/>
      <c r="HYN1" s="38"/>
      <c r="HYO1" s="38"/>
      <c r="HYP1" s="38"/>
      <c r="HYQ1" s="38"/>
      <c r="HYR1" s="38"/>
      <c r="HYS1" s="38"/>
      <c r="HYT1" s="38"/>
      <c r="HYU1" s="38"/>
      <c r="HYV1" s="38"/>
      <c r="HYW1" s="38"/>
      <c r="HYX1" s="38"/>
      <c r="HYY1" s="38"/>
      <c r="HYZ1" s="38"/>
      <c r="HZA1" s="38"/>
      <c r="HZB1" s="38"/>
      <c r="HZC1" s="38"/>
      <c r="HZD1" s="38"/>
      <c r="HZE1" s="38"/>
      <c r="HZF1" s="38"/>
      <c r="HZG1" s="38"/>
      <c r="HZH1" s="38"/>
      <c r="HZI1" s="38"/>
      <c r="HZJ1" s="38"/>
      <c r="HZK1" s="38"/>
      <c r="HZL1" s="38"/>
      <c r="HZM1" s="38"/>
      <c r="HZN1" s="38"/>
      <c r="HZO1" s="38"/>
      <c r="HZP1" s="38"/>
      <c r="HZQ1" s="38"/>
      <c r="HZR1" s="38"/>
      <c r="HZS1" s="38"/>
      <c r="HZT1" s="38"/>
      <c r="HZU1" s="38"/>
      <c r="HZV1" s="38"/>
      <c r="HZW1" s="38"/>
      <c r="HZX1" s="38"/>
      <c r="HZY1" s="38"/>
      <c r="HZZ1" s="38"/>
      <c r="IAA1" s="38"/>
      <c r="IAB1" s="38"/>
      <c r="IAC1" s="38"/>
      <c r="IAD1" s="38"/>
      <c r="IAE1" s="38"/>
      <c r="IAF1" s="38"/>
      <c r="IAG1" s="38"/>
      <c r="IAH1" s="38"/>
      <c r="IAI1" s="38"/>
      <c r="IAJ1" s="38"/>
      <c r="IAK1" s="38"/>
      <c r="IAL1" s="38"/>
      <c r="IAM1" s="38"/>
      <c r="IAN1" s="38"/>
      <c r="IAO1" s="38"/>
      <c r="IAP1" s="38"/>
      <c r="IAQ1" s="38"/>
      <c r="IAR1" s="38"/>
      <c r="IAS1" s="38"/>
      <c r="IAT1" s="38"/>
      <c r="IAU1" s="38"/>
      <c r="IAV1" s="38"/>
      <c r="IAW1" s="38"/>
      <c r="IAX1" s="38"/>
      <c r="IAY1" s="38"/>
      <c r="IAZ1" s="38"/>
      <c r="IBA1" s="38"/>
      <c r="IBB1" s="38"/>
      <c r="IBC1" s="38"/>
      <c r="IBD1" s="38"/>
      <c r="IBE1" s="38"/>
      <c r="IBF1" s="38"/>
      <c r="IBG1" s="38"/>
      <c r="IBH1" s="38"/>
      <c r="IBI1" s="38"/>
      <c r="IBJ1" s="38"/>
      <c r="IBK1" s="38"/>
      <c r="IBL1" s="38"/>
      <c r="IBM1" s="38"/>
      <c r="IBN1" s="38"/>
      <c r="IBO1" s="38"/>
      <c r="IBP1" s="38"/>
      <c r="IBQ1" s="38"/>
      <c r="IBR1" s="38"/>
      <c r="IBS1" s="38"/>
      <c r="IBT1" s="38"/>
      <c r="IBU1" s="38"/>
      <c r="IBV1" s="38"/>
      <c r="IBW1" s="38"/>
      <c r="IBX1" s="38"/>
      <c r="IBY1" s="38"/>
      <c r="IBZ1" s="38"/>
      <c r="ICA1" s="38"/>
      <c r="ICB1" s="38"/>
      <c r="ICC1" s="38"/>
      <c r="ICD1" s="38"/>
      <c r="ICE1" s="38"/>
      <c r="ICF1" s="38"/>
      <c r="ICG1" s="38"/>
      <c r="ICH1" s="38"/>
      <c r="ICI1" s="38"/>
      <c r="ICJ1" s="38"/>
      <c r="ICK1" s="38"/>
      <c r="ICL1" s="38"/>
      <c r="ICM1" s="38"/>
      <c r="ICN1" s="38"/>
      <c r="ICO1" s="38"/>
      <c r="ICP1" s="38"/>
      <c r="ICQ1" s="38"/>
      <c r="ICR1" s="38"/>
      <c r="ICS1" s="38"/>
      <c r="ICT1" s="38"/>
      <c r="ICU1" s="38"/>
      <c r="ICV1" s="38"/>
      <c r="ICW1" s="38"/>
      <c r="ICX1" s="38"/>
      <c r="ICY1" s="38"/>
      <c r="ICZ1" s="38"/>
      <c r="IDA1" s="38"/>
      <c r="IDB1" s="38"/>
      <c r="IDC1" s="38"/>
      <c r="IDD1" s="38"/>
      <c r="IDE1" s="38"/>
      <c r="IDF1" s="38"/>
      <c r="IDG1" s="38"/>
      <c r="IDH1" s="38"/>
      <c r="IDI1" s="38"/>
      <c r="IDJ1" s="38"/>
      <c r="IDK1" s="38"/>
      <c r="IDL1" s="38"/>
      <c r="IDM1" s="38"/>
      <c r="IDN1" s="38"/>
      <c r="IDO1" s="38"/>
      <c r="IDP1" s="38"/>
      <c r="IDQ1" s="38"/>
      <c r="IDR1" s="38"/>
      <c r="IDS1" s="38"/>
      <c r="IDT1" s="38"/>
      <c r="IDU1" s="38"/>
      <c r="IDV1" s="38"/>
      <c r="IDW1" s="38"/>
      <c r="IDX1" s="38"/>
      <c r="IDY1" s="38"/>
      <c r="IDZ1" s="38"/>
      <c r="IEA1" s="38"/>
      <c r="IEB1" s="38"/>
      <c r="IEC1" s="38"/>
      <c r="IED1" s="38"/>
      <c r="IEE1" s="38"/>
      <c r="IEF1" s="38"/>
      <c r="IEG1" s="38"/>
      <c r="IEH1" s="38"/>
      <c r="IEI1" s="38"/>
      <c r="IEJ1" s="38"/>
      <c r="IEK1" s="38"/>
      <c r="IEL1" s="38"/>
      <c r="IEM1" s="38"/>
      <c r="IEN1" s="38"/>
      <c r="IEO1" s="38"/>
      <c r="IEP1" s="38"/>
      <c r="IEQ1" s="38"/>
      <c r="IER1" s="38"/>
      <c r="IES1" s="38"/>
      <c r="IET1" s="38"/>
      <c r="IEU1" s="38"/>
      <c r="IEV1" s="38"/>
      <c r="IEW1" s="38"/>
      <c r="IEX1" s="38"/>
      <c r="IEY1" s="38"/>
      <c r="IEZ1" s="38"/>
      <c r="IFA1" s="38"/>
      <c r="IFB1" s="38"/>
      <c r="IFC1" s="38"/>
      <c r="IFD1" s="38"/>
      <c r="IFE1" s="38"/>
      <c r="IFF1" s="38"/>
      <c r="IFG1" s="38"/>
      <c r="IFH1" s="38"/>
      <c r="IFI1" s="38"/>
      <c r="IFJ1" s="38"/>
      <c r="IFK1" s="38"/>
      <c r="IFL1" s="38"/>
      <c r="IFM1" s="38"/>
      <c r="IFN1" s="38"/>
      <c r="IFO1" s="38"/>
      <c r="IFP1" s="38"/>
      <c r="IFQ1" s="38"/>
      <c r="IFR1" s="38"/>
      <c r="IFS1" s="38"/>
      <c r="IFT1" s="38"/>
      <c r="IFU1" s="38"/>
      <c r="IFV1" s="38"/>
      <c r="IFW1" s="38"/>
      <c r="IFX1" s="38"/>
      <c r="IFY1" s="38"/>
      <c r="IFZ1" s="38"/>
      <c r="IGA1" s="38"/>
      <c r="IGB1" s="38"/>
      <c r="IGC1" s="38"/>
      <c r="IGD1" s="38"/>
      <c r="IGE1" s="38"/>
      <c r="IGF1" s="38"/>
      <c r="IGG1" s="38"/>
      <c r="IGH1" s="38"/>
      <c r="IGI1" s="38"/>
      <c r="IGJ1" s="38"/>
      <c r="IGK1" s="38"/>
      <c r="IGL1" s="38"/>
      <c r="IGM1" s="38"/>
      <c r="IGN1" s="38"/>
      <c r="IGO1" s="38"/>
      <c r="IGP1" s="38"/>
      <c r="IGQ1" s="38"/>
      <c r="IGR1" s="38"/>
      <c r="IGS1" s="38"/>
      <c r="IGT1" s="38"/>
      <c r="IGU1" s="38"/>
      <c r="IGV1" s="38"/>
      <c r="IGW1" s="38"/>
      <c r="IGX1" s="38"/>
      <c r="IGY1" s="38"/>
      <c r="IGZ1" s="38"/>
      <c r="IHA1" s="38"/>
      <c r="IHB1" s="38"/>
      <c r="IHC1" s="38"/>
      <c r="IHD1" s="38"/>
      <c r="IHE1" s="38"/>
      <c r="IHF1" s="38"/>
      <c r="IHG1" s="38"/>
      <c r="IHH1" s="38"/>
      <c r="IHI1" s="38"/>
      <c r="IHJ1" s="38"/>
      <c r="IHK1" s="38"/>
      <c r="IHL1" s="38"/>
      <c r="IHM1" s="38"/>
      <c r="IHN1" s="38"/>
      <c r="IHO1" s="38"/>
      <c r="IHP1" s="38"/>
      <c r="IHQ1" s="38"/>
      <c r="IHR1" s="38"/>
      <c r="IHS1" s="38"/>
      <c r="IHT1" s="38"/>
      <c r="IHU1" s="38"/>
      <c r="IHV1" s="38"/>
      <c r="IHW1" s="38"/>
      <c r="IHX1" s="38"/>
      <c r="IHY1" s="38"/>
      <c r="IHZ1" s="38"/>
      <c r="IIA1" s="38"/>
      <c r="IIB1" s="38"/>
      <c r="IIC1" s="38"/>
      <c r="IID1" s="38"/>
      <c r="IIE1" s="38"/>
      <c r="IIF1" s="38"/>
      <c r="IIG1" s="38"/>
      <c r="IIH1" s="38"/>
      <c r="III1" s="38"/>
      <c r="IIJ1" s="38"/>
      <c r="IIK1" s="38"/>
      <c r="IIL1" s="38"/>
      <c r="IIM1" s="38"/>
      <c r="IIN1" s="38"/>
      <c r="IIO1" s="38"/>
      <c r="IIP1" s="38"/>
      <c r="IIQ1" s="38"/>
      <c r="IIR1" s="38"/>
      <c r="IIS1" s="38"/>
      <c r="IIT1" s="38"/>
      <c r="IIU1" s="38"/>
      <c r="IIV1" s="38"/>
      <c r="IIW1" s="38"/>
      <c r="IIX1" s="38"/>
      <c r="IIY1" s="38"/>
      <c r="IIZ1" s="38"/>
      <c r="IJA1" s="38"/>
      <c r="IJB1" s="38"/>
      <c r="IJC1" s="38"/>
      <c r="IJD1" s="38"/>
      <c r="IJE1" s="38"/>
      <c r="IJF1" s="38"/>
      <c r="IJG1" s="38"/>
      <c r="IJH1" s="38"/>
      <c r="IJI1" s="38"/>
      <c r="IJJ1" s="38"/>
      <c r="IJK1" s="38"/>
      <c r="IJL1" s="38"/>
      <c r="IJM1" s="38"/>
      <c r="IJN1" s="38"/>
      <c r="IJO1" s="38"/>
      <c r="IJP1" s="38"/>
      <c r="IJQ1" s="38"/>
      <c r="IJR1" s="38"/>
      <c r="IJS1" s="38"/>
      <c r="IJT1" s="38"/>
      <c r="IJU1" s="38"/>
      <c r="IJV1" s="38"/>
      <c r="IJW1" s="38"/>
      <c r="IJX1" s="38"/>
      <c r="IJY1" s="38"/>
      <c r="IJZ1" s="38"/>
      <c r="IKA1" s="38"/>
      <c r="IKB1" s="38"/>
      <c r="IKC1" s="38"/>
      <c r="IKD1" s="38"/>
      <c r="IKE1" s="38"/>
      <c r="IKF1" s="38"/>
      <c r="IKG1" s="38"/>
      <c r="IKH1" s="38"/>
      <c r="IKI1" s="38"/>
      <c r="IKJ1" s="38"/>
      <c r="IKK1" s="38"/>
      <c r="IKL1" s="38"/>
      <c r="IKM1" s="38"/>
      <c r="IKN1" s="38"/>
      <c r="IKO1" s="38"/>
      <c r="IKP1" s="38"/>
      <c r="IKQ1" s="38"/>
      <c r="IKR1" s="38"/>
      <c r="IKS1" s="38"/>
      <c r="IKT1" s="38"/>
      <c r="IKU1" s="38"/>
      <c r="IKV1" s="38"/>
      <c r="IKW1" s="38"/>
      <c r="IKX1" s="38"/>
      <c r="IKY1" s="38"/>
      <c r="IKZ1" s="38"/>
      <c r="ILA1" s="38"/>
      <c r="ILB1" s="38"/>
      <c r="ILC1" s="38"/>
      <c r="ILD1" s="38"/>
      <c r="ILE1" s="38"/>
      <c r="ILF1" s="38"/>
      <c r="ILG1" s="38"/>
      <c r="ILH1" s="38"/>
      <c r="ILI1" s="38"/>
      <c r="ILJ1" s="38"/>
      <c r="ILK1" s="38"/>
      <c r="ILL1" s="38"/>
      <c r="ILM1" s="38"/>
      <c r="ILN1" s="38"/>
      <c r="ILO1" s="38"/>
      <c r="ILP1" s="38"/>
      <c r="ILQ1" s="38"/>
      <c r="ILR1" s="38"/>
      <c r="ILS1" s="38"/>
      <c r="ILT1" s="38"/>
      <c r="ILU1" s="38"/>
      <c r="ILV1" s="38"/>
      <c r="ILW1" s="38"/>
      <c r="ILX1" s="38"/>
      <c r="ILY1" s="38"/>
      <c r="ILZ1" s="38"/>
      <c r="IMA1" s="38"/>
      <c r="IMB1" s="38"/>
      <c r="IMC1" s="38"/>
      <c r="IMD1" s="38"/>
      <c r="IME1" s="38"/>
      <c r="IMF1" s="38"/>
      <c r="IMG1" s="38"/>
      <c r="IMH1" s="38"/>
      <c r="IMI1" s="38"/>
      <c r="IMJ1" s="38"/>
      <c r="IMK1" s="38"/>
      <c r="IML1" s="38"/>
      <c r="IMM1" s="38"/>
      <c r="IMN1" s="38"/>
      <c r="IMO1" s="38"/>
      <c r="IMP1" s="38"/>
      <c r="IMQ1" s="38"/>
      <c r="IMR1" s="38"/>
      <c r="IMS1" s="38"/>
      <c r="IMT1" s="38"/>
      <c r="IMU1" s="38"/>
      <c r="IMV1" s="38"/>
      <c r="IMW1" s="38"/>
      <c r="IMX1" s="38"/>
      <c r="IMY1" s="38"/>
      <c r="IMZ1" s="38"/>
      <c r="INA1" s="38"/>
      <c r="INB1" s="38"/>
      <c r="INC1" s="38"/>
      <c r="IND1" s="38"/>
      <c r="INE1" s="38"/>
      <c r="INF1" s="38"/>
      <c r="ING1" s="38"/>
      <c r="INH1" s="38"/>
      <c r="INI1" s="38"/>
      <c r="INJ1" s="38"/>
      <c r="INK1" s="38"/>
      <c r="INL1" s="38"/>
      <c r="INM1" s="38"/>
      <c r="INN1" s="38"/>
      <c r="INO1" s="38"/>
      <c r="INP1" s="38"/>
      <c r="INQ1" s="38"/>
      <c r="INR1" s="38"/>
      <c r="INS1" s="38"/>
      <c r="INT1" s="38"/>
      <c r="INU1" s="38"/>
      <c r="INV1" s="38"/>
      <c r="INW1" s="38"/>
      <c r="INX1" s="38"/>
      <c r="INY1" s="38"/>
      <c r="INZ1" s="38"/>
      <c r="IOA1" s="38"/>
      <c r="IOB1" s="38"/>
      <c r="IOC1" s="38"/>
      <c r="IOD1" s="38"/>
      <c r="IOE1" s="38"/>
      <c r="IOF1" s="38"/>
      <c r="IOG1" s="38"/>
      <c r="IOH1" s="38"/>
      <c r="IOI1" s="38"/>
      <c r="IOJ1" s="38"/>
      <c r="IOK1" s="38"/>
      <c r="IOL1" s="38"/>
      <c r="IOM1" s="38"/>
      <c r="ION1" s="38"/>
      <c r="IOO1" s="38"/>
      <c r="IOP1" s="38"/>
      <c r="IOQ1" s="38"/>
      <c r="IOR1" s="38"/>
      <c r="IOS1" s="38"/>
      <c r="IOT1" s="38"/>
      <c r="IOU1" s="38"/>
      <c r="IOV1" s="38"/>
      <c r="IOW1" s="38"/>
      <c r="IOX1" s="38"/>
      <c r="IOY1" s="38"/>
      <c r="IOZ1" s="38"/>
      <c r="IPA1" s="38"/>
      <c r="IPB1" s="38"/>
      <c r="IPC1" s="38"/>
      <c r="IPD1" s="38"/>
      <c r="IPE1" s="38"/>
      <c r="IPF1" s="38"/>
      <c r="IPG1" s="38"/>
      <c r="IPH1" s="38"/>
      <c r="IPI1" s="38"/>
      <c r="IPJ1" s="38"/>
      <c r="IPK1" s="38"/>
      <c r="IPL1" s="38"/>
      <c r="IPM1" s="38"/>
      <c r="IPN1" s="38"/>
      <c r="IPO1" s="38"/>
      <c r="IPP1" s="38"/>
      <c r="IPQ1" s="38"/>
      <c r="IPR1" s="38"/>
      <c r="IPS1" s="38"/>
      <c r="IPT1" s="38"/>
      <c r="IPU1" s="38"/>
      <c r="IPV1" s="38"/>
      <c r="IPW1" s="38"/>
      <c r="IPX1" s="38"/>
      <c r="IPY1" s="38"/>
      <c r="IPZ1" s="38"/>
      <c r="IQA1" s="38"/>
      <c r="IQB1" s="38"/>
      <c r="IQC1" s="38"/>
      <c r="IQD1" s="38"/>
      <c r="IQE1" s="38"/>
      <c r="IQF1" s="38"/>
      <c r="IQG1" s="38"/>
      <c r="IQH1" s="38"/>
      <c r="IQI1" s="38"/>
      <c r="IQJ1" s="38"/>
      <c r="IQK1" s="38"/>
      <c r="IQL1" s="38"/>
      <c r="IQM1" s="38"/>
      <c r="IQN1" s="38"/>
      <c r="IQO1" s="38"/>
      <c r="IQP1" s="38"/>
      <c r="IQQ1" s="38"/>
      <c r="IQR1" s="38"/>
      <c r="IQS1" s="38"/>
      <c r="IQT1" s="38"/>
      <c r="IQU1" s="38"/>
      <c r="IQV1" s="38"/>
      <c r="IQW1" s="38"/>
      <c r="IQX1" s="38"/>
      <c r="IQY1" s="38"/>
      <c r="IQZ1" s="38"/>
      <c r="IRA1" s="38"/>
      <c r="IRB1" s="38"/>
      <c r="IRC1" s="38"/>
      <c r="IRD1" s="38"/>
      <c r="IRE1" s="38"/>
      <c r="IRF1" s="38"/>
      <c r="IRG1" s="38"/>
      <c r="IRH1" s="38"/>
      <c r="IRI1" s="38"/>
      <c r="IRJ1" s="38"/>
      <c r="IRK1" s="38"/>
      <c r="IRL1" s="38"/>
      <c r="IRM1" s="38"/>
      <c r="IRN1" s="38"/>
      <c r="IRO1" s="38"/>
      <c r="IRP1" s="38"/>
      <c r="IRQ1" s="38"/>
      <c r="IRR1" s="38"/>
      <c r="IRS1" s="38"/>
      <c r="IRT1" s="38"/>
      <c r="IRU1" s="38"/>
      <c r="IRV1" s="38"/>
      <c r="IRW1" s="38"/>
      <c r="IRX1" s="38"/>
      <c r="IRY1" s="38"/>
      <c r="IRZ1" s="38"/>
      <c r="ISA1" s="38"/>
      <c r="ISB1" s="38"/>
      <c r="ISC1" s="38"/>
      <c r="ISD1" s="38"/>
      <c r="ISE1" s="38"/>
      <c r="ISF1" s="38"/>
      <c r="ISG1" s="38"/>
      <c r="ISH1" s="38"/>
      <c r="ISI1" s="38"/>
      <c r="ISJ1" s="38"/>
      <c r="ISK1" s="38"/>
      <c r="ISL1" s="38"/>
      <c r="ISM1" s="38"/>
      <c r="ISN1" s="38"/>
      <c r="ISO1" s="38"/>
      <c r="ISP1" s="38"/>
      <c r="ISQ1" s="38"/>
      <c r="ISR1" s="38"/>
      <c r="ISS1" s="38"/>
      <c r="IST1" s="38"/>
      <c r="ISU1" s="38"/>
      <c r="ISV1" s="38"/>
      <c r="ISW1" s="38"/>
      <c r="ISX1" s="38"/>
      <c r="ISY1" s="38"/>
      <c r="ISZ1" s="38"/>
      <c r="ITA1" s="38"/>
      <c r="ITB1" s="38"/>
      <c r="ITC1" s="38"/>
      <c r="ITD1" s="38"/>
      <c r="ITE1" s="38"/>
      <c r="ITF1" s="38"/>
      <c r="ITG1" s="38"/>
      <c r="ITH1" s="38"/>
      <c r="ITI1" s="38"/>
      <c r="ITJ1" s="38"/>
      <c r="ITK1" s="38"/>
      <c r="ITL1" s="38"/>
      <c r="ITM1" s="38"/>
      <c r="ITN1" s="38"/>
      <c r="ITO1" s="38"/>
      <c r="ITP1" s="38"/>
      <c r="ITQ1" s="38"/>
      <c r="ITR1" s="38"/>
      <c r="ITS1" s="38"/>
      <c r="ITT1" s="38"/>
      <c r="ITU1" s="38"/>
      <c r="ITV1" s="38"/>
      <c r="ITW1" s="38"/>
      <c r="ITX1" s="38"/>
      <c r="ITY1" s="38"/>
      <c r="ITZ1" s="38"/>
      <c r="IUA1" s="38"/>
      <c r="IUB1" s="38"/>
      <c r="IUC1" s="38"/>
      <c r="IUD1" s="38"/>
      <c r="IUE1" s="38"/>
      <c r="IUF1" s="38"/>
      <c r="IUG1" s="38"/>
      <c r="IUH1" s="38"/>
      <c r="IUI1" s="38"/>
      <c r="IUJ1" s="38"/>
      <c r="IUK1" s="38"/>
      <c r="IUL1" s="38"/>
      <c r="IUM1" s="38"/>
      <c r="IUN1" s="38"/>
      <c r="IUO1" s="38"/>
      <c r="IUP1" s="38"/>
      <c r="IUQ1" s="38"/>
      <c r="IUR1" s="38"/>
      <c r="IUS1" s="38"/>
      <c r="IUT1" s="38"/>
      <c r="IUU1" s="38"/>
      <c r="IUV1" s="38"/>
      <c r="IUW1" s="38"/>
      <c r="IUX1" s="38"/>
      <c r="IUY1" s="38"/>
      <c r="IUZ1" s="38"/>
      <c r="IVA1" s="38"/>
      <c r="IVB1" s="38"/>
      <c r="IVC1" s="38"/>
      <c r="IVD1" s="38"/>
      <c r="IVE1" s="38"/>
      <c r="IVF1" s="38"/>
      <c r="IVG1" s="38"/>
      <c r="IVH1" s="38"/>
      <c r="IVI1" s="38"/>
      <c r="IVJ1" s="38"/>
      <c r="IVK1" s="38"/>
      <c r="IVL1" s="38"/>
      <c r="IVM1" s="38"/>
      <c r="IVN1" s="38"/>
      <c r="IVO1" s="38"/>
      <c r="IVP1" s="38"/>
      <c r="IVQ1" s="38"/>
      <c r="IVR1" s="38"/>
      <c r="IVS1" s="38"/>
      <c r="IVT1" s="38"/>
      <c r="IVU1" s="38"/>
      <c r="IVV1" s="38"/>
      <c r="IVW1" s="38"/>
      <c r="IVX1" s="38"/>
      <c r="IVY1" s="38"/>
      <c r="IVZ1" s="38"/>
      <c r="IWA1" s="38"/>
      <c r="IWB1" s="38"/>
      <c r="IWC1" s="38"/>
      <c r="IWD1" s="38"/>
      <c r="IWE1" s="38"/>
      <c r="IWF1" s="38"/>
      <c r="IWG1" s="38"/>
      <c r="IWH1" s="38"/>
      <c r="IWI1" s="38"/>
      <c r="IWJ1" s="38"/>
      <c r="IWK1" s="38"/>
      <c r="IWL1" s="38"/>
      <c r="IWM1" s="38"/>
      <c r="IWN1" s="38"/>
      <c r="IWO1" s="38"/>
      <c r="IWP1" s="38"/>
      <c r="IWQ1" s="38"/>
      <c r="IWR1" s="38"/>
      <c r="IWS1" s="38"/>
      <c r="IWT1" s="38"/>
      <c r="IWU1" s="38"/>
      <c r="IWV1" s="38"/>
      <c r="IWW1" s="38"/>
      <c r="IWX1" s="38"/>
      <c r="IWY1" s="38"/>
      <c r="IWZ1" s="38"/>
      <c r="IXA1" s="38"/>
      <c r="IXB1" s="38"/>
      <c r="IXC1" s="38"/>
      <c r="IXD1" s="38"/>
      <c r="IXE1" s="38"/>
      <c r="IXF1" s="38"/>
      <c r="IXG1" s="38"/>
      <c r="IXH1" s="38"/>
      <c r="IXI1" s="38"/>
      <c r="IXJ1" s="38"/>
      <c r="IXK1" s="38"/>
      <c r="IXL1" s="38"/>
      <c r="IXM1" s="38"/>
      <c r="IXN1" s="38"/>
      <c r="IXO1" s="38"/>
      <c r="IXP1" s="38"/>
      <c r="IXQ1" s="38"/>
      <c r="IXR1" s="38"/>
      <c r="IXS1" s="38"/>
      <c r="IXT1" s="38"/>
      <c r="IXU1" s="38"/>
      <c r="IXV1" s="38"/>
      <c r="IXW1" s="38"/>
      <c r="IXX1" s="38"/>
      <c r="IXY1" s="38"/>
      <c r="IXZ1" s="38"/>
      <c r="IYA1" s="38"/>
      <c r="IYB1" s="38"/>
      <c r="IYC1" s="38"/>
      <c r="IYD1" s="38"/>
      <c r="IYE1" s="38"/>
      <c r="IYF1" s="38"/>
      <c r="IYG1" s="38"/>
      <c r="IYH1" s="38"/>
      <c r="IYI1" s="38"/>
      <c r="IYJ1" s="38"/>
      <c r="IYK1" s="38"/>
      <c r="IYL1" s="38"/>
      <c r="IYM1" s="38"/>
      <c r="IYN1" s="38"/>
      <c r="IYO1" s="38"/>
      <c r="IYP1" s="38"/>
      <c r="IYQ1" s="38"/>
      <c r="IYR1" s="38"/>
      <c r="IYS1" s="38"/>
      <c r="IYT1" s="38"/>
      <c r="IYU1" s="38"/>
      <c r="IYV1" s="38"/>
      <c r="IYW1" s="38"/>
      <c r="IYX1" s="38"/>
      <c r="IYY1" s="38"/>
      <c r="IYZ1" s="38"/>
      <c r="IZA1" s="38"/>
      <c r="IZB1" s="38"/>
      <c r="IZC1" s="38"/>
      <c r="IZD1" s="38"/>
      <c r="IZE1" s="38"/>
      <c r="IZF1" s="38"/>
      <c r="IZG1" s="38"/>
      <c r="IZH1" s="38"/>
      <c r="IZI1" s="38"/>
      <c r="IZJ1" s="38"/>
      <c r="IZK1" s="38"/>
      <c r="IZL1" s="38"/>
      <c r="IZM1" s="38"/>
      <c r="IZN1" s="38"/>
      <c r="IZO1" s="38"/>
      <c r="IZP1" s="38"/>
      <c r="IZQ1" s="38"/>
      <c r="IZR1" s="38"/>
      <c r="IZS1" s="38"/>
      <c r="IZT1" s="38"/>
      <c r="IZU1" s="38"/>
      <c r="IZV1" s="38"/>
      <c r="IZW1" s="38"/>
      <c r="IZX1" s="38"/>
      <c r="IZY1" s="38"/>
      <c r="IZZ1" s="38"/>
      <c r="JAA1" s="38"/>
      <c r="JAB1" s="38"/>
      <c r="JAC1" s="38"/>
      <c r="JAD1" s="38"/>
      <c r="JAE1" s="38"/>
      <c r="JAF1" s="38"/>
      <c r="JAG1" s="38"/>
      <c r="JAH1" s="38"/>
      <c r="JAI1" s="38"/>
      <c r="JAJ1" s="38"/>
      <c r="JAK1" s="38"/>
      <c r="JAL1" s="38"/>
      <c r="JAM1" s="38"/>
      <c r="JAN1" s="38"/>
      <c r="JAO1" s="38"/>
      <c r="JAP1" s="38"/>
      <c r="JAQ1" s="38"/>
      <c r="JAR1" s="38"/>
      <c r="JAS1" s="38"/>
      <c r="JAT1" s="38"/>
      <c r="JAU1" s="38"/>
      <c r="JAV1" s="38"/>
      <c r="JAW1" s="38"/>
      <c r="JAX1" s="38"/>
      <c r="JAY1" s="38"/>
      <c r="JAZ1" s="38"/>
      <c r="JBA1" s="38"/>
      <c r="JBB1" s="38"/>
      <c r="JBC1" s="38"/>
      <c r="JBD1" s="38"/>
      <c r="JBE1" s="38"/>
      <c r="JBF1" s="38"/>
      <c r="JBG1" s="38"/>
      <c r="JBH1" s="38"/>
      <c r="JBI1" s="38"/>
      <c r="JBJ1" s="38"/>
      <c r="JBK1" s="38"/>
      <c r="JBL1" s="38"/>
      <c r="JBM1" s="38"/>
      <c r="JBN1" s="38"/>
      <c r="JBO1" s="38"/>
      <c r="JBP1" s="38"/>
      <c r="JBQ1" s="38"/>
      <c r="JBR1" s="38"/>
      <c r="JBS1" s="38"/>
      <c r="JBT1" s="38"/>
      <c r="JBU1" s="38"/>
      <c r="JBV1" s="38"/>
      <c r="JBW1" s="38"/>
      <c r="JBX1" s="38"/>
      <c r="JBY1" s="38"/>
      <c r="JBZ1" s="38"/>
      <c r="JCA1" s="38"/>
      <c r="JCB1" s="38"/>
      <c r="JCC1" s="38"/>
      <c r="JCD1" s="38"/>
      <c r="JCE1" s="38"/>
      <c r="JCF1" s="38"/>
      <c r="JCG1" s="38"/>
      <c r="JCH1" s="38"/>
      <c r="JCI1" s="38"/>
      <c r="JCJ1" s="38"/>
      <c r="JCK1" s="38"/>
      <c r="JCL1" s="38"/>
      <c r="JCM1" s="38"/>
      <c r="JCN1" s="38"/>
      <c r="JCO1" s="38"/>
      <c r="JCP1" s="38"/>
      <c r="JCQ1" s="38"/>
      <c r="JCR1" s="38"/>
      <c r="JCS1" s="38"/>
      <c r="JCT1" s="38"/>
      <c r="JCU1" s="38"/>
      <c r="JCV1" s="38"/>
      <c r="JCW1" s="38"/>
      <c r="JCX1" s="38"/>
      <c r="JCY1" s="38"/>
      <c r="JCZ1" s="38"/>
      <c r="JDA1" s="38"/>
      <c r="JDB1" s="38"/>
      <c r="JDC1" s="38"/>
      <c r="JDD1" s="38"/>
      <c r="JDE1" s="38"/>
      <c r="JDF1" s="38"/>
      <c r="JDG1" s="38"/>
      <c r="JDH1" s="38"/>
      <c r="JDI1" s="38"/>
      <c r="JDJ1" s="38"/>
      <c r="JDK1" s="38"/>
      <c r="JDL1" s="38"/>
      <c r="JDM1" s="38"/>
      <c r="JDN1" s="38"/>
      <c r="JDO1" s="38"/>
      <c r="JDP1" s="38"/>
      <c r="JDQ1" s="38"/>
      <c r="JDR1" s="38"/>
      <c r="JDS1" s="38"/>
      <c r="JDT1" s="38"/>
      <c r="JDU1" s="38"/>
      <c r="JDV1" s="38"/>
      <c r="JDW1" s="38"/>
      <c r="JDX1" s="38"/>
      <c r="JDY1" s="38"/>
      <c r="JDZ1" s="38"/>
      <c r="JEA1" s="38"/>
      <c r="JEB1" s="38"/>
      <c r="JEC1" s="38"/>
      <c r="JED1" s="38"/>
      <c r="JEE1" s="38"/>
      <c r="JEF1" s="38"/>
      <c r="JEG1" s="38"/>
      <c r="JEH1" s="38"/>
      <c r="JEI1" s="38"/>
      <c r="JEJ1" s="38"/>
      <c r="JEK1" s="38"/>
      <c r="JEL1" s="38"/>
      <c r="JEM1" s="38"/>
      <c r="JEN1" s="38"/>
      <c r="JEO1" s="38"/>
      <c r="JEP1" s="38"/>
      <c r="JEQ1" s="38"/>
      <c r="JER1" s="38"/>
      <c r="JES1" s="38"/>
      <c r="JET1" s="38"/>
      <c r="JEU1" s="38"/>
      <c r="JEV1" s="38"/>
      <c r="JEW1" s="38"/>
      <c r="JEX1" s="38"/>
      <c r="JEY1" s="38"/>
      <c r="JEZ1" s="38"/>
      <c r="JFA1" s="38"/>
      <c r="JFB1" s="38"/>
      <c r="JFC1" s="38"/>
      <c r="JFD1" s="38"/>
      <c r="JFE1" s="38"/>
      <c r="JFF1" s="38"/>
      <c r="JFG1" s="38"/>
      <c r="JFH1" s="38"/>
      <c r="JFI1" s="38"/>
      <c r="JFJ1" s="38"/>
      <c r="JFK1" s="38"/>
      <c r="JFL1" s="38"/>
      <c r="JFM1" s="38"/>
      <c r="JFN1" s="38"/>
      <c r="JFO1" s="38"/>
      <c r="JFP1" s="38"/>
      <c r="JFQ1" s="38"/>
      <c r="JFR1" s="38"/>
      <c r="JFS1" s="38"/>
      <c r="JFT1" s="38"/>
      <c r="JFU1" s="38"/>
      <c r="JFV1" s="38"/>
      <c r="JFW1" s="38"/>
      <c r="JFX1" s="38"/>
      <c r="JFY1" s="38"/>
      <c r="JFZ1" s="38"/>
      <c r="JGA1" s="38"/>
      <c r="JGB1" s="38"/>
      <c r="JGC1" s="38"/>
      <c r="JGD1" s="38"/>
      <c r="JGE1" s="38"/>
      <c r="JGF1" s="38"/>
      <c r="JGG1" s="38"/>
      <c r="JGH1" s="38"/>
      <c r="JGI1" s="38"/>
      <c r="JGJ1" s="38"/>
      <c r="JGK1" s="38"/>
      <c r="JGL1" s="38"/>
      <c r="JGM1" s="38"/>
      <c r="JGN1" s="38"/>
      <c r="JGO1" s="38"/>
      <c r="JGP1" s="38"/>
      <c r="JGQ1" s="38"/>
      <c r="JGR1" s="38"/>
      <c r="JGS1" s="38"/>
      <c r="JGT1" s="38"/>
      <c r="JGU1" s="38"/>
      <c r="JGV1" s="38"/>
      <c r="JGW1" s="38"/>
      <c r="JGX1" s="38"/>
      <c r="JGY1" s="38"/>
      <c r="JGZ1" s="38"/>
      <c r="JHA1" s="38"/>
      <c r="JHB1" s="38"/>
      <c r="JHC1" s="38"/>
      <c r="JHD1" s="38"/>
      <c r="JHE1" s="38"/>
      <c r="JHF1" s="38"/>
      <c r="JHG1" s="38"/>
      <c r="JHH1" s="38"/>
      <c r="JHI1" s="38"/>
      <c r="JHJ1" s="38"/>
      <c r="JHK1" s="38"/>
      <c r="JHL1" s="38"/>
      <c r="JHM1" s="38"/>
      <c r="JHN1" s="38"/>
      <c r="JHO1" s="38"/>
      <c r="JHP1" s="38"/>
      <c r="JHQ1" s="38"/>
      <c r="JHR1" s="38"/>
      <c r="JHS1" s="38"/>
      <c r="JHT1" s="38"/>
      <c r="JHU1" s="38"/>
      <c r="JHV1" s="38"/>
      <c r="JHW1" s="38"/>
      <c r="JHX1" s="38"/>
      <c r="JHY1" s="38"/>
      <c r="JHZ1" s="38"/>
      <c r="JIA1" s="38"/>
      <c r="JIB1" s="38"/>
      <c r="JIC1" s="38"/>
      <c r="JID1" s="38"/>
      <c r="JIE1" s="38"/>
      <c r="JIF1" s="38"/>
      <c r="JIG1" s="38"/>
      <c r="JIH1" s="38"/>
      <c r="JII1" s="38"/>
      <c r="JIJ1" s="38"/>
      <c r="JIK1" s="38"/>
      <c r="JIL1" s="38"/>
      <c r="JIM1" s="38"/>
      <c r="JIN1" s="38"/>
      <c r="JIO1" s="38"/>
      <c r="JIP1" s="38"/>
      <c r="JIQ1" s="38"/>
      <c r="JIR1" s="38"/>
      <c r="JIS1" s="38"/>
      <c r="JIT1" s="38"/>
      <c r="JIU1" s="38"/>
      <c r="JIV1" s="38"/>
      <c r="JIW1" s="38"/>
      <c r="JIX1" s="38"/>
      <c r="JIY1" s="38"/>
      <c r="JIZ1" s="38"/>
      <c r="JJA1" s="38"/>
      <c r="JJB1" s="38"/>
      <c r="JJC1" s="38"/>
      <c r="JJD1" s="38"/>
      <c r="JJE1" s="38"/>
      <c r="JJF1" s="38"/>
      <c r="JJG1" s="38"/>
      <c r="JJH1" s="38"/>
      <c r="JJI1" s="38"/>
      <c r="JJJ1" s="38"/>
      <c r="JJK1" s="38"/>
      <c r="JJL1" s="38"/>
      <c r="JJM1" s="38"/>
      <c r="JJN1" s="38"/>
      <c r="JJO1" s="38"/>
      <c r="JJP1" s="38"/>
      <c r="JJQ1" s="38"/>
      <c r="JJR1" s="38"/>
      <c r="JJS1" s="38"/>
      <c r="JJT1" s="38"/>
      <c r="JJU1" s="38"/>
      <c r="JJV1" s="38"/>
      <c r="JJW1" s="38"/>
      <c r="JJX1" s="38"/>
      <c r="JJY1" s="38"/>
      <c r="JJZ1" s="38"/>
      <c r="JKA1" s="38"/>
      <c r="JKB1" s="38"/>
      <c r="JKC1" s="38"/>
      <c r="JKD1" s="38"/>
      <c r="JKE1" s="38"/>
      <c r="JKF1" s="38"/>
      <c r="JKG1" s="38"/>
      <c r="JKH1" s="38"/>
      <c r="JKI1" s="38"/>
      <c r="JKJ1" s="38"/>
      <c r="JKK1" s="38"/>
      <c r="JKL1" s="38"/>
      <c r="JKM1" s="38"/>
      <c r="JKN1" s="38"/>
      <c r="JKO1" s="38"/>
      <c r="JKP1" s="38"/>
      <c r="JKQ1" s="38"/>
      <c r="JKR1" s="38"/>
      <c r="JKS1" s="38"/>
      <c r="JKT1" s="38"/>
      <c r="JKU1" s="38"/>
      <c r="JKV1" s="38"/>
      <c r="JKW1" s="38"/>
      <c r="JKX1" s="38"/>
      <c r="JKY1" s="38"/>
      <c r="JKZ1" s="38"/>
      <c r="JLA1" s="38"/>
      <c r="JLB1" s="38"/>
      <c r="JLC1" s="38"/>
      <c r="JLD1" s="38"/>
      <c r="JLE1" s="38"/>
      <c r="JLF1" s="38"/>
      <c r="JLG1" s="38"/>
      <c r="JLH1" s="38"/>
      <c r="JLI1" s="38"/>
      <c r="JLJ1" s="38"/>
      <c r="JLK1" s="38"/>
      <c r="JLL1" s="38"/>
      <c r="JLM1" s="38"/>
      <c r="JLN1" s="38"/>
      <c r="JLO1" s="38"/>
      <c r="JLP1" s="38"/>
      <c r="JLQ1" s="38"/>
      <c r="JLR1" s="38"/>
      <c r="JLS1" s="38"/>
      <c r="JLT1" s="38"/>
      <c r="JLU1" s="38"/>
      <c r="JLV1" s="38"/>
      <c r="JLW1" s="38"/>
      <c r="JLX1" s="38"/>
      <c r="JLY1" s="38"/>
      <c r="JLZ1" s="38"/>
      <c r="JMA1" s="38"/>
      <c r="JMB1" s="38"/>
      <c r="JMC1" s="38"/>
      <c r="JMD1" s="38"/>
      <c r="JME1" s="38"/>
      <c r="JMF1" s="38"/>
      <c r="JMG1" s="38"/>
      <c r="JMH1" s="38"/>
      <c r="JMI1" s="38"/>
      <c r="JMJ1" s="38"/>
      <c r="JMK1" s="38"/>
      <c r="JML1" s="38"/>
      <c r="JMM1" s="38"/>
      <c r="JMN1" s="38"/>
      <c r="JMO1" s="38"/>
      <c r="JMP1" s="38"/>
      <c r="JMQ1" s="38"/>
      <c r="JMR1" s="38"/>
      <c r="JMS1" s="38"/>
      <c r="JMT1" s="38"/>
      <c r="JMU1" s="38"/>
      <c r="JMV1" s="38"/>
      <c r="JMW1" s="38"/>
      <c r="JMX1" s="38"/>
      <c r="JMY1" s="38"/>
      <c r="JMZ1" s="38"/>
      <c r="JNA1" s="38"/>
      <c r="JNB1" s="38"/>
      <c r="JNC1" s="38"/>
      <c r="JND1" s="38"/>
      <c r="JNE1" s="38"/>
      <c r="JNF1" s="38"/>
      <c r="JNG1" s="38"/>
      <c r="JNH1" s="38"/>
      <c r="JNI1" s="38"/>
      <c r="JNJ1" s="38"/>
      <c r="JNK1" s="38"/>
      <c r="JNL1" s="38"/>
      <c r="JNM1" s="38"/>
      <c r="JNN1" s="38"/>
      <c r="JNO1" s="38"/>
      <c r="JNP1" s="38"/>
      <c r="JNQ1" s="38"/>
      <c r="JNR1" s="38"/>
      <c r="JNS1" s="38"/>
      <c r="JNT1" s="38"/>
      <c r="JNU1" s="38"/>
      <c r="JNV1" s="38"/>
      <c r="JNW1" s="38"/>
      <c r="JNX1" s="38"/>
      <c r="JNY1" s="38"/>
      <c r="JNZ1" s="38"/>
      <c r="JOA1" s="38"/>
      <c r="JOB1" s="38"/>
      <c r="JOC1" s="38"/>
      <c r="JOD1" s="38"/>
      <c r="JOE1" s="38"/>
      <c r="JOF1" s="38"/>
      <c r="JOG1" s="38"/>
      <c r="JOH1" s="38"/>
      <c r="JOI1" s="38"/>
      <c r="JOJ1" s="38"/>
      <c r="JOK1" s="38"/>
      <c r="JOL1" s="38"/>
      <c r="JOM1" s="38"/>
      <c r="JON1" s="38"/>
      <c r="JOO1" s="38"/>
      <c r="JOP1" s="38"/>
      <c r="JOQ1" s="38"/>
      <c r="JOR1" s="38"/>
      <c r="JOS1" s="38"/>
      <c r="JOT1" s="38"/>
      <c r="JOU1" s="38"/>
      <c r="JOV1" s="38"/>
      <c r="JOW1" s="38"/>
      <c r="JOX1" s="38"/>
      <c r="JOY1" s="38"/>
      <c r="JOZ1" s="38"/>
      <c r="JPA1" s="38"/>
      <c r="JPB1" s="38"/>
      <c r="JPC1" s="38"/>
      <c r="JPD1" s="38"/>
      <c r="JPE1" s="38"/>
      <c r="JPF1" s="38"/>
      <c r="JPG1" s="38"/>
      <c r="JPH1" s="38"/>
      <c r="JPI1" s="38"/>
      <c r="JPJ1" s="38"/>
      <c r="JPK1" s="38"/>
      <c r="JPL1" s="38"/>
      <c r="JPM1" s="38"/>
      <c r="JPN1" s="38"/>
      <c r="JPO1" s="38"/>
      <c r="JPP1" s="38"/>
      <c r="JPQ1" s="38"/>
      <c r="JPR1" s="38"/>
      <c r="JPS1" s="38"/>
      <c r="JPT1" s="38"/>
      <c r="JPU1" s="38"/>
      <c r="JPV1" s="38"/>
      <c r="JPW1" s="38"/>
      <c r="JPX1" s="38"/>
      <c r="JPY1" s="38"/>
      <c r="JPZ1" s="38"/>
      <c r="JQA1" s="38"/>
      <c r="JQB1" s="38"/>
      <c r="JQC1" s="38"/>
      <c r="JQD1" s="38"/>
      <c r="JQE1" s="38"/>
      <c r="JQF1" s="38"/>
      <c r="JQG1" s="38"/>
      <c r="JQH1" s="38"/>
      <c r="JQI1" s="38"/>
      <c r="JQJ1" s="38"/>
      <c r="JQK1" s="38"/>
      <c r="JQL1" s="38"/>
      <c r="JQM1" s="38"/>
      <c r="JQN1" s="38"/>
      <c r="JQO1" s="38"/>
      <c r="JQP1" s="38"/>
      <c r="JQQ1" s="38"/>
      <c r="JQR1" s="38"/>
      <c r="JQS1" s="38"/>
      <c r="JQT1" s="38"/>
      <c r="JQU1" s="38"/>
      <c r="JQV1" s="38"/>
      <c r="JQW1" s="38"/>
      <c r="JQX1" s="38"/>
      <c r="JQY1" s="38"/>
      <c r="JQZ1" s="38"/>
      <c r="JRA1" s="38"/>
      <c r="JRB1" s="38"/>
      <c r="JRC1" s="38"/>
      <c r="JRD1" s="38"/>
      <c r="JRE1" s="38"/>
      <c r="JRF1" s="38"/>
      <c r="JRG1" s="38"/>
      <c r="JRH1" s="38"/>
      <c r="JRI1" s="38"/>
      <c r="JRJ1" s="38"/>
      <c r="JRK1" s="38"/>
      <c r="JRL1" s="38"/>
      <c r="JRM1" s="38"/>
      <c r="JRN1" s="38"/>
      <c r="JRO1" s="38"/>
      <c r="JRP1" s="38"/>
      <c r="JRQ1" s="38"/>
      <c r="JRR1" s="38"/>
      <c r="JRS1" s="38"/>
      <c r="JRT1" s="38"/>
      <c r="JRU1" s="38"/>
      <c r="JRV1" s="38"/>
      <c r="JRW1" s="38"/>
      <c r="JRX1" s="38"/>
      <c r="JRY1" s="38"/>
      <c r="JRZ1" s="38"/>
      <c r="JSA1" s="38"/>
      <c r="JSB1" s="38"/>
      <c r="JSC1" s="38"/>
      <c r="JSD1" s="38"/>
      <c r="JSE1" s="38"/>
      <c r="JSF1" s="38"/>
      <c r="JSG1" s="38"/>
      <c r="JSH1" s="38"/>
      <c r="JSI1" s="38"/>
      <c r="JSJ1" s="38"/>
      <c r="JSK1" s="38"/>
      <c r="JSL1" s="38"/>
      <c r="JSM1" s="38"/>
      <c r="JSN1" s="38"/>
      <c r="JSO1" s="38"/>
      <c r="JSP1" s="38"/>
      <c r="JSQ1" s="38"/>
      <c r="JSR1" s="38"/>
      <c r="JSS1" s="38"/>
      <c r="JST1" s="38"/>
      <c r="JSU1" s="38"/>
      <c r="JSV1" s="38"/>
      <c r="JSW1" s="38"/>
      <c r="JSX1" s="38"/>
      <c r="JSY1" s="38"/>
      <c r="JSZ1" s="38"/>
      <c r="JTA1" s="38"/>
      <c r="JTB1" s="38"/>
      <c r="JTC1" s="38"/>
      <c r="JTD1" s="38"/>
      <c r="JTE1" s="38"/>
      <c r="JTF1" s="38"/>
      <c r="JTG1" s="38"/>
      <c r="JTH1" s="38"/>
      <c r="JTI1" s="38"/>
      <c r="JTJ1" s="38"/>
      <c r="JTK1" s="38"/>
      <c r="JTL1" s="38"/>
      <c r="JTM1" s="38"/>
      <c r="JTN1" s="38"/>
      <c r="JTO1" s="38"/>
      <c r="JTP1" s="38"/>
      <c r="JTQ1" s="38"/>
      <c r="JTR1" s="38"/>
      <c r="JTS1" s="38"/>
      <c r="JTT1" s="38"/>
      <c r="JTU1" s="38"/>
      <c r="JTV1" s="38"/>
      <c r="JTW1" s="38"/>
      <c r="JTX1" s="38"/>
      <c r="JTY1" s="38"/>
      <c r="JTZ1" s="38"/>
      <c r="JUA1" s="38"/>
      <c r="JUB1" s="38"/>
      <c r="JUC1" s="38"/>
      <c r="JUD1" s="38"/>
      <c r="JUE1" s="38"/>
      <c r="JUF1" s="38"/>
      <c r="JUG1" s="38"/>
      <c r="JUH1" s="38"/>
      <c r="JUI1" s="38"/>
      <c r="JUJ1" s="38"/>
      <c r="JUK1" s="38"/>
      <c r="JUL1" s="38"/>
      <c r="JUM1" s="38"/>
      <c r="JUN1" s="38"/>
      <c r="JUO1" s="38"/>
      <c r="JUP1" s="38"/>
      <c r="JUQ1" s="38"/>
      <c r="JUR1" s="38"/>
      <c r="JUS1" s="38"/>
      <c r="JUT1" s="38"/>
      <c r="JUU1" s="38"/>
      <c r="JUV1" s="38"/>
      <c r="JUW1" s="38"/>
      <c r="JUX1" s="38"/>
      <c r="JUY1" s="38"/>
      <c r="JUZ1" s="38"/>
      <c r="JVA1" s="38"/>
      <c r="JVB1" s="38"/>
      <c r="JVC1" s="38"/>
      <c r="JVD1" s="38"/>
      <c r="JVE1" s="38"/>
      <c r="JVF1" s="38"/>
      <c r="JVG1" s="38"/>
      <c r="JVH1" s="38"/>
      <c r="JVI1" s="38"/>
      <c r="JVJ1" s="38"/>
      <c r="JVK1" s="38"/>
      <c r="JVL1" s="38"/>
      <c r="JVM1" s="38"/>
      <c r="JVN1" s="38"/>
      <c r="JVO1" s="38"/>
      <c r="JVP1" s="38"/>
      <c r="JVQ1" s="38"/>
      <c r="JVR1" s="38"/>
      <c r="JVS1" s="38"/>
      <c r="JVT1" s="38"/>
      <c r="JVU1" s="38"/>
      <c r="JVV1" s="38"/>
      <c r="JVW1" s="38"/>
      <c r="JVX1" s="38"/>
      <c r="JVY1" s="38"/>
      <c r="JVZ1" s="38"/>
      <c r="JWA1" s="38"/>
      <c r="JWB1" s="38"/>
      <c r="JWC1" s="38"/>
      <c r="JWD1" s="38"/>
      <c r="JWE1" s="38"/>
      <c r="JWF1" s="38"/>
      <c r="JWG1" s="38"/>
      <c r="JWH1" s="38"/>
      <c r="JWI1" s="38"/>
      <c r="JWJ1" s="38"/>
      <c r="JWK1" s="38"/>
      <c r="JWL1" s="38"/>
      <c r="JWM1" s="38"/>
      <c r="JWN1" s="38"/>
      <c r="JWO1" s="38"/>
      <c r="JWP1" s="38"/>
      <c r="JWQ1" s="38"/>
      <c r="JWR1" s="38"/>
      <c r="JWS1" s="38"/>
      <c r="JWT1" s="38"/>
      <c r="JWU1" s="38"/>
      <c r="JWV1" s="38"/>
      <c r="JWW1" s="38"/>
      <c r="JWX1" s="38"/>
      <c r="JWY1" s="38"/>
      <c r="JWZ1" s="38"/>
      <c r="JXA1" s="38"/>
      <c r="JXB1" s="38"/>
      <c r="JXC1" s="38"/>
      <c r="JXD1" s="38"/>
      <c r="JXE1" s="38"/>
      <c r="JXF1" s="38"/>
      <c r="JXG1" s="38"/>
      <c r="JXH1" s="38"/>
      <c r="JXI1" s="38"/>
      <c r="JXJ1" s="38"/>
      <c r="JXK1" s="38"/>
      <c r="JXL1" s="38"/>
      <c r="JXM1" s="38"/>
      <c r="JXN1" s="38"/>
      <c r="JXO1" s="38"/>
      <c r="JXP1" s="38"/>
      <c r="JXQ1" s="38"/>
      <c r="JXR1" s="38"/>
      <c r="JXS1" s="38"/>
      <c r="JXT1" s="38"/>
      <c r="JXU1" s="38"/>
      <c r="JXV1" s="38"/>
      <c r="JXW1" s="38"/>
      <c r="JXX1" s="38"/>
      <c r="JXY1" s="38"/>
      <c r="JXZ1" s="38"/>
      <c r="JYA1" s="38"/>
      <c r="JYB1" s="38"/>
      <c r="JYC1" s="38"/>
      <c r="JYD1" s="38"/>
      <c r="JYE1" s="38"/>
      <c r="JYF1" s="38"/>
      <c r="JYG1" s="38"/>
      <c r="JYH1" s="38"/>
      <c r="JYI1" s="38"/>
      <c r="JYJ1" s="38"/>
      <c r="JYK1" s="38"/>
      <c r="JYL1" s="38"/>
      <c r="JYM1" s="38"/>
      <c r="JYN1" s="38"/>
      <c r="JYO1" s="38"/>
      <c r="JYP1" s="38"/>
      <c r="JYQ1" s="38"/>
      <c r="JYR1" s="38"/>
      <c r="JYS1" s="38"/>
      <c r="JYT1" s="38"/>
      <c r="JYU1" s="38"/>
      <c r="JYV1" s="38"/>
      <c r="JYW1" s="38"/>
      <c r="JYX1" s="38"/>
      <c r="JYY1" s="38"/>
      <c r="JYZ1" s="38"/>
      <c r="JZA1" s="38"/>
      <c r="JZB1" s="38"/>
      <c r="JZC1" s="38"/>
      <c r="JZD1" s="38"/>
      <c r="JZE1" s="38"/>
      <c r="JZF1" s="38"/>
      <c r="JZG1" s="38"/>
      <c r="JZH1" s="38"/>
      <c r="JZI1" s="38"/>
      <c r="JZJ1" s="38"/>
      <c r="JZK1" s="38"/>
      <c r="JZL1" s="38"/>
      <c r="JZM1" s="38"/>
      <c r="JZN1" s="38"/>
      <c r="JZO1" s="38"/>
      <c r="JZP1" s="38"/>
      <c r="JZQ1" s="38"/>
      <c r="JZR1" s="38"/>
      <c r="JZS1" s="38"/>
      <c r="JZT1" s="38"/>
      <c r="JZU1" s="38"/>
      <c r="JZV1" s="38"/>
      <c r="JZW1" s="38"/>
      <c r="JZX1" s="38"/>
      <c r="JZY1" s="38"/>
      <c r="JZZ1" s="38"/>
      <c r="KAA1" s="38"/>
      <c r="KAB1" s="38"/>
      <c r="KAC1" s="38"/>
      <c r="KAD1" s="38"/>
      <c r="KAE1" s="38"/>
      <c r="KAF1" s="38"/>
      <c r="KAG1" s="38"/>
      <c r="KAH1" s="38"/>
      <c r="KAI1" s="38"/>
      <c r="KAJ1" s="38"/>
      <c r="KAK1" s="38"/>
      <c r="KAL1" s="38"/>
      <c r="KAM1" s="38"/>
      <c r="KAN1" s="38"/>
      <c r="KAO1" s="38"/>
      <c r="KAP1" s="38"/>
      <c r="KAQ1" s="38"/>
      <c r="KAR1" s="38"/>
      <c r="KAS1" s="38"/>
      <c r="KAT1" s="38"/>
      <c r="KAU1" s="38"/>
      <c r="KAV1" s="38"/>
      <c r="KAW1" s="38"/>
      <c r="KAX1" s="38"/>
      <c r="KAY1" s="38"/>
      <c r="KAZ1" s="38"/>
      <c r="KBA1" s="38"/>
      <c r="KBB1" s="38"/>
      <c r="KBC1" s="38"/>
      <c r="KBD1" s="38"/>
      <c r="KBE1" s="38"/>
      <c r="KBF1" s="38"/>
      <c r="KBG1" s="38"/>
      <c r="KBH1" s="38"/>
      <c r="KBI1" s="38"/>
      <c r="KBJ1" s="38"/>
      <c r="KBK1" s="38"/>
      <c r="KBL1" s="38"/>
      <c r="KBM1" s="38"/>
      <c r="KBN1" s="38"/>
      <c r="KBO1" s="38"/>
      <c r="KBP1" s="38"/>
      <c r="KBQ1" s="38"/>
      <c r="KBR1" s="38"/>
      <c r="KBS1" s="38"/>
      <c r="KBT1" s="38"/>
      <c r="KBU1" s="38"/>
      <c r="KBV1" s="38"/>
      <c r="KBW1" s="38"/>
      <c r="KBX1" s="38"/>
      <c r="KBY1" s="38"/>
      <c r="KBZ1" s="38"/>
      <c r="KCA1" s="38"/>
      <c r="KCB1" s="38"/>
      <c r="KCC1" s="38"/>
      <c r="KCD1" s="38"/>
      <c r="KCE1" s="38"/>
      <c r="KCF1" s="38"/>
      <c r="KCG1" s="38"/>
      <c r="KCH1" s="38"/>
      <c r="KCI1" s="38"/>
      <c r="KCJ1" s="38"/>
      <c r="KCK1" s="38"/>
      <c r="KCL1" s="38"/>
      <c r="KCM1" s="38"/>
      <c r="KCN1" s="38"/>
      <c r="KCO1" s="38"/>
      <c r="KCP1" s="38"/>
      <c r="KCQ1" s="38"/>
      <c r="KCR1" s="38"/>
      <c r="KCS1" s="38"/>
      <c r="KCT1" s="38"/>
      <c r="KCU1" s="38"/>
      <c r="KCV1" s="38"/>
      <c r="KCW1" s="38"/>
      <c r="KCX1" s="38"/>
      <c r="KCY1" s="38"/>
      <c r="KCZ1" s="38"/>
      <c r="KDA1" s="38"/>
      <c r="KDB1" s="38"/>
      <c r="KDC1" s="38"/>
      <c r="KDD1" s="38"/>
      <c r="KDE1" s="38"/>
      <c r="KDF1" s="38"/>
      <c r="KDG1" s="38"/>
      <c r="KDH1" s="38"/>
      <c r="KDI1" s="38"/>
      <c r="KDJ1" s="38"/>
      <c r="KDK1" s="38"/>
      <c r="KDL1" s="38"/>
      <c r="KDM1" s="38"/>
      <c r="KDN1" s="38"/>
      <c r="KDO1" s="38"/>
      <c r="KDP1" s="38"/>
      <c r="KDQ1" s="38"/>
      <c r="KDR1" s="38"/>
      <c r="KDS1" s="38"/>
      <c r="KDT1" s="38"/>
      <c r="KDU1" s="38"/>
      <c r="KDV1" s="38"/>
      <c r="KDW1" s="38"/>
      <c r="KDX1" s="38"/>
      <c r="KDY1" s="38"/>
      <c r="KDZ1" s="38"/>
      <c r="KEA1" s="38"/>
      <c r="KEB1" s="38"/>
      <c r="KEC1" s="38"/>
      <c r="KED1" s="38"/>
      <c r="KEE1" s="38"/>
      <c r="KEF1" s="38"/>
      <c r="KEG1" s="38"/>
      <c r="KEH1" s="38"/>
      <c r="KEI1" s="38"/>
      <c r="KEJ1" s="38"/>
      <c r="KEK1" s="38"/>
      <c r="KEL1" s="38"/>
      <c r="KEM1" s="38"/>
      <c r="KEN1" s="38"/>
      <c r="KEO1" s="38"/>
      <c r="KEP1" s="38"/>
      <c r="KEQ1" s="38"/>
      <c r="KER1" s="38"/>
      <c r="KES1" s="38"/>
      <c r="KET1" s="38"/>
      <c r="KEU1" s="38"/>
      <c r="KEV1" s="38"/>
      <c r="KEW1" s="38"/>
      <c r="KEX1" s="38"/>
      <c r="KEY1" s="38"/>
      <c r="KEZ1" s="38"/>
      <c r="KFA1" s="38"/>
      <c r="KFB1" s="38"/>
      <c r="KFC1" s="38"/>
      <c r="KFD1" s="38"/>
      <c r="KFE1" s="38"/>
      <c r="KFF1" s="38"/>
      <c r="KFG1" s="38"/>
      <c r="KFH1" s="38"/>
      <c r="KFI1" s="38"/>
      <c r="KFJ1" s="38"/>
      <c r="KFK1" s="38"/>
      <c r="KFL1" s="38"/>
      <c r="KFM1" s="38"/>
      <c r="KFN1" s="38"/>
      <c r="KFO1" s="38"/>
      <c r="KFP1" s="38"/>
      <c r="KFQ1" s="38"/>
      <c r="KFR1" s="38"/>
      <c r="KFS1" s="38"/>
      <c r="KFT1" s="38"/>
      <c r="KFU1" s="38"/>
      <c r="KFV1" s="38"/>
      <c r="KFW1" s="38"/>
      <c r="KFX1" s="38"/>
      <c r="KFY1" s="38"/>
      <c r="KFZ1" s="38"/>
      <c r="KGA1" s="38"/>
      <c r="KGB1" s="38"/>
      <c r="KGC1" s="38"/>
      <c r="KGD1" s="38"/>
      <c r="KGE1" s="38"/>
      <c r="KGF1" s="38"/>
      <c r="KGG1" s="38"/>
      <c r="KGH1" s="38"/>
      <c r="KGI1" s="38"/>
      <c r="KGJ1" s="38"/>
      <c r="KGK1" s="38"/>
      <c r="KGL1" s="38"/>
      <c r="KGM1" s="38"/>
      <c r="KGN1" s="38"/>
      <c r="KGO1" s="38"/>
      <c r="KGP1" s="38"/>
      <c r="KGQ1" s="38"/>
      <c r="KGR1" s="38"/>
      <c r="KGS1" s="38"/>
      <c r="KGT1" s="38"/>
      <c r="KGU1" s="38"/>
      <c r="KGV1" s="38"/>
      <c r="KGW1" s="38"/>
      <c r="KGX1" s="38"/>
      <c r="KGY1" s="38"/>
      <c r="KGZ1" s="38"/>
      <c r="KHA1" s="38"/>
      <c r="KHB1" s="38"/>
      <c r="KHC1" s="38"/>
      <c r="KHD1" s="38"/>
      <c r="KHE1" s="38"/>
      <c r="KHF1" s="38"/>
      <c r="KHG1" s="38"/>
      <c r="KHH1" s="38"/>
      <c r="KHI1" s="38"/>
      <c r="KHJ1" s="38"/>
      <c r="KHK1" s="38"/>
      <c r="KHL1" s="38"/>
      <c r="KHM1" s="38"/>
      <c r="KHN1" s="38"/>
      <c r="KHO1" s="38"/>
      <c r="KHP1" s="38"/>
      <c r="KHQ1" s="38"/>
      <c r="KHR1" s="38"/>
      <c r="KHS1" s="38"/>
      <c r="KHT1" s="38"/>
      <c r="KHU1" s="38"/>
      <c r="KHV1" s="38"/>
      <c r="KHW1" s="38"/>
      <c r="KHX1" s="38"/>
      <c r="KHY1" s="38"/>
      <c r="KHZ1" s="38"/>
      <c r="KIA1" s="38"/>
      <c r="KIB1" s="38"/>
      <c r="KIC1" s="38"/>
      <c r="KID1" s="38"/>
      <c r="KIE1" s="38"/>
      <c r="KIF1" s="38"/>
      <c r="KIG1" s="38"/>
      <c r="KIH1" s="38"/>
      <c r="KII1" s="38"/>
      <c r="KIJ1" s="38"/>
      <c r="KIK1" s="38"/>
      <c r="KIL1" s="38"/>
      <c r="KIM1" s="38"/>
      <c r="KIN1" s="38"/>
      <c r="KIO1" s="38"/>
      <c r="KIP1" s="38"/>
      <c r="KIQ1" s="38"/>
      <c r="KIR1" s="38"/>
      <c r="KIS1" s="38"/>
      <c r="KIT1" s="38"/>
      <c r="KIU1" s="38"/>
      <c r="KIV1" s="38"/>
      <c r="KIW1" s="38"/>
      <c r="KIX1" s="38"/>
      <c r="KIY1" s="38"/>
      <c r="KIZ1" s="38"/>
      <c r="KJA1" s="38"/>
      <c r="KJB1" s="38"/>
      <c r="KJC1" s="38"/>
      <c r="KJD1" s="38"/>
      <c r="KJE1" s="38"/>
      <c r="KJF1" s="38"/>
      <c r="KJG1" s="38"/>
      <c r="KJH1" s="38"/>
      <c r="KJI1" s="38"/>
      <c r="KJJ1" s="38"/>
      <c r="KJK1" s="38"/>
      <c r="KJL1" s="38"/>
      <c r="KJM1" s="38"/>
      <c r="KJN1" s="38"/>
      <c r="KJO1" s="38"/>
      <c r="KJP1" s="38"/>
      <c r="KJQ1" s="38"/>
      <c r="KJR1" s="38"/>
      <c r="KJS1" s="38"/>
      <c r="KJT1" s="38"/>
      <c r="KJU1" s="38"/>
      <c r="KJV1" s="38"/>
      <c r="KJW1" s="38"/>
      <c r="KJX1" s="38"/>
      <c r="KJY1" s="38"/>
      <c r="KJZ1" s="38"/>
      <c r="KKA1" s="38"/>
      <c r="KKB1" s="38"/>
      <c r="KKC1" s="38"/>
      <c r="KKD1" s="38"/>
      <c r="KKE1" s="38"/>
      <c r="KKF1" s="38"/>
      <c r="KKG1" s="38"/>
      <c r="KKH1" s="38"/>
      <c r="KKI1" s="38"/>
      <c r="KKJ1" s="38"/>
      <c r="KKK1" s="38"/>
      <c r="KKL1" s="38"/>
      <c r="KKM1" s="38"/>
      <c r="KKN1" s="38"/>
      <c r="KKO1" s="38"/>
      <c r="KKP1" s="38"/>
      <c r="KKQ1" s="38"/>
      <c r="KKR1" s="38"/>
      <c r="KKS1" s="38"/>
      <c r="KKT1" s="38"/>
      <c r="KKU1" s="38"/>
      <c r="KKV1" s="38"/>
      <c r="KKW1" s="38"/>
      <c r="KKX1" s="38"/>
      <c r="KKY1" s="38"/>
      <c r="KKZ1" s="38"/>
      <c r="KLA1" s="38"/>
      <c r="KLB1" s="38"/>
      <c r="KLC1" s="38"/>
      <c r="KLD1" s="38"/>
      <c r="KLE1" s="38"/>
      <c r="KLF1" s="38"/>
      <c r="KLG1" s="38"/>
      <c r="KLH1" s="38"/>
      <c r="KLI1" s="38"/>
      <c r="KLJ1" s="38"/>
      <c r="KLK1" s="38"/>
      <c r="KLL1" s="38"/>
      <c r="KLM1" s="38"/>
      <c r="KLN1" s="38"/>
      <c r="KLO1" s="38"/>
      <c r="KLP1" s="38"/>
      <c r="KLQ1" s="38"/>
      <c r="KLR1" s="38"/>
      <c r="KLS1" s="38"/>
      <c r="KLT1" s="38"/>
      <c r="KLU1" s="38"/>
      <c r="KLV1" s="38"/>
      <c r="KLW1" s="38"/>
      <c r="KLX1" s="38"/>
      <c r="KLY1" s="38"/>
      <c r="KLZ1" s="38"/>
      <c r="KMA1" s="38"/>
      <c r="KMB1" s="38"/>
      <c r="KMC1" s="38"/>
      <c r="KMD1" s="38"/>
      <c r="KME1" s="38"/>
      <c r="KMF1" s="38"/>
      <c r="KMG1" s="38"/>
      <c r="KMH1" s="38"/>
      <c r="KMI1" s="38"/>
      <c r="KMJ1" s="38"/>
      <c r="KMK1" s="38"/>
      <c r="KML1" s="38"/>
      <c r="KMM1" s="38"/>
      <c r="KMN1" s="38"/>
      <c r="KMO1" s="38"/>
      <c r="KMP1" s="38"/>
      <c r="KMQ1" s="38"/>
      <c r="KMR1" s="38"/>
      <c r="KMS1" s="38"/>
      <c r="KMT1" s="38"/>
      <c r="KMU1" s="38"/>
      <c r="KMV1" s="38"/>
      <c r="KMW1" s="38"/>
      <c r="KMX1" s="38"/>
      <c r="KMY1" s="38"/>
      <c r="KMZ1" s="38"/>
      <c r="KNA1" s="38"/>
      <c r="KNB1" s="38"/>
      <c r="KNC1" s="38"/>
      <c r="KND1" s="38"/>
      <c r="KNE1" s="38"/>
      <c r="KNF1" s="38"/>
      <c r="KNG1" s="38"/>
      <c r="KNH1" s="38"/>
      <c r="KNI1" s="38"/>
      <c r="KNJ1" s="38"/>
      <c r="KNK1" s="38"/>
      <c r="KNL1" s="38"/>
      <c r="KNM1" s="38"/>
      <c r="KNN1" s="38"/>
      <c r="KNO1" s="38"/>
      <c r="KNP1" s="38"/>
      <c r="KNQ1" s="38"/>
      <c r="KNR1" s="38"/>
      <c r="KNS1" s="38"/>
      <c r="KNT1" s="38"/>
      <c r="KNU1" s="38"/>
      <c r="KNV1" s="38"/>
      <c r="KNW1" s="38"/>
      <c r="KNX1" s="38"/>
      <c r="KNY1" s="38"/>
      <c r="KNZ1" s="38"/>
      <c r="KOA1" s="38"/>
      <c r="KOB1" s="38"/>
      <c r="KOC1" s="38"/>
      <c r="KOD1" s="38"/>
      <c r="KOE1" s="38"/>
      <c r="KOF1" s="38"/>
      <c r="KOG1" s="38"/>
      <c r="KOH1" s="38"/>
      <c r="KOI1" s="38"/>
      <c r="KOJ1" s="38"/>
      <c r="KOK1" s="38"/>
      <c r="KOL1" s="38"/>
      <c r="KOM1" s="38"/>
      <c r="KON1" s="38"/>
      <c r="KOO1" s="38"/>
      <c r="KOP1" s="38"/>
      <c r="KOQ1" s="38"/>
      <c r="KOR1" s="38"/>
      <c r="KOS1" s="38"/>
      <c r="KOT1" s="38"/>
      <c r="KOU1" s="38"/>
      <c r="KOV1" s="38"/>
      <c r="KOW1" s="38"/>
      <c r="KOX1" s="38"/>
      <c r="KOY1" s="38"/>
      <c r="KOZ1" s="38"/>
      <c r="KPA1" s="38"/>
      <c r="KPB1" s="38"/>
      <c r="KPC1" s="38"/>
      <c r="KPD1" s="38"/>
      <c r="KPE1" s="38"/>
      <c r="KPF1" s="38"/>
      <c r="KPG1" s="38"/>
      <c r="KPH1" s="38"/>
      <c r="KPI1" s="38"/>
      <c r="KPJ1" s="38"/>
      <c r="KPK1" s="38"/>
      <c r="KPL1" s="38"/>
      <c r="KPM1" s="38"/>
      <c r="KPN1" s="38"/>
      <c r="KPO1" s="38"/>
      <c r="KPP1" s="38"/>
      <c r="KPQ1" s="38"/>
      <c r="KPR1" s="38"/>
      <c r="KPS1" s="38"/>
      <c r="KPT1" s="38"/>
      <c r="KPU1" s="38"/>
      <c r="KPV1" s="38"/>
      <c r="KPW1" s="38"/>
      <c r="KPX1" s="38"/>
      <c r="KPY1" s="38"/>
      <c r="KPZ1" s="38"/>
      <c r="KQA1" s="38"/>
      <c r="KQB1" s="38"/>
      <c r="KQC1" s="38"/>
      <c r="KQD1" s="38"/>
      <c r="KQE1" s="38"/>
      <c r="KQF1" s="38"/>
      <c r="KQG1" s="38"/>
      <c r="KQH1" s="38"/>
      <c r="KQI1" s="38"/>
      <c r="KQJ1" s="38"/>
      <c r="KQK1" s="38"/>
      <c r="KQL1" s="38"/>
      <c r="KQM1" s="38"/>
      <c r="KQN1" s="38"/>
      <c r="KQO1" s="38"/>
      <c r="KQP1" s="38"/>
      <c r="KQQ1" s="38"/>
      <c r="KQR1" s="38"/>
      <c r="KQS1" s="38"/>
      <c r="KQT1" s="38"/>
      <c r="KQU1" s="38"/>
      <c r="KQV1" s="38"/>
      <c r="KQW1" s="38"/>
      <c r="KQX1" s="38"/>
      <c r="KQY1" s="38"/>
      <c r="KQZ1" s="38"/>
      <c r="KRA1" s="38"/>
      <c r="KRB1" s="38"/>
      <c r="KRC1" s="38"/>
      <c r="KRD1" s="38"/>
      <c r="KRE1" s="38"/>
      <c r="KRF1" s="38"/>
      <c r="KRG1" s="38"/>
      <c r="KRH1" s="38"/>
      <c r="KRI1" s="38"/>
      <c r="KRJ1" s="38"/>
      <c r="KRK1" s="38"/>
      <c r="KRL1" s="38"/>
      <c r="KRM1" s="38"/>
      <c r="KRN1" s="38"/>
      <c r="KRO1" s="38"/>
      <c r="KRP1" s="38"/>
      <c r="KRQ1" s="38"/>
      <c r="KRR1" s="38"/>
      <c r="KRS1" s="38"/>
      <c r="KRT1" s="38"/>
      <c r="KRU1" s="38"/>
      <c r="KRV1" s="38"/>
      <c r="KRW1" s="38"/>
      <c r="KRX1" s="38"/>
      <c r="KRY1" s="38"/>
      <c r="KRZ1" s="38"/>
      <c r="KSA1" s="38"/>
      <c r="KSB1" s="38"/>
      <c r="KSC1" s="38"/>
      <c r="KSD1" s="38"/>
      <c r="KSE1" s="38"/>
      <c r="KSF1" s="38"/>
      <c r="KSG1" s="38"/>
      <c r="KSH1" s="38"/>
      <c r="KSI1" s="38"/>
      <c r="KSJ1" s="38"/>
      <c r="KSK1" s="38"/>
      <c r="KSL1" s="38"/>
      <c r="KSM1" s="38"/>
      <c r="KSN1" s="38"/>
      <c r="KSO1" s="38"/>
      <c r="KSP1" s="38"/>
      <c r="KSQ1" s="38"/>
      <c r="KSR1" s="38"/>
      <c r="KSS1" s="38"/>
      <c r="KST1" s="38"/>
      <c r="KSU1" s="38"/>
      <c r="KSV1" s="38"/>
      <c r="KSW1" s="38"/>
      <c r="KSX1" s="38"/>
      <c r="KSY1" s="38"/>
      <c r="KSZ1" s="38"/>
      <c r="KTA1" s="38"/>
      <c r="KTB1" s="38"/>
      <c r="KTC1" s="38"/>
      <c r="KTD1" s="38"/>
      <c r="KTE1" s="38"/>
      <c r="KTF1" s="38"/>
      <c r="KTG1" s="38"/>
      <c r="KTH1" s="38"/>
      <c r="KTI1" s="38"/>
      <c r="KTJ1" s="38"/>
      <c r="KTK1" s="38"/>
      <c r="KTL1" s="38"/>
      <c r="KTM1" s="38"/>
      <c r="KTN1" s="38"/>
      <c r="KTO1" s="38"/>
      <c r="KTP1" s="38"/>
      <c r="KTQ1" s="38"/>
      <c r="KTR1" s="38"/>
      <c r="KTS1" s="38"/>
      <c r="KTT1" s="38"/>
      <c r="KTU1" s="38"/>
      <c r="KTV1" s="38"/>
      <c r="KTW1" s="38"/>
      <c r="KTX1" s="38"/>
      <c r="KTY1" s="38"/>
      <c r="KTZ1" s="38"/>
      <c r="KUA1" s="38"/>
      <c r="KUB1" s="38"/>
      <c r="KUC1" s="38"/>
      <c r="KUD1" s="38"/>
      <c r="KUE1" s="38"/>
      <c r="KUF1" s="38"/>
      <c r="KUG1" s="38"/>
      <c r="KUH1" s="38"/>
      <c r="KUI1" s="38"/>
      <c r="KUJ1" s="38"/>
      <c r="KUK1" s="38"/>
      <c r="KUL1" s="38"/>
      <c r="KUM1" s="38"/>
      <c r="KUN1" s="38"/>
      <c r="KUO1" s="38"/>
      <c r="KUP1" s="38"/>
      <c r="KUQ1" s="38"/>
      <c r="KUR1" s="38"/>
      <c r="KUS1" s="38"/>
      <c r="KUT1" s="38"/>
      <c r="KUU1" s="38"/>
      <c r="KUV1" s="38"/>
      <c r="KUW1" s="38"/>
      <c r="KUX1" s="38"/>
      <c r="KUY1" s="38"/>
      <c r="KUZ1" s="38"/>
      <c r="KVA1" s="38"/>
      <c r="KVB1" s="38"/>
      <c r="KVC1" s="38"/>
      <c r="KVD1" s="38"/>
      <c r="KVE1" s="38"/>
      <c r="KVF1" s="38"/>
      <c r="KVG1" s="38"/>
      <c r="KVH1" s="38"/>
      <c r="KVI1" s="38"/>
      <c r="KVJ1" s="38"/>
      <c r="KVK1" s="38"/>
      <c r="KVL1" s="38"/>
      <c r="KVM1" s="38"/>
      <c r="KVN1" s="38"/>
      <c r="KVO1" s="38"/>
      <c r="KVP1" s="38"/>
      <c r="KVQ1" s="38"/>
      <c r="KVR1" s="38"/>
      <c r="KVS1" s="38"/>
      <c r="KVT1" s="38"/>
      <c r="KVU1" s="38"/>
      <c r="KVV1" s="38"/>
      <c r="KVW1" s="38"/>
      <c r="KVX1" s="38"/>
      <c r="KVY1" s="38"/>
      <c r="KVZ1" s="38"/>
      <c r="KWA1" s="38"/>
      <c r="KWB1" s="38"/>
      <c r="KWC1" s="38"/>
      <c r="KWD1" s="38"/>
      <c r="KWE1" s="38"/>
      <c r="KWF1" s="38"/>
      <c r="KWG1" s="38"/>
      <c r="KWH1" s="38"/>
      <c r="KWI1" s="38"/>
      <c r="KWJ1" s="38"/>
      <c r="KWK1" s="38"/>
      <c r="KWL1" s="38"/>
      <c r="KWM1" s="38"/>
      <c r="KWN1" s="38"/>
      <c r="KWO1" s="38"/>
      <c r="KWP1" s="38"/>
      <c r="KWQ1" s="38"/>
      <c r="KWR1" s="38"/>
      <c r="KWS1" s="38"/>
      <c r="KWT1" s="38"/>
      <c r="KWU1" s="38"/>
      <c r="KWV1" s="38"/>
      <c r="KWW1" s="38"/>
      <c r="KWX1" s="38"/>
      <c r="KWY1" s="38"/>
      <c r="KWZ1" s="38"/>
      <c r="KXA1" s="38"/>
      <c r="KXB1" s="38"/>
      <c r="KXC1" s="38"/>
      <c r="KXD1" s="38"/>
      <c r="KXE1" s="38"/>
      <c r="KXF1" s="38"/>
      <c r="KXG1" s="38"/>
      <c r="KXH1" s="38"/>
      <c r="KXI1" s="38"/>
      <c r="KXJ1" s="38"/>
      <c r="KXK1" s="38"/>
      <c r="KXL1" s="38"/>
      <c r="KXM1" s="38"/>
      <c r="KXN1" s="38"/>
      <c r="KXO1" s="38"/>
      <c r="KXP1" s="38"/>
      <c r="KXQ1" s="38"/>
      <c r="KXR1" s="38"/>
      <c r="KXS1" s="38"/>
      <c r="KXT1" s="38"/>
      <c r="KXU1" s="38"/>
      <c r="KXV1" s="38"/>
      <c r="KXW1" s="38"/>
      <c r="KXX1" s="38"/>
      <c r="KXY1" s="38"/>
      <c r="KXZ1" s="38"/>
      <c r="KYA1" s="38"/>
      <c r="KYB1" s="38"/>
      <c r="KYC1" s="38"/>
      <c r="KYD1" s="38"/>
      <c r="KYE1" s="38"/>
      <c r="KYF1" s="38"/>
      <c r="KYG1" s="38"/>
      <c r="KYH1" s="38"/>
      <c r="KYI1" s="38"/>
      <c r="KYJ1" s="38"/>
      <c r="KYK1" s="38"/>
      <c r="KYL1" s="38"/>
      <c r="KYM1" s="38"/>
      <c r="KYN1" s="38"/>
      <c r="KYO1" s="38"/>
      <c r="KYP1" s="38"/>
      <c r="KYQ1" s="38"/>
      <c r="KYR1" s="38"/>
      <c r="KYS1" s="38"/>
      <c r="KYT1" s="38"/>
      <c r="KYU1" s="38"/>
      <c r="KYV1" s="38"/>
      <c r="KYW1" s="38"/>
      <c r="KYX1" s="38"/>
      <c r="KYY1" s="38"/>
      <c r="KYZ1" s="38"/>
      <c r="KZA1" s="38"/>
      <c r="KZB1" s="38"/>
      <c r="KZC1" s="38"/>
      <c r="KZD1" s="38"/>
      <c r="KZE1" s="38"/>
      <c r="KZF1" s="38"/>
      <c r="KZG1" s="38"/>
      <c r="KZH1" s="38"/>
      <c r="KZI1" s="38"/>
      <c r="KZJ1" s="38"/>
      <c r="KZK1" s="38"/>
      <c r="KZL1" s="38"/>
      <c r="KZM1" s="38"/>
      <c r="KZN1" s="38"/>
      <c r="KZO1" s="38"/>
      <c r="KZP1" s="38"/>
      <c r="KZQ1" s="38"/>
      <c r="KZR1" s="38"/>
      <c r="KZS1" s="38"/>
      <c r="KZT1" s="38"/>
      <c r="KZU1" s="38"/>
      <c r="KZV1" s="38"/>
      <c r="KZW1" s="38"/>
      <c r="KZX1" s="38"/>
      <c r="KZY1" s="38"/>
      <c r="KZZ1" s="38"/>
      <c r="LAA1" s="38"/>
      <c r="LAB1" s="38"/>
      <c r="LAC1" s="38"/>
      <c r="LAD1" s="38"/>
      <c r="LAE1" s="38"/>
      <c r="LAF1" s="38"/>
      <c r="LAG1" s="38"/>
      <c r="LAH1" s="38"/>
      <c r="LAI1" s="38"/>
      <c r="LAJ1" s="38"/>
      <c r="LAK1" s="38"/>
      <c r="LAL1" s="38"/>
      <c r="LAM1" s="38"/>
      <c r="LAN1" s="38"/>
      <c r="LAO1" s="38"/>
      <c r="LAP1" s="38"/>
      <c r="LAQ1" s="38"/>
      <c r="LAR1" s="38"/>
      <c r="LAS1" s="38"/>
      <c r="LAT1" s="38"/>
      <c r="LAU1" s="38"/>
      <c r="LAV1" s="38"/>
      <c r="LAW1" s="38"/>
      <c r="LAX1" s="38"/>
      <c r="LAY1" s="38"/>
      <c r="LAZ1" s="38"/>
      <c r="LBA1" s="38"/>
      <c r="LBB1" s="38"/>
      <c r="LBC1" s="38"/>
      <c r="LBD1" s="38"/>
      <c r="LBE1" s="38"/>
      <c r="LBF1" s="38"/>
      <c r="LBG1" s="38"/>
      <c r="LBH1" s="38"/>
      <c r="LBI1" s="38"/>
      <c r="LBJ1" s="38"/>
      <c r="LBK1" s="38"/>
      <c r="LBL1" s="38"/>
      <c r="LBM1" s="38"/>
      <c r="LBN1" s="38"/>
      <c r="LBO1" s="38"/>
      <c r="LBP1" s="38"/>
      <c r="LBQ1" s="38"/>
      <c r="LBR1" s="38"/>
      <c r="LBS1" s="38"/>
      <c r="LBT1" s="38"/>
      <c r="LBU1" s="38"/>
      <c r="LBV1" s="38"/>
      <c r="LBW1" s="38"/>
      <c r="LBX1" s="38"/>
      <c r="LBY1" s="38"/>
      <c r="LBZ1" s="38"/>
      <c r="LCA1" s="38"/>
      <c r="LCB1" s="38"/>
      <c r="LCC1" s="38"/>
      <c r="LCD1" s="38"/>
      <c r="LCE1" s="38"/>
      <c r="LCF1" s="38"/>
      <c r="LCG1" s="38"/>
      <c r="LCH1" s="38"/>
      <c r="LCI1" s="38"/>
      <c r="LCJ1" s="38"/>
      <c r="LCK1" s="38"/>
      <c r="LCL1" s="38"/>
      <c r="LCM1" s="38"/>
      <c r="LCN1" s="38"/>
      <c r="LCO1" s="38"/>
      <c r="LCP1" s="38"/>
      <c r="LCQ1" s="38"/>
      <c r="LCR1" s="38"/>
      <c r="LCS1" s="38"/>
      <c r="LCT1" s="38"/>
      <c r="LCU1" s="38"/>
      <c r="LCV1" s="38"/>
      <c r="LCW1" s="38"/>
      <c r="LCX1" s="38"/>
      <c r="LCY1" s="38"/>
      <c r="LCZ1" s="38"/>
      <c r="LDA1" s="38"/>
      <c r="LDB1" s="38"/>
      <c r="LDC1" s="38"/>
      <c r="LDD1" s="38"/>
      <c r="LDE1" s="38"/>
      <c r="LDF1" s="38"/>
      <c r="LDG1" s="38"/>
      <c r="LDH1" s="38"/>
      <c r="LDI1" s="38"/>
      <c r="LDJ1" s="38"/>
      <c r="LDK1" s="38"/>
      <c r="LDL1" s="38"/>
      <c r="LDM1" s="38"/>
      <c r="LDN1" s="38"/>
      <c r="LDO1" s="38"/>
      <c r="LDP1" s="38"/>
      <c r="LDQ1" s="38"/>
      <c r="LDR1" s="38"/>
      <c r="LDS1" s="38"/>
      <c r="LDT1" s="38"/>
      <c r="LDU1" s="38"/>
      <c r="LDV1" s="38"/>
      <c r="LDW1" s="38"/>
      <c r="LDX1" s="38"/>
      <c r="LDY1" s="38"/>
      <c r="LDZ1" s="38"/>
      <c r="LEA1" s="38"/>
      <c r="LEB1" s="38"/>
      <c r="LEC1" s="38"/>
      <c r="LED1" s="38"/>
      <c r="LEE1" s="38"/>
      <c r="LEF1" s="38"/>
      <c r="LEG1" s="38"/>
      <c r="LEH1" s="38"/>
      <c r="LEI1" s="38"/>
      <c r="LEJ1" s="38"/>
      <c r="LEK1" s="38"/>
      <c r="LEL1" s="38"/>
      <c r="LEM1" s="38"/>
      <c r="LEN1" s="38"/>
      <c r="LEO1" s="38"/>
      <c r="LEP1" s="38"/>
      <c r="LEQ1" s="38"/>
      <c r="LER1" s="38"/>
      <c r="LES1" s="38"/>
      <c r="LET1" s="38"/>
      <c r="LEU1" s="38"/>
      <c r="LEV1" s="38"/>
      <c r="LEW1" s="38"/>
      <c r="LEX1" s="38"/>
      <c r="LEY1" s="38"/>
      <c r="LEZ1" s="38"/>
      <c r="LFA1" s="38"/>
      <c r="LFB1" s="38"/>
      <c r="LFC1" s="38"/>
      <c r="LFD1" s="38"/>
      <c r="LFE1" s="38"/>
      <c r="LFF1" s="38"/>
      <c r="LFG1" s="38"/>
      <c r="LFH1" s="38"/>
      <c r="LFI1" s="38"/>
      <c r="LFJ1" s="38"/>
      <c r="LFK1" s="38"/>
      <c r="LFL1" s="38"/>
      <c r="LFM1" s="38"/>
      <c r="LFN1" s="38"/>
      <c r="LFO1" s="38"/>
      <c r="LFP1" s="38"/>
      <c r="LFQ1" s="38"/>
      <c r="LFR1" s="38"/>
      <c r="LFS1" s="38"/>
      <c r="LFT1" s="38"/>
      <c r="LFU1" s="38"/>
      <c r="LFV1" s="38"/>
      <c r="LFW1" s="38"/>
      <c r="LFX1" s="38"/>
      <c r="LFY1" s="38"/>
      <c r="LFZ1" s="38"/>
      <c r="LGA1" s="38"/>
      <c r="LGB1" s="38"/>
      <c r="LGC1" s="38"/>
      <c r="LGD1" s="38"/>
      <c r="LGE1" s="38"/>
      <c r="LGF1" s="38"/>
      <c r="LGG1" s="38"/>
      <c r="LGH1" s="38"/>
      <c r="LGI1" s="38"/>
      <c r="LGJ1" s="38"/>
      <c r="LGK1" s="38"/>
      <c r="LGL1" s="38"/>
      <c r="LGM1" s="38"/>
      <c r="LGN1" s="38"/>
      <c r="LGO1" s="38"/>
      <c r="LGP1" s="38"/>
      <c r="LGQ1" s="38"/>
      <c r="LGR1" s="38"/>
      <c r="LGS1" s="38"/>
      <c r="LGT1" s="38"/>
      <c r="LGU1" s="38"/>
      <c r="LGV1" s="38"/>
      <c r="LGW1" s="38"/>
      <c r="LGX1" s="38"/>
      <c r="LGY1" s="38"/>
      <c r="LGZ1" s="38"/>
      <c r="LHA1" s="38"/>
      <c r="LHB1" s="38"/>
      <c r="LHC1" s="38"/>
      <c r="LHD1" s="38"/>
      <c r="LHE1" s="38"/>
      <c r="LHF1" s="38"/>
      <c r="LHG1" s="38"/>
      <c r="LHH1" s="38"/>
      <c r="LHI1" s="38"/>
      <c r="LHJ1" s="38"/>
      <c r="LHK1" s="38"/>
      <c r="LHL1" s="38"/>
      <c r="LHM1" s="38"/>
      <c r="LHN1" s="38"/>
      <c r="LHO1" s="38"/>
      <c r="LHP1" s="38"/>
      <c r="LHQ1" s="38"/>
      <c r="LHR1" s="38"/>
      <c r="LHS1" s="38"/>
      <c r="LHT1" s="38"/>
      <c r="LHU1" s="38"/>
      <c r="LHV1" s="38"/>
      <c r="LHW1" s="38"/>
      <c r="LHX1" s="38"/>
      <c r="LHY1" s="38"/>
      <c r="LHZ1" s="38"/>
      <c r="LIA1" s="38"/>
      <c r="LIB1" s="38"/>
      <c r="LIC1" s="38"/>
      <c r="LID1" s="38"/>
      <c r="LIE1" s="38"/>
      <c r="LIF1" s="38"/>
      <c r="LIG1" s="38"/>
      <c r="LIH1" s="38"/>
      <c r="LII1" s="38"/>
      <c r="LIJ1" s="38"/>
      <c r="LIK1" s="38"/>
      <c r="LIL1" s="38"/>
      <c r="LIM1" s="38"/>
      <c r="LIN1" s="38"/>
      <c r="LIO1" s="38"/>
      <c r="LIP1" s="38"/>
      <c r="LIQ1" s="38"/>
      <c r="LIR1" s="38"/>
      <c r="LIS1" s="38"/>
      <c r="LIT1" s="38"/>
      <c r="LIU1" s="38"/>
      <c r="LIV1" s="38"/>
      <c r="LIW1" s="38"/>
      <c r="LIX1" s="38"/>
      <c r="LIY1" s="38"/>
      <c r="LIZ1" s="38"/>
      <c r="LJA1" s="38"/>
      <c r="LJB1" s="38"/>
      <c r="LJC1" s="38"/>
      <c r="LJD1" s="38"/>
      <c r="LJE1" s="38"/>
      <c r="LJF1" s="38"/>
      <c r="LJG1" s="38"/>
      <c r="LJH1" s="38"/>
      <c r="LJI1" s="38"/>
      <c r="LJJ1" s="38"/>
      <c r="LJK1" s="38"/>
      <c r="LJL1" s="38"/>
      <c r="LJM1" s="38"/>
      <c r="LJN1" s="38"/>
      <c r="LJO1" s="38"/>
      <c r="LJP1" s="38"/>
      <c r="LJQ1" s="38"/>
      <c r="LJR1" s="38"/>
      <c r="LJS1" s="38"/>
      <c r="LJT1" s="38"/>
      <c r="LJU1" s="38"/>
      <c r="LJV1" s="38"/>
      <c r="LJW1" s="38"/>
      <c r="LJX1" s="38"/>
      <c r="LJY1" s="38"/>
      <c r="LJZ1" s="38"/>
      <c r="LKA1" s="38"/>
      <c r="LKB1" s="38"/>
      <c r="LKC1" s="38"/>
      <c r="LKD1" s="38"/>
      <c r="LKE1" s="38"/>
      <c r="LKF1" s="38"/>
      <c r="LKG1" s="38"/>
      <c r="LKH1" s="38"/>
      <c r="LKI1" s="38"/>
      <c r="LKJ1" s="38"/>
      <c r="LKK1" s="38"/>
      <c r="LKL1" s="38"/>
      <c r="LKM1" s="38"/>
      <c r="LKN1" s="38"/>
      <c r="LKO1" s="38"/>
      <c r="LKP1" s="38"/>
      <c r="LKQ1" s="38"/>
      <c r="LKR1" s="38"/>
      <c r="LKS1" s="38"/>
      <c r="LKT1" s="38"/>
      <c r="LKU1" s="38"/>
      <c r="LKV1" s="38"/>
      <c r="LKW1" s="38"/>
      <c r="LKX1" s="38"/>
      <c r="LKY1" s="38"/>
      <c r="LKZ1" s="38"/>
      <c r="LLA1" s="38"/>
      <c r="LLB1" s="38"/>
      <c r="LLC1" s="38"/>
      <c r="LLD1" s="38"/>
      <c r="LLE1" s="38"/>
      <c r="LLF1" s="38"/>
      <c r="LLG1" s="38"/>
      <c r="LLH1" s="38"/>
      <c r="LLI1" s="38"/>
      <c r="LLJ1" s="38"/>
      <c r="LLK1" s="38"/>
      <c r="LLL1" s="38"/>
      <c r="LLM1" s="38"/>
      <c r="LLN1" s="38"/>
      <c r="LLO1" s="38"/>
      <c r="LLP1" s="38"/>
      <c r="LLQ1" s="38"/>
      <c r="LLR1" s="38"/>
      <c r="LLS1" s="38"/>
      <c r="LLT1" s="38"/>
      <c r="LLU1" s="38"/>
      <c r="LLV1" s="38"/>
      <c r="LLW1" s="38"/>
      <c r="LLX1" s="38"/>
      <c r="LLY1" s="38"/>
      <c r="LLZ1" s="38"/>
      <c r="LMA1" s="38"/>
      <c r="LMB1" s="38"/>
      <c r="LMC1" s="38"/>
      <c r="LMD1" s="38"/>
      <c r="LME1" s="38"/>
      <c r="LMF1" s="38"/>
      <c r="LMG1" s="38"/>
      <c r="LMH1" s="38"/>
      <c r="LMI1" s="38"/>
      <c r="LMJ1" s="38"/>
      <c r="LMK1" s="38"/>
      <c r="LML1" s="38"/>
      <c r="LMM1" s="38"/>
      <c r="LMN1" s="38"/>
      <c r="LMO1" s="38"/>
      <c r="LMP1" s="38"/>
      <c r="LMQ1" s="38"/>
      <c r="LMR1" s="38"/>
      <c r="LMS1" s="38"/>
      <c r="LMT1" s="38"/>
      <c r="LMU1" s="38"/>
      <c r="LMV1" s="38"/>
      <c r="LMW1" s="38"/>
      <c r="LMX1" s="38"/>
      <c r="LMY1" s="38"/>
      <c r="LMZ1" s="38"/>
      <c r="LNA1" s="38"/>
      <c r="LNB1" s="38"/>
      <c r="LNC1" s="38"/>
      <c r="LND1" s="38"/>
      <c r="LNE1" s="38"/>
      <c r="LNF1" s="38"/>
      <c r="LNG1" s="38"/>
      <c r="LNH1" s="38"/>
      <c r="LNI1" s="38"/>
      <c r="LNJ1" s="38"/>
      <c r="LNK1" s="38"/>
      <c r="LNL1" s="38"/>
      <c r="LNM1" s="38"/>
      <c r="LNN1" s="38"/>
      <c r="LNO1" s="38"/>
      <c r="LNP1" s="38"/>
      <c r="LNQ1" s="38"/>
      <c r="LNR1" s="38"/>
      <c r="LNS1" s="38"/>
      <c r="LNT1" s="38"/>
      <c r="LNU1" s="38"/>
      <c r="LNV1" s="38"/>
      <c r="LNW1" s="38"/>
      <c r="LNX1" s="38"/>
      <c r="LNY1" s="38"/>
      <c r="LNZ1" s="38"/>
      <c r="LOA1" s="38"/>
      <c r="LOB1" s="38"/>
      <c r="LOC1" s="38"/>
      <c r="LOD1" s="38"/>
      <c r="LOE1" s="38"/>
      <c r="LOF1" s="38"/>
      <c r="LOG1" s="38"/>
      <c r="LOH1" s="38"/>
      <c r="LOI1" s="38"/>
      <c r="LOJ1" s="38"/>
      <c r="LOK1" s="38"/>
      <c r="LOL1" s="38"/>
      <c r="LOM1" s="38"/>
      <c r="LON1" s="38"/>
      <c r="LOO1" s="38"/>
      <c r="LOP1" s="38"/>
      <c r="LOQ1" s="38"/>
      <c r="LOR1" s="38"/>
      <c r="LOS1" s="38"/>
      <c r="LOT1" s="38"/>
      <c r="LOU1" s="38"/>
      <c r="LOV1" s="38"/>
      <c r="LOW1" s="38"/>
      <c r="LOX1" s="38"/>
      <c r="LOY1" s="38"/>
      <c r="LOZ1" s="38"/>
      <c r="LPA1" s="38"/>
      <c r="LPB1" s="38"/>
      <c r="LPC1" s="38"/>
      <c r="LPD1" s="38"/>
      <c r="LPE1" s="38"/>
      <c r="LPF1" s="38"/>
      <c r="LPG1" s="38"/>
      <c r="LPH1" s="38"/>
      <c r="LPI1" s="38"/>
      <c r="LPJ1" s="38"/>
      <c r="LPK1" s="38"/>
      <c r="LPL1" s="38"/>
      <c r="LPM1" s="38"/>
      <c r="LPN1" s="38"/>
      <c r="LPO1" s="38"/>
      <c r="LPP1" s="38"/>
      <c r="LPQ1" s="38"/>
      <c r="LPR1" s="38"/>
      <c r="LPS1" s="38"/>
      <c r="LPT1" s="38"/>
      <c r="LPU1" s="38"/>
      <c r="LPV1" s="38"/>
      <c r="LPW1" s="38"/>
      <c r="LPX1" s="38"/>
      <c r="LPY1" s="38"/>
      <c r="LPZ1" s="38"/>
      <c r="LQA1" s="38"/>
      <c r="LQB1" s="38"/>
      <c r="LQC1" s="38"/>
      <c r="LQD1" s="38"/>
      <c r="LQE1" s="38"/>
      <c r="LQF1" s="38"/>
      <c r="LQG1" s="38"/>
      <c r="LQH1" s="38"/>
      <c r="LQI1" s="38"/>
      <c r="LQJ1" s="38"/>
      <c r="LQK1" s="38"/>
      <c r="LQL1" s="38"/>
      <c r="LQM1" s="38"/>
      <c r="LQN1" s="38"/>
      <c r="LQO1" s="38"/>
      <c r="LQP1" s="38"/>
      <c r="LQQ1" s="38"/>
      <c r="LQR1" s="38"/>
      <c r="LQS1" s="38"/>
      <c r="LQT1" s="38"/>
      <c r="LQU1" s="38"/>
      <c r="LQV1" s="38"/>
      <c r="LQW1" s="38"/>
      <c r="LQX1" s="38"/>
      <c r="LQY1" s="38"/>
      <c r="LQZ1" s="38"/>
      <c r="LRA1" s="38"/>
      <c r="LRB1" s="38"/>
      <c r="LRC1" s="38"/>
      <c r="LRD1" s="38"/>
      <c r="LRE1" s="38"/>
      <c r="LRF1" s="38"/>
      <c r="LRG1" s="38"/>
      <c r="LRH1" s="38"/>
      <c r="LRI1" s="38"/>
      <c r="LRJ1" s="38"/>
      <c r="LRK1" s="38"/>
      <c r="LRL1" s="38"/>
      <c r="LRM1" s="38"/>
      <c r="LRN1" s="38"/>
      <c r="LRO1" s="38"/>
      <c r="LRP1" s="38"/>
      <c r="LRQ1" s="38"/>
      <c r="LRR1" s="38"/>
      <c r="LRS1" s="38"/>
      <c r="LRT1" s="38"/>
      <c r="LRU1" s="38"/>
      <c r="LRV1" s="38"/>
      <c r="LRW1" s="38"/>
      <c r="LRX1" s="38"/>
      <c r="LRY1" s="38"/>
      <c r="LRZ1" s="38"/>
      <c r="LSA1" s="38"/>
      <c r="LSB1" s="38"/>
      <c r="LSC1" s="38"/>
      <c r="LSD1" s="38"/>
      <c r="LSE1" s="38"/>
      <c r="LSF1" s="38"/>
      <c r="LSG1" s="38"/>
      <c r="LSH1" s="38"/>
      <c r="LSI1" s="38"/>
      <c r="LSJ1" s="38"/>
      <c r="LSK1" s="38"/>
      <c r="LSL1" s="38"/>
      <c r="LSM1" s="38"/>
      <c r="LSN1" s="38"/>
      <c r="LSO1" s="38"/>
      <c r="LSP1" s="38"/>
      <c r="LSQ1" s="38"/>
      <c r="LSR1" s="38"/>
      <c r="LSS1" s="38"/>
      <c r="LST1" s="38"/>
      <c r="LSU1" s="38"/>
      <c r="LSV1" s="38"/>
      <c r="LSW1" s="38"/>
      <c r="LSX1" s="38"/>
      <c r="LSY1" s="38"/>
      <c r="LSZ1" s="38"/>
      <c r="LTA1" s="38"/>
      <c r="LTB1" s="38"/>
      <c r="LTC1" s="38"/>
      <c r="LTD1" s="38"/>
      <c r="LTE1" s="38"/>
      <c r="LTF1" s="38"/>
      <c r="LTG1" s="38"/>
      <c r="LTH1" s="38"/>
      <c r="LTI1" s="38"/>
      <c r="LTJ1" s="38"/>
      <c r="LTK1" s="38"/>
      <c r="LTL1" s="38"/>
      <c r="LTM1" s="38"/>
      <c r="LTN1" s="38"/>
      <c r="LTO1" s="38"/>
      <c r="LTP1" s="38"/>
      <c r="LTQ1" s="38"/>
      <c r="LTR1" s="38"/>
      <c r="LTS1" s="38"/>
      <c r="LTT1" s="38"/>
      <c r="LTU1" s="38"/>
      <c r="LTV1" s="38"/>
      <c r="LTW1" s="38"/>
      <c r="LTX1" s="38"/>
      <c r="LTY1" s="38"/>
      <c r="LTZ1" s="38"/>
      <c r="LUA1" s="38"/>
      <c r="LUB1" s="38"/>
      <c r="LUC1" s="38"/>
      <c r="LUD1" s="38"/>
      <c r="LUE1" s="38"/>
      <c r="LUF1" s="38"/>
      <c r="LUG1" s="38"/>
      <c r="LUH1" s="38"/>
      <c r="LUI1" s="38"/>
      <c r="LUJ1" s="38"/>
      <c r="LUK1" s="38"/>
      <c r="LUL1" s="38"/>
      <c r="LUM1" s="38"/>
      <c r="LUN1" s="38"/>
      <c r="LUO1" s="38"/>
      <c r="LUP1" s="38"/>
      <c r="LUQ1" s="38"/>
      <c r="LUR1" s="38"/>
      <c r="LUS1" s="38"/>
      <c r="LUT1" s="38"/>
      <c r="LUU1" s="38"/>
      <c r="LUV1" s="38"/>
      <c r="LUW1" s="38"/>
      <c r="LUX1" s="38"/>
      <c r="LUY1" s="38"/>
      <c r="LUZ1" s="38"/>
      <c r="LVA1" s="38"/>
      <c r="LVB1" s="38"/>
      <c r="LVC1" s="38"/>
      <c r="LVD1" s="38"/>
      <c r="LVE1" s="38"/>
      <c r="LVF1" s="38"/>
      <c r="LVG1" s="38"/>
      <c r="LVH1" s="38"/>
      <c r="LVI1" s="38"/>
      <c r="LVJ1" s="38"/>
      <c r="LVK1" s="38"/>
      <c r="LVL1" s="38"/>
      <c r="LVM1" s="38"/>
      <c r="LVN1" s="38"/>
      <c r="LVO1" s="38"/>
      <c r="LVP1" s="38"/>
      <c r="LVQ1" s="38"/>
      <c r="LVR1" s="38"/>
      <c r="LVS1" s="38"/>
      <c r="LVT1" s="38"/>
      <c r="LVU1" s="38"/>
      <c r="LVV1" s="38"/>
      <c r="LVW1" s="38"/>
      <c r="LVX1" s="38"/>
      <c r="LVY1" s="38"/>
      <c r="LVZ1" s="38"/>
      <c r="LWA1" s="38"/>
      <c r="LWB1" s="38"/>
      <c r="LWC1" s="38"/>
      <c r="LWD1" s="38"/>
      <c r="LWE1" s="38"/>
      <c r="LWF1" s="38"/>
      <c r="LWG1" s="38"/>
      <c r="LWH1" s="38"/>
      <c r="LWI1" s="38"/>
      <c r="LWJ1" s="38"/>
      <c r="LWK1" s="38"/>
      <c r="LWL1" s="38"/>
      <c r="LWM1" s="38"/>
      <c r="LWN1" s="38"/>
      <c r="LWO1" s="38"/>
      <c r="LWP1" s="38"/>
      <c r="LWQ1" s="38"/>
      <c r="LWR1" s="38"/>
      <c r="LWS1" s="38"/>
      <c r="LWT1" s="38"/>
      <c r="LWU1" s="38"/>
      <c r="LWV1" s="38"/>
      <c r="LWW1" s="38"/>
      <c r="LWX1" s="38"/>
      <c r="LWY1" s="38"/>
      <c r="LWZ1" s="38"/>
      <c r="LXA1" s="38"/>
      <c r="LXB1" s="38"/>
      <c r="LXC1" s="38"/>
      <c r="LXD1" s="38"/>
      <c r="LXE1" s="38"/>
      <c r="LXF1" s="38"/>
      <c r="LXG1" s="38"/>
      <c r="LXH1" s="38"/>
      <c r="LXI1" s="38"/>
      <c r="LXJ1" s="38"/>
      <c r="LXK1" s="38"/>
      <c r="LXL1" s="38"/>
      <c r="LXM1" s="38"/>
      <c r="LXN1" s="38"/>
      <c r="LXO1" s="38"/>
      <c r="LXP1" s="38"/>
      <c r="LXQ1" s="38"/>
      <c r="LXR1" s="38"/>
      <c r="LXS1" s="38"/>
      <c r="LXT1" s="38"/>
      <c r="LXU1" s="38"/>
      <c r="LXV1" s="38"/>
      <c r="LXW1" s="38"/>
      <c r="LXX1" s="38"/>
      <c r="LXY1" s="38"/>
      <c r="LXZ1" s="38"/>
      <c r="LYA1" s="38"/>
      <c r="LYB1" s="38"/>
      <c r="LYC1" s="38"/>
      <c r="LYD1" s="38"/>
      <c r="LYE1" s="38"/>
      <c r="LYF1" s="38"/>
      <c r="LYG1" s="38"/>
      <c r="LYH1" s="38"/>
      <c r="LYI1" s="38"/>
      <c r="LYJ1" s="38"/>
      <c r="LYK1" s="38"/>
      <c r="LYL1" s="38"/>
      <c r="LYM1" s="38"/>
      <c r="LYN1" s="38"/>
      <c r="LYO1" s="38"/>
      <c r="LYP1" s="38"/>
      <c r="LYQ1" s="38"/>
      <c r="LYR1" s="38"/>
      <c r="LYS1" s="38"/>
      <c r="LYT1" s="38"/>
      <c r="LYU1" s="38"/>
      <c r="LYV1" s="38"/>
      <c r="LYW1" s="38"/>
      <c r="LYX1" s="38"/>
      <c r="LYY1" s="38"/>
      <c r="LYZ1" s="38"/>
      <c r="LZA1" s="38"/>
      <c r="LZB1" s="38"/>
      <c r="LZC1" s="38"/>
      <c r="LZD1" s="38"/>
      <c r="LZE1" s="38"/>
      <c r="LZF1" s="38"/>
      <c r="LZG1" s="38"/>
      <c r="LZH1" s="38"/>
      <c r="LZI1" s="38"/>
      <c r="LZJ1" s="38"/>
      <c r="LZK1" s="38"/>
      <c r="LZL1" s="38"/>
      <c r="LZM1" s="38"/>
      <c r="LZN1" s="38"/>
      <c r="LZO1" s="38"/>
      <c r="LZP1" s="38"/>
      <c r="LZQ1" s="38"/>
      <c r="LZR1" s="38"/>
      <c r="LZS1" s="38"/>
      <c r="LZT1" s="38"/>
      <c r="LZU1" s="38"/>
      <c r="LZV1" s="38"/>
      <c r="LZW1" s="38"/>
      <c r="LZX1" s="38"/>
      <c r="LZY1" s="38"/>
      <c r="LZZ1" s="38"/>
      <c r="MAA1" s="38"/>
      <c r="MAB1" s="38"/>
      <c r="MAC1" s="38"/>
      <c r="MAD1" s="38"/>
      <c r="MAE1" s="38"/>
      <c r="MAF1" s="38"/>
      <c r="MAG1" s="38"/>
      <c r="MAH1" s="38"/>
      <c r="MAI1" s="38"/>
      <c r="MAJ1" s="38"/>
      <c r="MAK1" s="38"/>
      <c r="MAL1" s="38"/>
      <c r="MAM1" s="38"/>
      <c r="MAN1" s="38"/>
      <c r="MAO1" s="38"/>
      <c r="MAP1" s="38"/>
      <c r="MAQ1" s="38"/>
      <c r="MAR1" s="38"/>
      <c r="MAS1" s="38"/>
      <c r="MAT1" s="38"/>
      <c r="MAU1" s="38"/>
      <c r="MAV1" s="38"/>
      <c r="MAW1" s="38"/>
      <c r="MAX1" s="38"/>
      <c r="MAY1" s="38"/>
      <c r="MAZ1" s="38"/>
      <c r="MBA1" s="38"/>
      <c r="MBB1" s="38"/>
      <c r="MBC1" s="38"/>
      <c r="MBD1" s="38"/>
      <c r="MBE1" s="38"/>
      <c r="MBF1" s="38"/>
      <c r="MBG1" s="38"/>
      <c r="MBH1" s="38"/>
      <c r="MBI1" s="38"/>
      <c r="MBJ1" s="38"/>
      <c r="MBK1" s="38"/>
      <c r="MBL1" s="38"/>
      <c r="MBM1" s="38"/>
      <c r="MBN1" s="38"/>
      <c r="MBO1" s="38"/>
      <c r="MBP1" s="38"/>
      <c r="MBQ1" s="38"/>
      <c r="MBR1" s="38"/>
      <c r="MBS1" s="38"/>
      <c r="MBT1" s="38"/>
      <c r="MBU1" s="38"/>
      <c r="MBV1" s="38"/>
      <c r="MBW1" s="38"/>
      <c r="MBX1" s="38"/>
      <c r="MBY1" s="38"/>
      <c r="MBZ1" s="38"/>
      <c r="MCA1" s="38"/>
      <c r="MCB1" s="38"/>
      <c r="MCC1" s="38"/>
      <c r="MCD1" s="38"/>
      <c r="MCE1" s="38"/>
      <c r="MCF1" s="38"/>
      <c r="MCG1" s="38"/>
      <c r="MCH1" s="38"/>
      <c r="MCI1" s="38"/>
      <c r="MCJ1" s="38"/>
      <c r="MCK1" s="38"/>
      <c r="MCL1" s="38"/>
      <c r="MCM1" s="38"/>
      <c r="MCN1" s="38"/>
      <c r="MCO1" s="38"/>
      <c r="MCP1" s="38"/>
      <c r="MCQ1" s="38"/>
      <c r="MCR1" s="38"/>
      <c r="MCS1" s="38"/>
      <c r="MCT1" s="38"/>
      <c r="MCU1" s="38"/>
      <c r="MCV1" s="38"/>
      <c r="MCW1" s="38"/>
      <c r="MCX1" s="38"/>
      <c r="MCY1" s="38"/>
      <c r="MCZ1" s="38"/>
      <c r="MDA1" s="38"/>
      <c r="MDB1" s="38"/>
      <c r="MDC1" s="38"/>
      <c r="MDD1" s="38"/>
      <c r="MDE1" s="38"/>
      <c r="MDF1" s="38"/>
      <c r="MDG1" s="38"/>
      <c r="MDH1" s="38"/>
      <c r="MDI1" s="38"/>
      <c r="MDJ1" s="38"/>
      <c r="MDK1" s="38"/>
      <c r="MDL1" s="38"/>
      <c r="MDM1" s="38"/>
      <c r="MDN1" s="38"/>
      <c r="MDO1" s="38"/>
      <c r="MDP1" s="38"/>
      <c r="MDQ1" s="38"/>
      <c r="MDR1" s="38"/>
      <c r="MDS1" s="38"/>
      <c r="MDT1" s="38"/>
      <c r="MDU1" s="38"/>
      <c r="MDV1" s="38"/>
      <c r="MDW1" s="38"/>
      <c r="MDX1" s="38"/>
      <c r="MDY1" s="38"/>
      <c r="MDZ1" s="38"/>
      <c r="MEA1" s="38"/>
      <c r="MEB1" s="38"/>
      <c r="MEC1" s="38"/>
      <c r="MED1" s="38"/>
      <c r="MEE1" s="38"/>
      <c r="MEF1" s="38"/>
      <c r="MEG1" s="38"/>
      <c r="MEH1" s="38"/>
      <c r="MEI1" s="38"/>
      <c r="MEJ1" s="38"/>
      <c r="MEK1" s="38"/>
      <c r="MEL1" s="38"/>
      <c r="MEM1" s="38"/>
      <c r="MEN1" s="38"/>
      <c r="MEO1" s="38"/>
      <c r="MEP1" s="38"/>
      <c r="MEQ1" s="38"/>
      <c r="MER1" s="38"/>
      <c r="MES1" s="38"/>
      <c r="MET1" s="38"/>
      <c r="MEU1" s="38"/>
      <c r="MEV1" s="38"/>
      <c r="MEW1" s="38"/>
      <c r="MEX1" s="38"/>
      <c r="MEY1" s="38"/>
      <c r="MEZ1" s="38"/>
      <c r="MFA1" s="38"/>
      <c r="MFB1" s="38"/>
      <c r="MFC1" s="38"/>
      <c r="MFD1" s="38"/>
      <c r="MFE1" s="38"/>
      <c r="MFF1" s="38"/>
      <c r="MFG1" s="38"/>
      <c r="MFH1" s="38"/>
      <c r="MFI1" s="38"/>
      <c r="MFJ1" s="38"/>
      <c r="MFK1" s="38"/>
      <c r="MFL1" s="38"/>
      <c r="MFM1" s="38"/>
      <c r="MFN1" s="38"/>
      <c r="MFO1" s="38"/>
      <c r="MFP1" s="38"/>
      <c r="MFQ1" s="38"/>
      <c r="MFR1" s="38"/>
      <c r="MFS1" s="38"/>
      <c r="MFT1" s="38"/>
      <c r="MFU1" s="38"/>
      <c r="MFV1" s="38"/>
      <c r="MFW1" s="38"/>
      <c r="MFX1" s="38"/>
      <c r="MFY1" s="38"/>
      <c r="MFZ1" s="38"/>
      <c r="MGA1" s="38"/>
      <c r="MGB1" s="38"/>
      <c r="MGC1" s="38"/>
      <c r="MGD1" s="38"/>
      <c r="MGE1" s="38"/>
      <c r="MGF1" s="38"/>
      <c r="MGG1" s="38"/>
      <c r="MGH1" s="38"/>
      <c r="MGI1" s="38"/>
      <c r="MGJ1" s="38"/>
      <c r="MGK1" s="38"/>
      <c r="MGL1" s="38"/>
      <c r="MGM1" s="38"/>
      <c r="MGN1" s="38"/>
      <c r="MGO1" s="38"/>
      <c r="MGP1" s="38"/>
      <c r="MGQ1" s="38"/>
      <c r="MGR1" s="38"/>
      <c r="MGS1" s="38"/>
      <c r="MGT1" s="38"/>
      <c r="MGU1" s="38"/>
      <c r="MGV1" s="38"/>
      <c r="MGW1" s="38"/>
      <c r="MGX1" s="38"/>
      <c r="MGY1" s="38"/>
      <c r="MGZ1" s="38"/>
      <c r="MHA1" s="38"/>
      <c r="MHB1" s="38"/>
      <c r="MHC1" s="38"/>
      <c r="MHD1" s="38"/>
      <c r="MHE1" s="38"/>
      <c r="MHF1" s="38"/>
      <c r="MHG1" s="38"/>
      <c r="MHH1" s="38"/>
      <c r="MHI1" s="38"/>
      <c r="MHJ1" s="38"/>
      <c r="MHK1" s="38"/>
      <c r="MHL1" s="38"/>
      <c r="MHM1" s="38"/>
      <c r="MHN1" s="38"/>
      <c r="MHO1" s="38"/>
      <c r="MHP1" s="38"/>
      <c r="MHQ1" s="38"/>
      <c r="MHR1" s="38"/>
      <c r="MHS1" s="38"/>
      <c r="MHT1" s="38"/>
      <c r="MHU1" s="38"/>
      <c r="MHV1" s="38"/>
      <c r="MHW1" s="38"/>
      <c r="MHX1" s="38"/>
      <c r="MHY1" s="38"/>
      <c r="MHZ1" s="38"/>
      <c r="MIA1" s="38"/>
      <c r="MIB1" s="38"/>
      <c r="MIC1" s="38"/>
      <c r="MID1" s="38"/>
      <c r="MIE1" s="38"/>
      <c r="MIF1" s="38"/>
      <c r="MIG1" s="38"/>
      <c r="MIH1" s="38"/>
      <c r="MII1" s="38"/>
      <c r="MIJ1" s="38"/>
      <c r="MIK1" s="38"/>
      <c r="MIL1" s="38"/>
      <c r="MIM1" s="38"/>
      <c r="MIN1" s="38"/>
      <c r="MIO1" s="38"/>
      <c r="MIP1" s="38"/>
      <c r="MIQ1" s="38"/>
      <c r="MIR1" s="38"/>
      <c r="MIS1" s="38"/>
      <c r="MIT1" s="38"/>
      <c r="MIU1" s="38"/>
      <c r="MIV1" s="38"/>
      <c r="MIW1" s="38"/>
      <c r="MIX1" s="38"/>
      <c r="MIY1" s="38"/>
      <c r="MIZ1" s="38"/>
      <c r="MJA1" s="38"/>
      <c r="MJB1" s="38"/>
      <c r="MJC1" s="38"/>
      <c r="MJD1" s="38"/>
      <c r="MJE1" s="38"/>
      <c r="MJF1" s="38"/>
      <c r="MJG1" s="38"/>
      <c r="MJH1" s="38"/>
      <c r="MJI1" s="38"/>
      <c r="MJJ1" s="38"/>
      <c r="MJK1" s="38"/>
      <c r="MJL1" s="38"/>
      <c r="MJM1" s="38"/>
      <c r="MJN1" s="38"/>
      <c r="MJO1" s="38"/>
      <c r="MJP1" s="38"/>
      <c r="MJQ1" s="38"/>
      <c r="MJR1" s="38"/>
      <c r="MJS1" s="38"/>
      <c r="MJT1" s="38"/>
      <c r="MJU1" s="38"/>
      <c r="MJV1" s="38"/>
      <c r="MJW1" s="38"/>
      <c r="MJX1" s="38"/>
      <c r="MJY1" s="38"/>
      <c r="MJZ1" s="38"/>
      <c r="MKA1" s="38"/>
      <c r="MKB1" s="38"/>
      <c r="MKC1" s="38"/>
      <c r="MKD1" s="38"/>
      <c r="MKE1" s="38"/>
      <c r="MKF1" s="38"/>
      <c r="MKG1" s="38"/>
      <c r="MKH1" s="38"/>
      <c r="MKI1" s="38"/>
      <c r="MKJ1" s="38"/>
      <c r="MKK1" s="38"/>
      <c r="MKL1" s="38"/>
      <c r="MKM1" s="38"/>
      <c r="MKN1" s="38"/>
      <c r="MKO1" s="38"/>
      <c r="MKP1" s="38"/>
      <c r="MKQ1" s="38"/>
      <c r="MKR1" s="38"/>
      <c r="MKS1" s="38"/>
      <c r="MKT1" s="38"/>
      <c r="MKU1" s="38"/>
      <c r="MKV1" s="38"/>
      <c r="MKW1" s="38"/>
      <c r="MKX1" s="38"/>
      <c r="MKY1" s="38"/>
      <c r="MKZ1" s="38"/>
      <c r="MLA1" s="38"/>
      <c r="MLB1" s="38"/>
      <c r="MLC1" s="38"/>
      <c r="MLD1" s="38"/>
      <c r="MLE1" s="38"/>
      <c r="MLF1" s="38"/>
      <c r="MLG1" s="38"/>
      <c r="MLH1" s="38"/>
      <c r="MLI1" s="38"/>
      <c r="MLJ1" s="38"/>
      <c r="MLK1" s="38"/>
      <c r="MLL1" s="38"/>
      <c r="MLM1" s="38"/>
      <c r="MLN1" s="38"/>
      <c r="MLO1" s="38"/>
      <c r="MLP1" s="38"/>
      <c r="MLQ1" s="38"/>
      <c r="MLR1" s="38"/>
      <c r="MLS1" s="38"/>
      <c r="MLT1" s="38"/>
      <c r="MLU1" s="38"/>
      <c r="MLV1" s="38"/>
      <c r="MLW1" s="38"/>
      <c r="MLX1" s="38"/>
      <c r="MLY1" s="38"/>
      <c r="MLZ1" s="38"/>
      <c r="MMA1" s="38"/>
      <c r="MMB1" s="38"/>
      <c r="MMC1" s="38"/>
      <c r="MMD1" s="38"/>
      <c r="MME1" s="38"/>
      <c r="MMF1" s="38"/>
      <c r="MMG1" s="38"/>
      <c r="MMH1" s="38"/>
      <c r="MMI1" s="38"/>
      <c r="MMJ1" s="38"/>
      <c r="MMK1" s="38"/>
      <c r="MML1" s="38"/>
      <c r="MMM1" s="38"/>
      <c r="MMN1" s="38"/>
      <c r="MMO1" s="38"/>
      <c r="MMP1" s="38"/>
      <c r="MMQ1" s="38"/>
      <c r="MMR1" s="38"/>
      <c r="MMS1" s="38"/>
      <c r="MMT1" s="38"/>
      <c r="MMU1" s="38"/>
      <c r="MMV1" s="38"/>
      <c r="MMW1" s="38"/>
      <c r="MMX1" s="38"/>
      <c r="MMY1" s="38"/>
      <c r="MMZ1" s="38"/>
      <c r="MNA1" s="38"/>
      <c r="MNB1" s="38"/>
      <c r="MNC1" s="38"/>
      <c r="MND1" s="38"/>
      <c r="MNE1" s="38"/>
      <c r="MNF1" s="38"/>
      <c r="MNG1" s="38"/>
      <c r="MNH1" s="38"/>
      <c r="MNI1" s="38"/>
      <c r="MNJ1" s="38"/>
      <c r="MNK1" s="38"/>
      <c r="MNL1" s="38"/>
      <c r="MNM1" s="38"/>
      <c r="MNN1" s="38"/>
      <c r="MNO1" s="38"/>
      <c r="MNP1" s="38"/>
      <c r="MNQ1" s="38"/>
      <c r="MNR1" s="38"/>
      <c r="MNS1" s="38"/>
      <c r="MNT1" s="38"/>
      <c r="MNU1" s="38"/>
      <c r="MNV1" s="38"/>
      <c r="MNW1" s="38"/>
      <c r="MNX1" s="38"/>
      <c r="MNY1" s="38"/>
      <c r="MNZ1" s="38"/>
      <c r="MOA1" s="38"/>
      <c r="MOB1" s="38"/>
      <c r="MOC1" s="38"/>
      <c r="MOD1" s="38"/>
      <c r="MOE1" s="38"/>
      <c r="MOF1" s="38"/>
      <c r="MOG1" s="38"/>
      <c r="MOH1" s="38"/>
      <c r="MOI1" s="38"/>
      <c r="MOJ1" s="38"/>
      <c r="MOK1" s="38"/>
      <c r="MOL1" s="38"/>
      <c r="MOM1" s="38"/>
      <c r="MON1" s="38"/>
      <c r="MOO1" s="38"/>
      <c r="MOP1" s="38"/>
      <c r="MOQ1" s="38"/>
      <c r="MOR1" s="38"/>
      <c r="MOS1" s="38"/>
      <c r="MOT1" s="38"/>
      <c r="MOU1" s="38"/>
      <c r="MOV1" s="38"/>
      <c r="MOW1" s="38"/>
      <c r="MOX1" s="38"/>
      <c r="MOY1" s="38"/>
      <c r="MOZ1" s="38"/>
      <c r="MPA1" s="38"/>
      <c r="MPB1" s="38"/>
      <c r="MPC1" s="38"/>
      <c r="MPD1" s="38"/>
      <c r="MPE1" s="38"/>
      <c r="MPF1" s="38"/>
      <c r="MPG1" s="38"/>
      <c r="MPH1" s="38"/>
      <c r="MPI1" s="38"/>
      <c r="MPJ1" s="38"/>
      <c r="MPK1" s="38"/>
      <c r="MPL1" s="38"/>
      <c r="MPM1" s="38"/>
      <c r="MPN1" s="38"/>
      <c r="MPO1" s="38"/>
      <c r="MPP1" s="38"/>
      <c r="MPQ1" s="38"/>
      <c r="MPR1" s="38"/>
      <c r="MPS1" s="38"/>
      <c r="MPT1" s="38"/>
      <c r="MPU1" s="38"/>
      <c r="MPV1" s="38"/>
      <c r="MPW1" s="38"/>
      <c r="MPX1" s="38"/>
      <c r="MPY1" s="38"/>
      <c r="MPZ1" s="38"/>
      <c r="MQA1" s="38"/>
      <c r="MQB1" s="38"/>
      <c r="MQC1" s="38"/>
      <c r="MQD1" s="38"/>
      <c r="MQE1" s="38"/>
      <c r="MQF1" s="38"/>
      <c r="MQG1" s="38"/>
      <c r="MQH1" s="38"/>
      <c r="MQI1" s="38"/>
      <c r="MQJ1" s="38"/>
      <c r="MQK1" s="38"/>
      <c r="MQL1" s="38"/>
      <c r="MQM1" s="38"/>
      <c r="MQN1" s="38"/>
      <c r="MQO1" s="38"/>
      <c r="MQP1" s="38"/>
      <c r="MQQ1" s="38"/>
      <c r="MQR1" s="38"/>
      <c r="MQS1" s="38"/>
      <c r="MQT1" s="38"/>
      <c r="MQU1" s="38"/>
      <c r="MQV1" s="38"/>
      <c r="MQW1" s="38"/>
      <c r="MQX1" s="38"/>
      <c r="MQY1" s="38"/>
      <c r="MQZ1" s="38"/>
      <c r="MRA1" s="38"/>
      <c r="MRB1" s="38"/>
      <c r="MRC1" s="38"/>
      <c r="MRD1" s="38"/>
      <c r="MRE1" s="38"/>
      <c r="MRF1" s="38"/>
      <c r="MRG1" s="38"/>
      <c r="MRH1" s="38"/>
      <c r="MRI1" s="38"/>
      <c r="MRJ1" s="38"/>
      <c r="MRK1" s="38"/>
      <c r="MRL1" s="38"/>
      <c r="MRM1" s="38"/>
      <c r="MRN1" s="38"/>
      <c r="MRO1" s="38"/>
      <c r="MRP1" s="38"/>
      <c r="MRQ1" s="38"/>
      <c r="MRR1" s="38"/>
      <c r="MRS1" s="38"/>
      <c r="MRT1" s="38"/>
      <c r="MRU1" s="38"/>
      <c r="MRV1" s="38"/>
      <c r="MRW1" s="38"/>
      <c r="MRX1" s="38"/>
      <c r="MRY1" s="38"/>
      <c r="MRZ1" s="38"/>
      <c r="MSA1" s="38"/>
      <c r="MSB1" s="38"/>
      <c r="MSC1" s="38"/>
      <c r="MSD1" s="38"/>
      <c r="MSE1" s="38"/>
      <c r="MSF1" s="38"/>
      <c r="MSG1" s="38"/>
      <c r="MSH1" s="38"/>
      <c r="MSI1" s="38"/>
      <c r="MSJ1" s="38"/>
      <c r="MSK1" s="38"/>
      <c r="MSL1" s="38"/>
      <c r="MSM1" s="38"/>
      <c r="MSN1" s="38"/>
      <c r="MSO1" s="38"/>
      <c r="MSP1" s="38"/>
      <c r="MSQ1" s="38"/>
      <c r="MSR1" s="38"/>
      <c r="MSS1" s="38"/>
      <c r="MST1" s="38"/>
      <c r="MSU1" s="38"/>
      <c r="MSV1" s="38"/>
      <c r="MSW1" s="38"/>
      <c r="MSX1" s="38"/>
      <c r="MSY1" s="38"/>
      <c r="MSZ1" s="38"/>
      <c r="MTA1" s="38"/>
      <c r="MTB1" s="38"/>
      <c r="MTC1" s="38"/>
      <c r="MTD1" s="38"/>
      <c r="MTE1" s="38"/>
      <c r="MTF1" s="38"/>
      <c r="MTG1" s="38"/>
      <c r="MTH1" s="38"/>
      <c r="MTI1" s="38"/>
      <c r="MTJ1" s="38"/>
      <c r="MTK1" s="38"/>
      <c r="MTL1" s="38"/>
      <c r="MTM1" s="38"/>
      <c r="MTN1" s="38"/>
      <c r="MTO1" s="38"/>
      <c r="MTP1" s="38"/>
      <c r="MTQ1" s="38"/>
      <c r="MTR1" s="38"/>
      <c r="MTS1" s="38"/>
      <c r="MTT1" s="38"/>
      <c r="MTU1" s="38"/>
      <c r="MTV1" s="38"/>
      <c r="MTW1" s="38"/>
      <c r="MTX1" s="38"/>
      <c r="MTY1" s="38"/>
      <c r="MTZ1" s="38"/>
      <c r="MUA1" s="38"/>
      <c r="MUB1" s="38"/>
      <c r="MUC1" s="38"/>
      <c r="MUD1" s="38"/>
      <c r="MUE1" s="38"/>
      <c r="MUF1" s="38"/>
      <c r="MUG1" s="38"/>
      <c r="MUH1" s="38"/>
      <c r="MUI1" s="38"/>
      <c r="MUJ1" s="38"/>
      <c r="MUK1" s="38"/>
      <c r="MUL1" s="38"/>
      <c r="MUM1" s="38"/>
      <c r="MUN1" s="38"/>
      <c r="MUO1" s="38"/>
      <c r="MUP1" s="38"/>
      <c r="MUQ1" s="38"/>
      <c r="MUR1" s="38"/>
      <c r="MUS1" s="38"/>
      <c r="MUT1" s="38"/>
      <c r="MUU1" s="38"/>
      <c r="MUV1" s="38"/>
      <c r="MUW1" s="38"/>
      <c r="MUX1" s="38"/>
      <c r="MUY1" s="38"/>
      <c r="MUZ1" s="38"/>
      <c r="MVA1" s="38"/>
      <c r="MVB1" s="38"/>
      <c r="MVC1" s="38"/>
      <c r="MVD1" s="38"/>
      <c r="MVE1" s="38"/>
      <c r="MVF1" s="38"/>
      <c r="MVG1" s="38"/>
      <c r="MVH1" s="38"/>
      <c r="MVI1" s="38"/>
      <c r="MVJ1" s="38"/>
      <c r="MVK1" s="38"/>
      <c r="MVL1" s="38"/>
      <c r="MVM1" s="38"/>
      <c r="MVN1" s="38"/>
      <c r="MVO1" s="38"/>
      <c r="MVP1" s="38"/>
      <c r="MVQ1" s="38"/>
      <c r="MVR1" s="38"/>
      <c r="MVS1" s="38"/>
      <c r="MVT1" s="38"/>
      <c r="MVU1" s="38"/>
      <c r="MVV1" s="38"/>
      <c r="MVW1" s="38"/>
      <c r="MVX1" s="38"/>
      <c r="MVY1" s="38"/>
      <c r="MVZ1" s="38"/>
      <c r="MWA1" s="38"/>
      <c r="MWB1" s="38"/>
      <c r="MWC1" s="38"/>
      <c r="MWD1" s="38"/>
      <c r="MWE1" s="38"/>
      <c r="MWF1" s="38"/>
      <c r="MWG1" s="38"/>
      <c r="MWH1" s="38"/>
      <c r="MWI1" s="38"/>
      <c r="MWJ1" s="38"/>
      <c r="MWK1" s="38"/>
      <c r="MWL1" s="38"/>
      <c r="MWM1" s="38"/>
      <c r="MWN1" s="38"/>
      <c r="MWO1" s="38"/>
      <c r="MWP1" s="38"/>
      <c r="MWQ1" s="38"/>
      <c r="MWR1" s="38"/>
      <c r="MWS1" s="38"/>
      <c r="MWT1" s="38"/>
      <c r="MWU1" s="38"/>
      <c r="MWV1" s="38"/>
      <c r="MWW1" s="38"/>
      <c r="MWX1" s="38"/>
      <c r="MWY1" s="38"/>
      <c r="MWZ1" s="38"/>
      <c r="MXA1" s="38"/>
      <c r="MXB1" s="38"/>
      <c r="MXC1" s="38"/>
      <c r="MXD1" s="38"/>
      <c r="MXE1" s="38"/>
      <c r="MXF1" s="38"/>
      <c r="MXG1" s="38"/>
      <c r="MXH1" s="38"/>
      <c r="MXI1" s="38"/>
      <c r="MXJ1" s="38"/>
      <c r="MXK1" s="38"/>
      <c r="MXL1" s="38"/>
      <c r="MXM1" s="38"/>
      <c r="MXN1" s="38"/>
      <c r="MXO1" s="38"/>
      <c r="MXP1" s="38"/>
      <c r="MXQ1" s="38"/>
      <c r="MXR1" s="38"/>
      <c r="MXS1" s="38"/>
      <c r="MXT1" s="38"/>
      <c r="MXU1" s="38"/>
      <c r="MXV1" s="38"/>
      <c r="MXW1" s="38"/>
      <c r="MXX1" s="38"/>
      <c r="MXY1" s="38"/>
      <c r="MXZ1" s="38"/>
      <c r="MYA1" s="38"/>
      <c r="MYB1" s="38"/>
      <c r="MYC1" s="38"/>
      <c r="MYD1" s="38"/>
      <c r="MYE1" s="38"/>
      <c r="MYF1" s="38"/>
      <c r="MYG1" s="38"/>
      <c r="MYH1" s="38"/>
      <c r="MYI1" s="38"/>
      <c r="MYJ1" s="38"/>
      <c r="MYK1" s="38"/>
      <c r="MYL1" s="38"/>
      <c r="MYM1" s="38"/>
      <c r="MYN1" s="38"/>
      <c r="MYO1" s="38"/>
      <c r="MYP1" s="38"/>
      <c r="MYQ1" s="38"/>
      <c r="MYR1" s="38"/>
      <c r="MYS1" s="38"/>
      <c r="MYT1" s="38"/>
      <c r="MYU1" s="38"/>
      <c r="MYV1" s="38"/>
      <c r="MYW1" s="38"/>
      <c r="MYX1" s="38"/>
      <c r="MYY1" s="38"/>
      <c r="MYZ1" s="38"/>
      <c r="MZA1" s="38"/>
      <c r="MZB1" s="38"/>
      <c r="MZC1" s="38"/>
      <c r="MZD1" s="38"/>
      <c r="MZE1" s="38"/>
      <c r="MZF1" s="38"/>
      <c r="MZG1" s="38"/>
      <c r="MZH1" s="38"/>
      <c r="MZI1" s="38"/>
      <c r="MZJ1" s="38"/>
      <c r="MZK1" s="38"/>
      <c r="MZL1" s="38"/>
      <c r="MZM1" s="38"/>
      <c r="MZN1" s="38"/>
      <c r="MZO1" s="38"/>
      <c r="MZP1" s="38"/>
      <c r="MZQ1" s="38"/>
      <c r="MZR1" s="38"/>
      <c r="MZS1" s="38"/>
      <c r="MZT1" s="38"/>
      <c r="MZU1" s="38"/>
      <c r="MZV1" s="38"/>
      <c r="MZW1" s="38"/>
      <c r="MZX1" s="38"/>
      <c r="MZY1" s="38"/>
      <c r="MZZ1" s="38"/>
      <c r="NAA1" s="38"/>
      <c r="NAB1" s="38"/>
      <c r="NAC1" s="38"/>
      <c r="NAD1" s="38"/>
      <c r="NAE1" s="38"/>
      <c r="NAF1" s="38"/>
      <c r="NAG1" s="38"/>
      <c r="NAH1" s="38"/>
      <c r="NAI1" s="38"/>
      <c r="NAJ1" s="38"/>
      <c r="NAK1" s="38"/>
      <c r="NAL1" s="38"/>
      <c r="NAM1" s="38"/>
      <c r="NAN1" s="38"/>
      <c r="NAO1" s="38"/>
      <c r="NAP1" s="38"/>
      <c r="NAQ1" s="38"/>
      <c r="NAR1" s="38"/>
      <c r="NAS1" s="38"/>
      <c r="NAT1" s="38"/>
      <c r="NAU1" s="38"/>
      <c r="NAV1" s="38"/>
      <c r="NAW1" s="38"/>
      <c r="NAX1" s="38"/>
      <c r="NAY1" s="38"/>
      <c r="NAZ1" s="38"/>
      <c r="NBA1" s="38"/>
      <c r="NBB1" s="38"/>
      <c r="NBC1" s="38"/>
      <c r="NBD1" s="38"/>
      <c r="NBE1" s="38"/>
      <c r="NBF1" s="38"/>
      <c r="NBG1" s="38"/>
      <c r="NBH1" s="38"/>
      <c r="NBI1" s="38"/>
      <c r="NBJ1" s="38"/>
      <c r="NBK1" s="38"/>
      <c r="NBL1" s="38"/>
      <c r="NBM1" s="38"/>
      <c r="NBN1" s="38"/>
      <c r="NBO1" s="38"/>
      <c r="NBP1" s="38"/>
      <c r="NBQ1" s="38"/>
      <c r="NBR1" s="38"/>
      <c r="NBS1" s="38"/>
      <c r="NBT1" s="38"/>
      <c r="NBU1" s="38"/>
      <c r="NBV1" s="38"/>
      <c r="NBW1" s="38"/>
      <c r="NBX1" s="38"/>
      <c r="NBY1" s="38"/>
      <c r="NBZ1" s="38"/>
      <c r="NCA1" s="38"/>
      <c r="NCB1" s="38"/>
      <c r="NCC1" s="38"/>
      <c r="NCD1" s="38"/>
      <c r="NCE1" s="38"/>
      <c r="NCF1" s="38"/>
      <c r="NCG1" s="38"/>
      <c r="NCH1" s="38"/>
      <c r="NCI1" s="38"/>
      <c r="NCJ1" s="38"/>
      <c r="NCK1" s="38"/>
      <c r="NCL1" s="38"/>
      <c r="NCM1" s="38"/>
      <c r="NCN1" s="38"/>
      <c r="NCO1" s="38"/>
      <c r="NCP1" s="38"/>
      <c r="NCQ1" s="38"/>
      <c r="NCR1" s="38"/>
      <c r="NCS1" s="38"/>
      <c r="NCT1" s="38"/>
      <c r="NCU1" s="38"/>
      <c r="NCV1" s="38"/>
      <c r="NCW1" s="38"/>
      <c r="NCX1" s="38"/>
      <c r="NCY1" s="38"/>
      <c r="NCZ1" s="38"/>
      <c r="NDA1" s="38"/>
      <c r="NDB1" s="38"/>
      <c r="NDC1" s="38"/>
      <c r="NDD1" s="38"/>
      <c r="NDE1" s="38"/>
      <c r="NDF1" s="38"/>
      <c r="NDG1" s="38"/>
      <c r="NDH1" s="38"/>
      <c r="NDI1" s="38"/>
      <c r="NDJ1" s="38"/>
      <c r="NDK1" s="38"/>
      <c r="NDL1" s="38"/>
      <c r="NDM1" s="38"/>
      <c r="NDN1" s="38"/>
      <c r="NDO1" s="38"/>
      <c r="NDP1" s="38"/>
      <c r="NDQ1" s="38"/>
      <c r="NDR1" s="38"/>
      <c r="NDS1" s="38"/>
      <c r="NDT1" s="38"/>
      <c r="NDU1" s="38"/>
      <c r="NDV1" s="38"/>
      <c r="NDW1" s="38"/>
      <c r="NDX1" s="38"/>
      <c r="NDY1" s="38"/>
      <c r="NDZ1" s="38"/>
      <c r="NEA1" s="38"/>
      <c r="NEB1" s="38"/>
      <c r="NEC1" s="38"/>
      <c r="NED1" s="38"/>
      <c r="NEE1" s="38"/>
      <c r="NEF1" s="38"/>
      <c r="NEG1" s="38"/>
      <c r="NEH1" s="38"/>
      <c r="NEI1" s="38"/>
      <c r="NEJ1" s="38"/>
      <c r="NEK1" s="38"/>
      <c r="NEL1" s="38"/>
      <c r="NEM1" s="38"/>
      <c r="NEN1" s="38"/>
      <c r="NEO1" s="38"/>
      <c r="NEP1" s="38"/>
      <c r="NEQ1" s="38"/>
      <c r="NER1" s="38"/>
      <c r="NES1" s="38"/>
      <c r="NET1" s="38"/>
      <c r="NEU1" s="38"/>
      <c r="NEV1" s="38"/>
      <c r="NEW1" s="38"/>
      <c r="NEX1" s="38"/>
      <c r="NEY1" s="38"/>
      <c r="NEZ1" s="38"/>
      <c r="NFA1" s="38"/>
      <c r="NFB1" s="38"/>
      <c r="NFC1" s="38"/>
      <c r="NFD1" s="38"/>
      <c r="NFE1" s="38"/>
      <c r="NFF1" s="38"/>
      <c r="NFG1" s="38"/>
      <c r="NFH1" s="38"/>
      <c r="NFI1" s="38"/>
      <c r="NFJ1" s="38"/>
      <c r="NFK1" s="38"/>
      <c r="NFL1" s="38"/>
      <c r="NFM1" s="38"/>
      <c r="NFN1" s="38"/>
      <c r="NFO1" s="38"/>
      <c r="NFP1" s="38"/>
      <c r="NFQ1" s="38"/>
      <c r="NFR1" s="38"/>
      <c r="NFS1" s="38"/>
      <c r="NFT1" s="38"/>
      <c r="NFU1" s="38"/>
      <c r="NFV1" s="38"/>
      <c r="NFW1" s="38"/>
      <c r="NFX1" s="38"/>
      <c r="NFY1" s="38"/>
      <c r="NFZ1" s="38"/>
      <c r="NGA1" s="38"/>
      <c r="NGB1" s="38"/>
      <c r="NGC1" s="38"/>
      <c r="NGD1" s="38"/>
      <c r="NGE1" s="38"/>
      <c r="NGF1" s="38"/>
      <c r="NGG1" s="38"/>
      <c r="NGH1" s="38"/>
      <c r="NGI1" s="38"/>
      <c r="NGJ1" s="38"/>
      <c r="NGK1" s="38"/>
      <c r="NGL1" s="38"/>
      <c r="NGM1" s="38"/>
      <c r="NGN1" s="38"/>
      <c r="NGO1" s="38"/>
      <c r="NGP1" s="38"/>
      <c r="NGQ1" s="38"/>
      <c r="NGR1" s="38"/>
      <c r="NGS1" s="38"/>
      <c r="NGT1" s="38"/>
      <c r="NGU1" s="38"/>
      <c r="NGV1" s="38"/>
      <c r="NGW1" s="38"/>
      <c r="NGX1" s="38"/>
      <c r="NGY1" s="38"/>
      <c r="NGZ1" s="38"/>
      <c r="NHA1" s="38"/>
      <c r="NHB1" s="38"/>
      <c r="NHC1" s="38"/>
      <c r="NHD1" s="38"/>
      <c r="NHE1" s="38"/>
      <c r="NHF1" s="38"/>
      <c r="NHG1" s="38"/>
      <c r="NHH1" s="38"/>
      <c r="NHI1" s="38"/>
      <c r="NHJ1" s="38"/>
      <c r="NHK1" s="38"/>
      <c r="NHL1" s="38"/>
      <c r="NHM1" s="38"/>
      <c r="NHN1" s="38"/>
      <c r="NHO1" s="38"/>
      <c r="NHP1" s="38"/>
      <c r="NHQ1" s="38"/>
      <c r="NHR1" s="38"/>
      <c r="NHS1" s="38"/>
      <c r="NHT1" s="38"/>
      <c r="NHU1" s="38"/>
      <c r="NHV1" s="38"/>
      <c r="NHW1" s="38"/>
      <c r="NHX1" s="38"/>
      <c r="NHY1" s="38"/>
      <c r="NHZ1" s="38"/>
      <c r="NIA1" s="38"/>
      <c r="NIB1" s="38"/>
      <c r="NIC1" s="38"/>
      <c r="NID1" s="38"/>
      <c r="NIE1" s="38"/>
      <c r="NIF1" s="38"/>
      <c r="NIG1" s="38"/>
      <c r="NIH1" s="38"/>
      <c r="NII1" s="38"/>
      <c r="NIJ1" s="38"/>
      <c r="NIK1" s="38"/>
      <c r="NIL1" s="38"/>
      <c r="NIM1" s="38"/>
      <c r="NIN1" s="38"/>
      <c r="NIO1" s="38"/>
      <c r="NIP1" s="38"/>
      <c r="NIQ1" s="38"/>
      <c r="NIR1" s="38"/>
      <c r="NIS1" s="38"/>
      <c r="NIT1" s="38"/>
      <c r="NIU1" s="38"/>
      <c r="NIV1" s="38"/>
      <c r="NIW1" s="38"/>
      <c r="NIX1" s="38"/>
      <c r="NIY1" s="38"/>
      <c r="NIZ1" s="38"/>
      <c r="NJA1" s="38"/>
      <c r="NJB1" s="38"/>
      <c r="NJC1" s="38"/>
      <c r="NJD1" s="38"/>
      <c r="NJE1" s="38"/>
      <c r="NJF1" s="38"/>
      <c r="NJG1" s="38"/>
      <c r="NJH1" s="38"/>
      <c r="NJI1" s="38"/>
      <c r="NJJ1" s="38"/>
      <c r="NJK1" s="38"/>
      <c r="NJL1" s="38"/>
      <c r="NJM1" s="38"/>
      <c r="NJN1" s="38"/>
      <c r="NJO1" s="38"/>
      <c r="NJP1" s="38"/>
      <c r="NJQ1" s="38"/>
      <c r="NJR1" s="38"/>
      <c r="NJS1" s="38"/>
      <c r="NJT1" s="38"/>
      <c r="NJU1" s="38"/>
      <c r="NJV1" s="38"/>
      <c r="NJW1" s="38"/>
      <c r="NJX1" s="38"/>
      <c r="NJY1" s="38"/>
      <c r="NJZ1" s="38"/>
      <c r="NKA1" s="38"/>
      <c r="NKB1" s="38"/>
      <c r="NKC1" s="38"/>
      <c r="NKD1" s="38"/>
      <c r="NKE1" s="38"/>
      <c r="NKF1" s="38"/>
      <c r="NKG1" s="38"/>
      <c r="NKH1" s="38"/>
      <c r="NKI1" s="38"/>
      <c r="NKJ1" s="38"/>
      <c r="NKK1" s="38"/>
      <c r="NKL1" s="38"/>
      <c r="NKM1" s="38"/>
      <c r="NKN1" s="38"/>
      <c r="NKO1" s="38"/>
      <c r="NKP1" s="38"/>
      <c r="NKQ1" s="38"/>
      <c r="NKR1" s="38"/>
      <c r="NKS1" s="38"/>
      <c r="NKT1" s="38"/>
      <c r="NKU1" s="38"/>
      <c r="NKV1" s="38"/>
      <c r="NKW1" s="38"/>
      <c r="NKX1" s="38"/>
      <c r="NKY1" s="38"/>
      <c r="NKZ1" s="38"/>
      <c r="NLA1" s="38"/>
      <c r="NLB1" s="38"/>
      <c r="NLC1" s="38"/>
      <c r="NLD1" s="38"/>
      <c r="NLE1" s="38"/>
      <c r="NLF1" s="38"/>
      <c r="NLG1" s="38"/>
      <c r="NLH1" s="38"/>
      <c r="NLI1" s="38"/>
      <c r="NLJ1" s="38"/>
      <c r="NLK1" s="38"/>
      <c r="NLL1" s="38"/>
      <c r="NLM1" s="38"/>
      <c r="NLN1" s="38"/>
      <c r="NLO1" s="38"/>
      <c r="NLP1" s="38"/>
      <c r="NLQ1" s="38"/>
      <c r="NLR1" s="38"/>
      <c r="NLS1" s="38"/>
      <c r="NLT1" s="38"/>
      <c r="NLU1" s="38"/>
      <c r="NLV1" s="38"/>
      <c r="NLW1" s="38"/>
      <c r="NLX1" s="38"/>
      <c r="NLY1" s="38"/>
      <c r="NLZ1" s="38"/>
      <c r="NMA1" s="38"/>
      <c r="NMB1" s="38"/>
      <c r="NMC1" s="38"/>
      <c r="NMD1" s="38"/>
      <c r="NME1" s="38"/>
      <c r="NMF1" s="38"/>
      <c r="NMG1" s="38"/>
      <c r="NMH1" s="38"/>
      <c r="NMI1" s="38"/>
      <c r="NMJ1" s="38"/>
      <c r="NMK1" s="38"/>
      <c r="NML1" s="38"/>
      <c r="NMM1" s="38"/>
      <c r="NMN1" s="38"/>
      <c r="NMO1" s="38"/>
      <c r="NMP1" s="38"/>
      <c r="NMQ1" s="38"/>
      <c r="NMR1" s="38"/>
      <c r="NMS1" s="38"/>
      <c r="NMT1" s="38"/>
      <c r="NMU1" s="38"/>
      <c r="NMV1" s="38"/>
      <c r="NMW1" s="38"/>
      <c r="NMX1" s="38"/>
      <c r="NMY1" s="38"/>
      <c r="NMZ1" s="38"/>
      <c r="NNA1" s="38"/>
      <c r="NNB1" s="38"/>
      <c r="NNC1" s="38"/>
      <c r="NND1" s="38"/>
      <c r="NNE1" s="38"/>
      <c r="NNF1" s="38"/>
      <c r="NNG1" s="38"/>
      <c r="NNH1" s="38"/>
      <c r="NNI1" s="38"/>
      <c r="NNJ1" s="38"/>
      <c r="NNK1" s="38"/>
      <c r="NNL1" s="38"/>
      <c r="NNM1" s="38"/>
      <c r="NNN1" s="38"/>
      <c r="NNO1" s="38"/>
      <c r="NNP1" s="38"/>
      <c r="NNQ1" s="38"/>
      <c r="NNR1" s="38"/>
      <c r="NNS1" s="38"/>
      <c r="NNT1" s="38"/>
      <c r="NNU1" s="38"/>
      <c r="NNV1" s="38"/>
      <c r="NNW1" s="38"/>
      <c r="NNX1" s="38"/>
      <c r="NNY1" s="38"/>
      <c r="NNZ1" s="38"/>
      <c r="NOA1" s="38"/>
      <c r="NOB1" s="38"/>
      <c r="NOC1" s="38"/>
      <c r="NOD1" s="38"/>
      <c r="NOE1" s="38"/>
      <c r="NOF1" s="38"/>
      <c r="NOG1" s="38"/>
      <c r="NOH1" s="38"/>
      <c r="NOI1" s="38"/>
      <c r="NOJ1" s="38"/>
      <c r="NOK1" s="38"/>
      <c r="NOL1" s="38"/>
      <c r="NOM1" s="38"/>
      <c r="NON1" s="38"/>
      <c r="NOO1" s="38"/>
      <c r="NOP1" s="38"/>
      <c r="NOQ1" s="38"/>
      <c r="NOR1" s="38"/>
      <c r="NOS1" s="38"/>
      <c r="NOT1" s="38"/>
      <c r="NOU1" s="38"/>
      <c r="NOV1" s="38"/>
      <c r="NOW1" s="38"/>
      <c r="NOX1" s="38"/>
      <c r="NOY1" s="38"/>
      <c r="NOZ1" s="38"/>
      <c r="NPA1" s="38"/>
      <c r="NPB1" s="38"/>
      <c r="NPC1" s="38"/>
      <c r="NPD1" s="38"/>
      <c r="NPE1" s="38"/>
      <c r="NPF1" s="38"/>
      <c r="NPG1" s="38"/>
      <c r="NPH1" s="38"/>
      <c r="NPI1" s="38"/>
      <c r="NPJ1" s="38"/>
      <c r="NPK1" s="38"/>
      <c r="NPL1" s="38"/>
      <c r="NPM1" s="38"/>
      <c r="NPN1" s="38"/>
      <c r="NPO1" s="38"/>
      <c r="NPP1" s="38"/>
      <c r="NPQ1" s="38"/>
      <c r="NPR1" s="38"/>
      <c r="NPS1" s="38"/>
      <c r="NPT1" s="38"/>
      <c r="NPU1" s="38"/>
      <c r="NPV1" s="38"/>
      <c r="NPW1" s="38"/>
      <c r="NPX1" s="38"/>
      <c r="NPY1" s="38"/>
      <c r="NPZ1" s="38"/>
      <c r="NQA1" s="38"/>
      <c r="NQB1" s="38"/>
      <c r="NQC1" s="38"/>
      <c r="NQD1" s="38"/>
      <c r="NQE1" s="38"/>
      <c r="NQF1" s="38"/>
      <c r="NQG1" s="38"/>
      <c r="NQH1" s="38"/>
      <c r="NQI1" s="38"/>
      <c r="NQJ1" s="38"/>
      <c r="NQK1" s="38"/>
      <c r="NQL1" s="38"/>
      <c r="NQM1" s="38"/>
      <c r="NQN1" s="38"/>
      <c r="NQO1" s="38"/>
      <c r="NQP1" s="38"/>
      <c r="NQQ1" s="38"/>
      <c r="NQR1" s="38"/>
      <c r="NQS1" s="38"/>
      <c r="NQT1" s="38"/>
      <c r="NQU1" s="38"/>
      <c r="NQV1" s="38"/>
      <c r="NQW1" s="38"/>
      <c r="NQX1" s="38"/>
      <c r="NQY1" s="38"/>
      <c r="NQZ1" s="38"/>
      <c r="NRA1" s="38"/>
      <c r="NRB1" s="38"/>
      <c r="NRC1" s="38"/>
      <c r="NRD1" s="38"/>
      <c r="NRE1" s="38"/>
      <c r="NRF1" s="38"/>
      <c r="NRG1" s="38"/>
      <c r="NRH1" s="38"/>
      <c r="NRI1" s="38"/>
      <c r="NRJ1" s="38"/>
      <c r="NRK1" s="38"/>
      <c r="NRL1" s="38"/>
      <c r="NRM1" s="38"/>
      <c r="NRN1" s="38"/>
      <c r="NRO1" s="38"/>
      <c r="NRP1" s="38"/>
      <c r="NRQ1" s="38"/>
      <c r="NRR1" s="38"/>
      <c r="NRS1" s="38"/>
      <c r="NRT1" s="38"/>
      <c r="NRU1" s="38"/>
      <c r="NRV1" s="38"/>
      <c r="NRW1" s="38"/>
      <c r="NRX1" s="38"/>
      <c r="NRY1" s="38"/>
      <c r="NRZ1" s="38"/>
      <c r="NSA1" s="38"/>
      <c r="NSB1" s="38"/>
      <c r="NSC1" s="38"/>
      <c r="NSD1" s="38"/>
      <c r="NSE1" s="38"/>
      <c r="NSF1" s="38"/>
      <c r="NSG1" s="38"/>
      <c r="NSH1" s="38"/>
      <c r="NSI1" s="38"/>
      <c r="NSJ1" s="38"/>
      <c r="NSK1" s="38"/>
      <c r="NSL1" s="38"/>
      <c r="NSM1" s="38"/>
      <c r="NSN1" s="38"/>
      <c r="NSO1" s="38"/>
      <c r="NSP1" s="38"/>
      <c r="NSQ1" s="38"/>
      <c r="NSR1" s="38"/>
      <c r="NSS1" s="38"/>
      <c r="NST1" s="38"/>
      <c r="NSU1" s="38"/>
      <c r="NSV1" s="38"/>
      <c r="NSW1" s="38"/>
      <c r="NSX1" s="38"/>
      <c r="NSY1" s="38"/>
      <c r="NSZ1" s="38"/>
      <c r="NTA1" s="38"/>
      <c r="NTB1" s="38"/>
      <c r="NTC1" s="38"/>
      <c r="NTD1" s="38"/>
      <c r="NTE1" s="38"/>
      <c r="NTF1" s="38"/>
      <c r="NTG1" s="38"/>
      <c r="NTH1" s="38"/>
      <c r="NTI1" s="38"/>
      <c r="NTJ1" s="38"/>
      <c r="NTK1" s="38"/>
      <c r="NTL1" s="38"/>
      <c r="NTM1" s="38"/>
      <c r="NTN1" s="38"/>
      <c r="NTO1" s="38"/>
      <c r="NTP1" s="38"/>
      <c r="NTQ1" s="38"/>
      <c r="NTR1" s="38"/>
      <c r="NTS1" s="38"/>
      <c r="NTT1" s="38"/>
      <c r="NTU1" s="38"/>
      <c r="NTV1" s="38"/>
      <c r="NTW1" s="38"/>
      <c r="NTX1" s="38"/>
      <c r="NTY1" s="38"/>
      <c r="NTZ1" s="38"/>
      <c r="NUA1" s="38"/>
      <c r="NUB1" s="38"/>
      <c r="NUC1" s="38"/>
      <c r="NUD1" s="38"/>
      <c r="NUE1" s="38"/>
      <c r="NUF1" s="38"/>
      <c r="NUG1" s="38"/>
      <c r="NUH1" s="38"/>
      <c r="NUI1" s="38"/>
      <c r="NUJ1" s="38"/>
      <c r="NUK1" s="38"/>
      <c r="NUL1" s="38"/>
      <c r="NUM1" s="38"/>
      <c r="NUN1" s="38"/>
      <c r="NUO1" s="38"/>
      <c r="NUP1" s="38"/>
      <c r="NUQ1" s="38"/>
      <c r="NUR1" s="38"/>
      <c r="NUS1" s="38"/>
      <c r="NUT1" s="38"/>
      <c r="NUU1" s="38"/>
      <c r="NUV1" s="38"/>
      <c r="NUW1" s="38"/>
      <c r="NUX1" s="38"/>
      <c r="NUY1" s="38"/>
      <c r="NUZ1" s="38"/>
      <c r="NVA1" s="38"/>
      <c r="NVB1" s="38"/>
      <c r="NVC1" s="38"/>
      <c r="NVD1" s="38"/>
      <c r="NVE1" s="38"/>
      <c r="NVF1" s="38"/>
      <c r="NVG1" s="38"/>
      <c r="NVH1" s="38"/>
      <c r="NVI1" s="38"/>
      <c r="NVJ1" s="38"/>
      <c r="NVK1" s="38"/>
      <c r="NVL1" s="38"/>
      <c r="NVM1" s="38"/>
      <c r="NVN1" s="38"/>
      <c r="NVO1" s="38"/>
      <c r="NVP1" s="38"/>
      <c r="NVQ1" s="38"/>
      <c r="NVR1" s="38"/>
      <c r="NVS1" s="38"/>
      <c r="NVT1" s="38"/>
      <c r="NVU1" s="38"/>
      <c r="NVV1" s="38"/>
      <c r="NVW1" s="38"/>
      <c r="NVX1" s="38"/>
      <c r="NVY1" s="38"/>
      <c r="NVZ1" s="38"/>
      <c r="NWA1" s="38"/>
      <c r="NWB1" s="38"/>
      <c r="NWC1" s="38"/>
      <c r="NWD1" s="38"/>
      <c r="NWE1" s="38"/>
      <c r="NWF1" s="38"/>
      <c r="NWG1" s="38"/>
      <c r="NWH1" s="38"/>
      <c r="NWI1" s="38"/>
      <c r="NWJ1" s="38"/>
      <c r="NWK1" s="38"/>
      <c r="NWL1" s="38"/>
      <c r="NWM1" s="38"/>
      <c r="NWN1" s="38"/>
      <c r="NWO1" s="38"/>
      <c r="NWP1" s="38"/>
      <c r="NWQ1" s="38"/>
      <c r="NWR1" s="38"/>
      <c r="NWS1" s="38"/>
      <c r="NWT1" s="38"/>
      <c r="NWU1" s="38"/>
      <c r="NWV1" s="38"/>
      <c r="NWW1" s="38"/>
      <c r="NWX1" s="38"/>
      <c r="NWY1" s="38"/>
      <c r="NWZ1" s="38"/>
      <c r="NXA1" s="38"/>
      <c r="NXB1" s="38"/>
      <c r="NXC1" s="38"/>
      <c r="NXD1" s="38"/>
      <c r="NXE1" s="38"/>
      <c r="NXF1" s="38"/>
      <c r="NXG1" s="38"/>
      <c r="NXH1" s="38"/>
      <c r="NXI1" s="38"/>
      <c r="NXJ1" s="38"/>
      <c r="NXK1" s="38"/>
      <c r="NXL1" s="38"/>
      <c r="NXM1" s="38"/>
      <c r="NXN1" s="38"/>
      <c r="NXO1" s="38"/>
      <c r="NXP1" s="38"/>
      <c r="NXQ1" s="38"/>
      <c r="NXR1" s="38"/>
      <c r="NXS1" s="38"/>
      <c r="NXT1" s="38"/>
      <c r="NXU1" s="38"/>
      <c r="NXV1" s="38"/>
      <c r="NXW1" s="38"/>
      <c r="NXX1" s="38"/>
      <c r="NXY1" s="38"/>
      <c r="NXZ1" s="38"/>
      <c r="NYA1" s="38"/>
      <c r="NYB1" s="38"/>
      <c r="NYC1" s="38"/>
      <c r="NYD1" s="38"/>
      <c r="NYE1" s="38"/>
      <c r="NYF1" s="38"/>
      <c r="NYG1" s="38"/>
      <c r="NYH1" s="38"/>
      <c r="NYI1" s="38"/>
      <c r="NYJ1" s="38"/>
      <c r="NYK1" s="38"/>
      <c r="NYL1" s="38"/>
      <c r="NYM1" s="38"/>
      <c r="NYN1" s="38"/>
      <c r="NYO1" s="38"/>
      <c r="NYP1" s="38"/>
      <c r="NYQ1" s="38"/>
      <c r="NYR1" s="38"/>
      <c r="NYS1" s="38"/>
      <c r="NYT1" s="38"/>
      <c r="NYU1" s="38"/>
      <c r="NYV1" s="38"/>
      <c r="NYW1" s="38"/>
      <c r="NYX1" s="38"/>
      <c r="NYY1" s="38"/>
      <c r="NYZ1" s="38"/>
      <c r="NZA1" s="38"/>
      <c r="NZB1" s="38"/>
      <c r="NZC1" s="38"/>
      <c r="NZD1" s="38"/>
      <c r="NZE1" s="38"/>
      <c r="NZF1" s="38"/>
      <c r="NZG1" s="38"/>
      <c r="NZH1" s="38"/>
      <c r="NZI1" s="38"/>
      <c r="NZJ1" s="38"/>
      <c r="NZK1" s="38"/>
      <c r="NZL1" s="38"/>
      <c r="NZM1" s="38"/>
      <c r="NZN1" s="38"/>
      <c r="NZO1" s="38"/>
      <c r="NZP1" s="38"/>
      <c r="NZQ1" s="38"/>
      <c r="NZR1" s="38"/>
      <c r="NZS1" s="38"/>
      <c r="NZT1" s="38"/>
      <c r="NZU1" s="38"/>
      <c r="NZV1" s="38"/>
      <c r="NZW1" s="38"/>
      <c r="NZX1" s="38"/>
      <c r="NZY1" s="38"/>
      <c r="NZZ1" s="38"/>
      <c r="OAA1" s="38"/>
      <c r="OAB1" s="38"/>
      <c r="OAC1" s="38"/>
      <c r="OAD1" s="38"/>
      <c r="OAE1" s="38"/>
      <c r="OAF1" s="38"/>
      <c r="OAG1" s="38"/>
      <c r="OAH1" s="38"/>
      <c r="OAI1" s="38"/>
      <c r="OAJ1" s="38"/>
      <c r="OAK1" s="38"/>
      <c r="OAL1" s="38"/>
      <c r="OAM1" s="38"/>
      <c r="OAN1" s="38"/>
      <c r="OAO1" s="38"/>
      <c r="OAP1" s="38"/>
      <c r="OAQ1" s="38"/>
      <c r="OAR1" s="38"/>
      <c r="OAS1" s="38"/>
      <c r="OAT1" s="38"/>
      <c r="OAU1" s="38"/>
      <c r="OAV1" s="38"/>
      <c r="OAW1" s="38"/>
      <c r="OAX1" s="38"/>
      <c r="OAY1" s="38"/>
      <c r="OAZ1" s="38"/>
      <c r="OBA1" s="38"/>
      <c r="OBB1" s="38"/>
      <c r="OBC1" s="38"/>
      <c r="OBD1" s="38"/>
      <c r="OBE1" s="38"/>
      <c r="OBF1" s="38"/>
      <c r="OBG1" s="38"/>
      <c r="OBH1" s="38"/>
      <c r="OBI1" s="38"/>
      <c r="OBJ1" s="38"/>
      <c r="OBK1" s="38"/>
      <c r="OBL1" s="38"/>
      <c r="OBM1" s="38"/>
      <c r="OBN1" s="38"/>
      <c r="OBO1" s="38"/>
      <c r="OBP1" s="38"/>
      <c r="OBQ1" s="38"/>
      <c r="OBR1" s="38"/>
      <c r="OBS1" s="38"/>
      <c r="OBT1" s="38"/>
      <c r="OBU1" s="38"/>
      <c r="OBV1" s="38"/>
      <c r="OBW1" s="38"/>
      <c r="OBX1" s="38"/>
      <c r="OBY1" s="38"/>
      <c r="OBZ1" s="38"/>
      <c r="OCA1" s="38"/>
      <c r="OCB1" s="38"/>
      <c r="OCC1" s="38"/>
      <c r="OCD1" s="38"/>
      <c r="OCE1" s="38"/>
      <c r="OCF1" s="38"/>
      <c r="OCG1" s="38"/>
      <c r="OCH1" s="38"/>
      <c r="OCI1" s="38"/>
      <c r="OCJ1" s="38"/>
      <c r="OCK1" s="38"/>
      <c r="OCL1" s="38"/>
      <c r="OCM1" s="38"/>
      <c r="OCN1" s="38"/>
      <c r="OCO1" s="38"/>
      <c r="OCP1" s="38"/>
      <c r="OCQ1" s="38"/>
      <c r="OCR1" s="38"/>
      <c r="OCS1" s="38"/>
      <c r="OCT1" s="38"/>
      <c r="OCU1" s="38"/>
      <c r="OCV1" s="38"/>
      <c r="OCW1" s="38"/>
      <c r="OCX1" s="38"/>
      <c r="OCY1" s="38"/>
      <c r="OCZ1" s="38"/>
      <c r="ODA1" s="38"/>
      <c r="ODB1" s="38"/>
      <c r="ODC1" s="38"/>
      <c r="ODD1" s="38"/>
      <c r="ODE1" s="38"/>
      <c r="ODF1" s="38"/>
      <c r="ODG1" s="38"/>
      <c r="ODH1" s="38"/>
      <c r="ODI1" s="38"/>
      <c r="ODJ1" s="38"/>
      <c r="ODK1" s="38"/>
      <c r="ODL1" s="38"/>
      <c r="ODM1" s="38"/>
      <c r="ODN1" s="38"/>
      <c r="ODO1" s="38"/>
      <c r="ODP1" s="38"/>
      <c r="ODQ1" s="38"/>
      <c r="ODR1" s="38"/>
      <c r="ODS1" s="38"/>
      <c r="ODT1" s="38"/>
      <c r="ODU1" s="38"/>
      <c r="ODV1" s="38"/>
      <c r="ODW1" s="38"/>
      <c r="ODX1" s="38"/>
      <c r="ODY1" s="38"/>
      <c r="ODZ1" s="38"/>
      <c r="OEA1" s="38"/>
      <c r="OEB1" s="38"/>
      <c r="OEC1" s="38"/>
      <c r="OED1" s="38"/>
      <c r="OEE1" s="38"/>
      <c r="OEF1" s="38"/>
      <c r="OEG1" s="38"/>
      <c r="OEH1" s="38"/>
      <c r="OEI1" s="38"/>
      <c r="OEJ1" s="38"/>
      <c r="OEK1" s="38"/>
      <c r="OEL1" s="38"/>
      <c r="OEM1" s="38"/>
      <c r="OEN1" s="38"/>
      <c r="OEO1" s="38"/>
      <c r="OEP1" s="38"/>
      <c r="OEQ1" s="38"/>
      <c r="OER1" s="38"/>
      <c r="OES1" s="38"/>
      <c r="OET1" s="38"/>
      <c r="OEU1" s="38"/>
      <c r="OEV1" s="38"/>
      <c r="OEW1" s="38"/>
      <c r="OEX1" s="38"/>
      <c r="OEY1" s="38"/>
      <c r="OEZ1" s="38"/>
      <c r="OFA1" s="38"/>
      <c r="OFB1" s="38"/>
      <c r="OFC1" s="38"/>
      <c r="OFD1" s="38"/>
      <c r="OFE1" s="38"/>
      <c r="OFF1" s="38"/>
      <c r="OFG1" s="38"/>
      <c r="OFH1" s="38"/>
      <c r="OFI1" s="38"/>
      <c r="OFJ1" s="38"/>
      <c r="OFK1" s="38"/>
      <c r="OFL1" s="38"/>
      <c r="OFM1" s="38"/>
      <c r="OFN1" s="38"/>
      <c r="OFO1" s="38"/>
      <c r="OFP1" s="38"/>
      <c r="OFQ1" s="38"/>
      <c r="OFR1" s="38"/>
      <c r="OFS1" s="38"/>
      <c r="OFT1" s="38"/>
      <c r="OFU1" s="38"/>
      <c r="OFV1" s="38"/>
      <c r="OFW1" s="38"/>
      <c r="OFX1" s="38"/>
      <c r="OFY1" s="38"/>
      <c r="OFZ1" s="38"/>
      <c r="OGA1" s="38"/>
      <c r="OGB1" s="38"/>
      <c r="OGC1" s="38"/>
      <c r="OGD1" s="38"/>
      <c r="OGE1" s="38"/>
      <c r="OGF1" s="38"/>
      <c r="OGG1" s="38"/>
      <c r="OGH1" s="38"/>
      <c r="OGI1" s="38"/>
      <c r="OGJ1" s="38"/>
      <c r="OGK1" s="38"/>
      <c r="OGL1" s="38"/>
      <c r="OGM1" s="38"/>
      <c r="OGN1" s="38"/>
      <c r="OGO1" s="38"/>
      <c r="OGP1" s="38"/>
      <c r="OGQ1" s="38"/>
      <c r="OGR1" s="38"/>
      <c r="OGS1" s="38"/>
      <c r="OGT1" s="38"/>
      <c r="OGU1" s="38"/>
      <c r="OGV1" s="38"/>
      <c r="OGW1" s="38"/>
      <c r="OGX1" s="38"/>
      <c r="OGY1" s="38"/>
      <c r="OGZ1" s="38"/>
      <c r="OHA1" s="38"/>
      <c r="OHB1" s="38"/>
      <c r="OHC1" s="38"/>
      <c r="OHD1" s="38"/>
      <c r="OHE1" s="38"/>
      <c r="OHF1" s="38"/>
      <c r="OHG1" s="38"/>
      <c r="OHH1" s="38"/>
      <c r="OHI1" s="38"/>
      <c r="OHJ1" s="38"/>
      <c r="OHK1" s="38"/>
      <c r="OHL1" s="38"/>
      <c r="OHM1" s="38"/>
      <c r="OHN1" s="38"/>
      <c r="OHO1" s="38"/>
      <c r="OHP1" s="38"/>
      <c r="OHQ1" s="38"/>
      <c r="OHR1" s="38"/>
      <c r="OHS1" s="38"/>
      <c r="OHT1" s="38"/>
      <c r="OHU1" s="38"/>
      <c r="OHV1" s="38"/>
      <c r="OHW1" s="38"/>
      <c r="OHX1" s="38"/>
      <c r="OHY1" s="38"/>
      <c r="OHZ1" s="38"/>
      <c r="OIA1" s="38"/>
      <c r="OIB1" s="38"/>
      <c r="OIC1" s="38"/>
      <c r="OID1" s="38"/>
      <c r="OIE1" s="38"/>
      <c r="OIF1" s="38"/>
      <c r="OIG1" s="38"/>
      <c r="OIH1" s="38"/>
      <c r="OII1" s="38"/>
      <c r="OIJ1" s="38"/>
      <c r="OIK1" s="38"/>
      <c r="OIL1" s="38"/>
      <c r="OIM1" s="38"/>
      <c r="OIN1" s="38"/>
      <c r="OIO1" s="38"/>
      <c r="OIP1" s="38"/>
      <c r="OIQ1" s="38"/>
      <c r="OIR1" s="38"/>
      <c r="OIS1" s="38"/>
      <c r="OIT1" s="38"/>
      <c r="OIU1" s="38"/>
      <c r="OIV1" s="38"/>
      <c r="OIW1" s="38"/>
      <c r="OIX1" s="38"/>
      <c r="OIY1" s="38"/>
      <c r="OIZ1" s="38"/>
      <c r="OJA1" s="38"/>
      <c r="OJB1" s="38"/>
      <c r="OJC1" s="38"/>
      <c r="OJD1" s="38"/>
      <c r="OJE1" s="38"/>
      <c r="OJF1" s="38"/>
      <c r="OJG1" s="38"/>
      <c r="OJH1" s="38"/>
      <c r="OJI1" s="38"/>
      <c r="OJJ1" s="38"/>
      <c r="OJK1" s="38"/>
      <c r="OJL1" s="38"/>
      <c r="OJM1" s="38"/>
      <c r="OJN1" s="38"/>
      <c r="OJO1" s="38"/>
      <c r="OJP1" s="38"/>
      <c r="OJQ1" s="38"/>
      <c r="OJR1" s="38"/>
      <c r="OJS1" s="38"/>
      <c r="OJT1" s="38"/>
      <c r="OJU1" s="38"/>
      <c r="OJV1" s="38"/>
      <c r="OJW1" s="38"/>
      <c r="OJX1" s="38"/>
      <c r="OJY1" s="38"/>
      <c r="OJZ1" s="38"/>
      <c r="OKA1" s="38"/>
      <c r="OKB1" s="38"/>
      <c r="OKC1" s="38"/>
      <c r="OKD1" s="38"/>
      <c r="OKE1" s="38"/>
      <c r="OKF1" s="38"/>
      <c r="OKG1" s="38"/>
      <c r="OKH1" s="38"/>
      <c r="OKI1" s="38"/>
      <c r="OKJ1" s="38"/>
      <c r="OKK1" s="38"/>
      <c r="OKL1" s="38"/>
      <c r="OKM1" s="38"/>
      <c r="OKN1" s="38"/>
      <c r="OKO1" s="38"/>
      <c r="OKP1" s="38"/>
      <c r="OKQ1" s="38"/>
      <c r="OKR1" s="38"/>
      <c r="OKS1" s="38"/>
      <c r="OKT1" s="38"/>
      <c r="OKU1" s="38"/>
      <c r="OKV1" s="38"/>
      <c r="OKW1" s="38"/>
      <c r="OKX1" s="38"/>
      <c r="OKY1" s="38"/>
      <c r="OKZ1" s="38"/>
      <c r="OLA1" s="38"/>
      <c r="OLB1" s="38"/>
      <c r="OLC1" s="38"/>
      <c r="OLD1" s="38"/>
      <c r="OLE1" s="38"/>
      <c r="OLF1" s="38"/>
      <c r="OLG1" s="38"/>
      <c r="OLH1" s="38"/>
      <c r="OLI1" s="38"/>
      <c r="OLJ1" s="38"/>
      <c r="OLK1" s="38"/>
      <c r="OLL1" s="38"/>
      <c r="OLM1" s="38"/>
      <c r="OLN1" s="38"/>
      <c r="OLO1" s="38"/>
      <c r="OLP1" s="38"/>
      <c r="OLQ1" s="38"/>
      <c r="OLR1" s="38"/>
      <c r="OLS1" s="38"/>
      <c r="OLT1" s="38"/>
      <c r="OLU1" s="38"/>
      <c r="OLV1" s="38"/>
      <c r="OLW1" s="38"/>
      <c r="OLX1" s="38"/>
      <c r="OLY1" s="38"/>
      <c r="OLZ1" s="38"/>
      <c r="OMA1" s="38"/>
      <c r="OMB1" s="38"/>
      <c r="OMC1" s="38"/>
      <c r="OMD1" s="38"/>
      <c r="OME1" s="38"/>
      <c r="OMF1" s="38"/>
      <c r="OMG1" s="38"/>
      <c r="OMH1" s="38"/>
      <c r="OMI1" s="38"/>
      <c r="OMJ1" s="38"/>
      <c r="OMK1" s="38"/>
      <c r="OML1" s="38"/>
      <c r="OMM1" s="38"/>
      <c r="OMN1" s="38"/>
      <c r="OMO1" s="38"/>
      <c r="OMP1" s="38"/>
      <c r="OMQ1" s="38"/>
      <c r="OMR1" s="38"/>
      <c r="OMS1" s="38"/>
      <c r="OMT1" s="38"/>
      <c r="OMU1" s="38"/>
      <c r="OMV1" s="38"/>
      <c r="OMW1" s="38"/>
      <c r="OMX1" s="38"/>
      <c r="OMY1" s="38"/>
      <c r="OMZ1" s="38"/>
      <c r="ONA1" s="38"/>
      <c r="ONB1" s="38"/>
      <c r="ONC1" s="38"/>
      <c r="OND1" s="38"/>
      <c r="ONE1" s="38"/>
      <c r="ONF1" s="38"/>
      <c r="ONG1" s="38"/>
      <c r="ONH1" s="38"/>
      <c r="ONI1" s="38"/>
      <c r="ONJ1" s="38"/>
      <c r="ONK1" s="38"/>
      <c r="ONL1" s="38"/>
      <c r="ONM1" s="38"/>
      <c r="ONN1" s="38"/>
      <c r="ONO1" s="38"/>
      <c r="ONP1" s="38"/>
      <c r="ONQ1" s="38"/>
      <c r="ONR1" s="38"/>
      <c r="ONS1" s="38"/>
      <c r="ONT1" s="38"/>
      <c r="ONU1" s="38"/>
      <c r="ONV1" s="38"/>
      <c r="ONW1" s="38"/>
      <c r="ONX1" s="38"/>
      <c r="ONY1" s="38"/>
      <c r="ONZ1" s="38"/>
      <c r="OOA1" s="38"/>
      <c r="OOB1" s="38"/>
      <c r="OOC1" s="38"/>
      <c r="OOD1" s="38"/>
      <c r="OOE1" s="38"/>
      <c r="OOF1" s="38"/>
      <c r="OOG1" s="38"/>
      <c r="OOH1" s="38"/>
      <c r="OOI1" s="38"/>
      <c r="OOJ1" s="38"/>
      <c r="OOK1" s="38"/>
      <c r="OOL1" s="38"/>
      <c r="OOM1" s="38"/>
      <c r="OON1" s="38"/>
      <c r="OOO1" s="38"/>
      <c r="OOP1" s="38"/>
      <c r="OOQ1" s="38"/>
      <c r="OOR1" s="38"/>
      <c r="OOS1" s="38"/>
      <c r="OOT1" s="38"/>
      <c r="OOU1" s="38"/>
      <c r="OOV1" s="38"/>
      <c r="OOW1" s="38"/>
      <c r="OOX1" s="38"/>
      <c r="OOY1" s="38"/>
      <c r="OOZ1" s="38"/>
      <c r="OPA1" s="38"/>
      <c r="OPB1" s="38"/>
      <c r="OPC1" s="38"/>
      <c r="OPD1" s="38"/>
      <c r="OPE1" s="38"/>
      <c r="OPF1" s="38"/>
      <c r="OPG1" s="38"/>
      <c r="OPH1" s="38"/>
      <c r="OPI1" s="38"/>
      <c r="OPJ1" s="38"/>
      <c r="OPK1" s="38"/>
      <c r="OPL1" s="38"/>
      <c r="OPM1" s="38"/>
      <c r="OPN1" s="38"/>
      <c r="OPO1" s="38"/>
      <c r="OPP1" s="38"/>
      <c r="OPQ1" s="38"/>
      <c r="OPR1" s="38"/>
      <c r="OPS1" s="38"/>
      <c r="OPT1" s="38"/>
      <c r="OPU1" s="38"/>
      <c r="OPV1" s="38"/>
      <c r="OPW1" s="38"/>
      <c r="OPX1" s="38"/>
      <c r="OPY1" s="38"/>
      <c r="OPZ1" s="38"/>
      <c r="OQA1" s="38"/>
      <c r="OQB1" s="38"/>
      <c r="OQC1" s="38"/>
      <c r="OQD1" s="38"/>
      <c r="OQE1" s="38"/>
      <c r="OQF1" s="38"/>
      <c r="OQG1" s="38"/>
      <c r="OQH1" s="38"/>
      <c r="OQI1" s="38"/>
      <c r="OQJ1" s="38"/>
      <c r="OQK1" s="38"/>
      <c r="OQL1" s="38"/>
      <c r="OQM1" s="38"/>
      <c r="OQN1" s="38"/>
      <c r="OQO1" s="38"/>
      <c r="OQP1" s="38"/>
      <c r="OQQ1" s="38"/>
      <c r="OQR1" s="38"/>
      <c r="OQS1" s="38"/>
      <c r="OQT1" s="38"/>
      <c r="OQU1" s="38"/>
      <c r="OQV1" s="38"/>
      <c r="OQW1" s="38"/>
      <c r="OQX1" s="38"/>
      <c r="OQY1" s="38"/>
      <c r="OQZ1" s="38"/>
      <c r="ORA1" s="38"/>
      <c r="ORB1" s="38"/>
      <c r="ORC1" s="38"/>
      <c r="ORD1" s="38"/>
      <c r="ORE1" s="38"/>
      <c r="ORF1" s="38"/>
      <c r="ORG1" s="38"/>
      <c r="ORH1" s="38"/>
      <c r="ORI1" s="38"/>
      <c r="ORJ1" s="38"/>
      <c r="ORK1" s="38"/>
      <c r="ORL1" s="38"/>
      <c r="ORM1" s="38"/>
      <c r="ORN1" s="38"/>
      <c r="ORO1" s="38"/>
      <c r="ORP1" s="38"/>
      <c r="ORQ1" s="38"/>
      <c r="ORR1" s="38"/>
      <c r="ORS1" s="38"/>
      <c r="ORT1" s="38"/>
      <c r="ORU1" s="38"/>
      <c r="ORV1" s="38"/>
      <c r="ORW1" s="38"/>
      <c r="ORX1" s="38"/>
      <c r="ORY1" s="38"/>
      <c r="ORZ1" s="38"/>
      <c r="OSA1" s="38"/>
      <c r="OSB1" s="38"/>
      <c r="OSC1" s="38"/>
      <c r="OSD1" s="38"/>
      <c r="OSE1" s="38"/>
      <c r="OSF1" s="38"/>
      <c r="OSG1" s="38"/>
      <c r="OSH1" s="38"/>
      <c r="OSI1" s="38"/>
      <c r="OSJ1" s="38"/>
      <c r="OSK1" s="38"/>
      <c r="OSL1" s="38"/>
      <c r="OSM1" s="38"/>
      <c r="OSN1" s="38"/>
      <c r="OSO1" s="38"/>
      <c r="OSP1" s="38"/>
      <c r="OSQ1" s="38"/>
      <c r="OSR1" s="38"/>
      <c r="OSS1" s="38"/>
      <c r="OST1" s="38"/>
      <c r="OSU1" s="38"/>
      <c r="OSV1" s="38"/>
      <c r="OSW1" s="38"/>
      <c r="OSX1" s="38"/>
      <c r="OSY1" s="38"/>
      <c r="OSZ1" s="38"/>
      <c r="OTA1" s="38"/>
      <c r="OTB1" s="38"/>
      <c r="OTC1" s="38"/>
      <c r="OTD1" s="38"/>
      <c r="OTE1" s="38"/>
      <c r="OTF1" s="38"/>
      <c r="OTG1" s="38"/>
      <c r="OTH1" s="38"/>
      <c r="OTI1" s="38"/>
      <c r="OTJ1" s="38"/>
      <c r="OTK1" s="38"/>
      <c r="OTL1" s="38"/>
      <c r="OTM1" s="38"/>
      <c r="OTN1" s="38"/>
      <c r="OTO1" s="38"/>
      <c r="OTP1" s="38"/>
      <c r="OTQ1" s="38"/>
      <c r="OTR1" s="38"/>
      <c r="OTS1" s="38"/>
      <c r="OTT1" s="38"/>
      <c r="OTU1" s="38"/>
      <c r="OTV1" s="38"/>
      <c r="OTW1" s="38"/>
      <c r="OTX1" s="38"/>
      <c r="OTY1" s="38"/>
      <c r="OTZ1" s="38"/>
      <c r="OUA1" s="38"/>
      <c r="OUB1" s="38"/>
      <c r="OUC1" s="38"/>
      <c r="OUD1" s="38"/>
      <c r="OUE1" s="38"/>
      <c r="OUF1" s="38"/>
      <c r="OUG1" s="38"/>
      <c r="OUH1" s="38"/>
      <c r="OUI1" s="38"/>
      <c r="OUJ1" s="38"/>
      <c r="OUK1" s="38"/>
      <c r="OUL1" s="38"/>
      <c r="OUM1" s="38"/>
      <c r="OUN1" s="38"/>
      <c r="OUO1" s="38"/>
      <c r="OUP1" s="38"/>
      <c r="OUQ1" s="38"/>
      <c r="OUR1" s="38"/>
      <c r="OUS1" s="38"/>
      <c r="OUT1" s="38"/>
      <c r="OUU1" s="38"/>
      <c r="OUV1" s="38"/>
      <c r="OUW1" s="38"/>
      <c r="OUX1" s="38"/>
      <c r="OUY1" s="38"/>
      <c r="OUZ1" s="38"/>
      <c r="OVA1" s="38"/>
      <c r="OVB1" s="38"/>
      <c r="OVC1" s="38"/>
      <c r="OVD1" s="38"/>
      <c r="OVE1" s="38"/>
      <c r="OVF1" s="38"/>
      <c r="OVG1" s="38"/>
      <c r="OVH1" s="38"/>
      <c r="OVI1" s="38"/>
      <c r="OVJ1" s="38"/>
      <c r="OVK1" s="38"/>
      <c r="OVL1" s="38"/>
      <c r="OVM1" s="38"/>
      <c r="OVN1" s="38"/>
      <c r="OVO1" s="38"/>
      <c r="OVP1" s="38"/>
      <c r="OVQ1" s="38"/>
      <c r="OVR1" s="38"/>
      <c r="OVS1" s="38"/>
      <c r="OVT1" s="38"/>
      <c r="OVU1" s="38"/>
      <c r="OVV1" s="38"/>
      <c r="OVW1" s="38"/>
      <c r="OVX1" s="38"/>
      <c r="OVY1" s="38"/>
      <c r="OVZ1" s="38"/>
      <c r="OWA1" s="38"/>
      <c r="OWB1" s="38"/>
      <c r="OWC1" s="38"/>
      <c r="OWD1" s="38"/>
      <c r="OWE1" s="38"/>
      <c r="OWF1" s="38"/>
      <c r="OWG1" s="38"/>
      <c r="OWH1" s="38"/>
      <c r="OWI1" s="38"/>
      <c r="OWJ1" s="38"/>
      <c r="OWK1" s="38"/>
      <c r="OWL1" s="38"/>
      <c r="OWM1" s="38"/>
      <c r="OWN1" s="38"/>
      <c r="OWO1" s="38"/>
      <c r="OWP1" s="38"/>
      <c r="OWQ1" s="38"/>
      <c r="OWR1" s="38"/>
      <c r="OWS1" s="38"/>
      <c r="OWT1" s="38"/>
      <c r="OWU1" s="38"/>
      <c r="OWV1" s="38"/>
      <c r="OWW1" s="38"/>
      <c r="OWX1" s="38"/>
      <c r="OWY1" s="38"/>
      <c r="OWZ1" s="38"/>
      <c r="OXA1" s="38"/>
      <c r="OXB1" s="38"/>
      <c r="OXC1" s="38"/>
      <c r="OXD1" s="38"/>
      <c r="OXE1" s="38"/>
      <c r="OXF1" s="38"/>
      <c r="OXG1" s="38"/>
      <c r="OXH1" s="38"/>
      <c r="OXI1" s="38"/>
      <c r="OXJ1" s="38"/>
      <c r="OXK1" s="38"/>
      <c r="OXL1" s="38"/>
      <c r="OXM1" s="38"/>
      <c r="OXN1" s="38"/>
      <c r="OXO1" s="38"/>
      <c r="OXP1" s="38"/>
      <c r="OXQ1" s="38"/>
      <c r="OXR1" s="38"/>
      <c r="OXS1" s="38"/>
      <c r="OXT1" s="38"/>
      <c r="OXU1" s="38"/>
      <c r="OXV1" s="38"/>
      <c r="OXW1" s="38"/>
      <c r="OXX1" s="38"/>
      <c r="OXY1" s="38"/>
      <c r="OXZ1" s="38"/>
      <c r="OYA1" s="38"/>
      <c r="OYB1" s="38"/>
      <c r="OYC1" s="38"/>
      <c r="OYD1" s="38"/>
      <c r="OYE1" s="38"/>
      <c r="OYF1" s="38"/>
      <c r="OYG1" s="38"/>
      <c r="OYH1" s="38"/>
      <c r="OYI1" s="38"/>
      <c r="OYJ1" s="38"/>
      <c r="OYK1" s="38"/>
      <c r="OYL1" s="38"/>
      <c r="OYM1" s="38"/>
      <c r="OYN1" s="38"/>
      <c r="OYO1" s="38"/>
      <c r="OYP1" s="38"/>
      <c r="OYQ1" s="38"/>
      <c r="OYR1" s="38"/>
      <c r="OYS1" s="38"/>
      <c r="OYT1" s="38"/>
      <c r="OYU1" s="38"/>
      <c r="OYV1" s="38"/>
      <c r="OYW1" s="38"/>
      <c r="OYX1" s="38"/>
      <c r="OYY1" s="38"/>
      <c r="OYZ1" s="38"/>
      <c r="OZA1" s="38"/>
      <c r="OZB1" s="38"/>
      <c r="OZC1" s="38"/>
      <c r="OZD1" s="38"/>
      <c r="OZE1" s="38"/>
      <c r="OZF1" s="38"/>
      <c r="OZG1" s="38"/>
      <c r="OZH1" s="38"/>
      <c r="OZI1" s="38"/>
      <c r="OZJ1" s="38"/>
      <c r="OZK1" s="38"/>
      <c r="OZL1" s="38"/>
      <c r="OZM1" s="38"/>
      <c r="OZN1" s="38"/>
      <c r="OZO1" s="38"/>
      <c r="OZP1" s="38"/>
      <c r="OZQ1" s="38"/>
      <c r="OZR1" s="38"/>
      <c r="OZS1" s="38"/>
      <c r="OZT1" s="38"/>
      <c r="OZU1" s="38"/>
      <c r="OZV1" s="38"/>
      <c r="OZW1" s="38"/>
      <c r="OZX1" s="38"/>
      <c r="OZY1" s="38"/>
      <c r="OZZ1" s="38"/>
      <c r="PAA1" s="38"/>
      <c r="PAB1" s="38"/>
      <c r="PAC1" s="38"/>
      <c r="PAD1" s="38"/>
      <c r="PAE1" s="38"/>
      <c r="PAF1" s="38"/>
      <c r="PAG1" s="38"/>
      <c r="PAH1" s="38"/>
      <c r="PAI1" s="38"/>
      <c r="PAJ1" s="38"/>
      <c r="PAK1" s="38"/>
      <c r="PAL1" s="38"/>
      <c r="PAM1" s="38"/>
      <c r="PAN1" s="38"/>
      <c r="PAO1" s="38"/>
      <c r="PAP1" s="38"/>
      <c r="PAQ1" s="38"/>
      <c r="PAR1" s="38"/>
      <c r="PAS1" s="38"/>
      <c r="PAT1" s="38"/>
      <c r="PAU1" s="38"/>
      <c r="PAV1" s="38"/>
      <c r="PAW1" s="38"/>
      <c r="PAX1" s="38"/>
      <c r="PAY1" s="38"/>
      <c r="PAZ1" s="38"/>
      <c r="PBA1" s="38"/>
      <c r="PBB1" s="38"/>
      <c r="PBC1" s="38"/>
      <c r="PBD1" s="38"/>
      <c r="PBE1" s="38"/>
      <c r="PBF1" s="38"/>
      <c r="PBG1" s="38"/>
      <c r="PBH1" s="38"/>
      <c r="PBI1" s="38"/>
      <c r="PBJ1" s="38"/>
      <c r="PBK1" s="38"/>
      <c r="PBL1" s="38"/>
      <c r="PBM1" s="38"/>
      <c r="PBN1" s="38"/>
      <c r="PBO1" s="38"/>
      <c r="PBP1" s="38"/>
      <c r="PBQ1" s="38"/>
      <c r="PBR1" s="38"/>
      <c r="PBS1" s="38"/>
      <c r="PBT1" s="38"/>
      <c r="PBU1" s="38"/>
      <c r="PBV1" s="38"/>
      <c r="PBW1" s="38"/>
      <c r="PBX1" s="38"/>
      <c r="PBY1" s="38"/>
      <c r="PBZ1" s="38"/>
      <c r="PCA1" s="38"/>
      <c r="PCB1" s="38"/>
      <c r="PCC1" s="38"/>
      <c r="PCD1" s="38"/>
      <c r="PCE1" s="38"/>
      <c r="PCF1" s="38"/>
      <c r="PCG1" s="38"/>
      <c r="PCH1" s="38"/>
      <c r="PCI1" s="38"/>
      <c r="PCJ1" s="38"/>
      <c r="PCK1" s="38"/>
      <c r="PCL1" s="38"/>
      <c r="PCM1" s="38"/>
      <c r="PCN1" s="38"/>
      <c r="PCO1" s="38"/>
      <c r="PCP1" s="38"/>
      <c r="PCQ1" s="38"/>
      <c r="PCR1" s="38"/>
      <c r="PCS1" s="38"/>
      <c r="PCT1" s="38"/>
      <c r="PCU1" s="38"/>
      <c r="PCV1" s="38"/>
      <c r="PCW1" s="38"/>
      <c r="PCX1" s="38"/>
      <c r="PCY1" s="38"/>
      <c r="PCZ1" s="38"/>
      <c r="PDA1" s="38"/>
      <c r="PDB1" s="38"/>
      <c r="PDC1" s="38"/>
      <c r="PDD1" s="38"/>
      <c r="PDE1" s="38"/>
      <c r="PDF1" s="38"/>
      <c r="PDG1" s="38"/>
      <c r="PDH1" s="38"/>
      <c r="PDI1" s="38"/>
      <c r="PDJ1" s="38"/>
      <c r="PDK1" s="38"/>
      <c r="PDL1" s="38"/>
      <c r="PDM1" s="38"/>
      <c r="PDN1" s="38"/>
      <c r="PDO1" s="38"/>
      <c r="PDP1" s="38"/>
      <c r="PDQ1" s="38"/>
      <c r="PDR1" s="38"/>
      <c r="PDS1" s="38"/>
      <c r="PDT1" s="38"/>
      <c r="PDU1" s="38"/>
      <c r="PDV1" s="38"/>
      <c r="PDW1" s="38"/>
      <c r="PDX1" s="38"/>
      <c r="PDY1" s="38"/>
      <c r="PDZ1" s="38"/>
      <c r="PEA1" s="38"/>
      <c r="PEB1" s="38"/>
      <c r="PEC1" s="38"/>
      <c r="PED1" s="38"/>
      <c r="PEE1" s="38"/>
      <c r="PEF1" s="38"/>
      <c r="PEG1" s="38"/>
      <c r="PEH1" s="38"/>
      <c r="PEI1" s="38"/>
      <c r="PEJ1" s="38"/>
      <c r="PEK1" s="38"/>
      <c r="PEL1" s="38"/>
      <c r="PEM1" s="38"/>
      <c r="PEN1" s="38"/>
      <c r="PEO1" s="38"/>
      <c r="PEP1" s="38"/>
      <c r="PEQ1" s="38"/>
      <c r="PER1" s="38"/>
      <c r="PES1" s="38"/>
      <c r="PET1" s="38"/>
      <c r="PEU1" s="38"/>
      <c r="PEV1" s="38"/>
      <c r="PEW1" s="38"/>
      <c r="PEX1" s="38"/>
      <c r="PEY1" s="38"/>
      <c r="PEZ1" s="38"/>
      <c r="PFA1" s="38"/>
      <c r="PFB1" s="38"/>
      <c r="PFC1" s="38"/>
      <c r="PFD1" s="38"/>
      <c r="PFE1" s="38"/>
      <c r="PFF1" s="38"/>
      <c r="PFG1" s="38"/>
      <c r="PFH1" s="38"/>
      <c r="PFI1" s="38"/>
      <c r="PFJ1" s="38"/>
      <c r="PFK1" s="38"/>
      <c r="PFL1" s="38"/>
      <c r="PFM1" s="38"/>
      <c r="PFN1" s="38"/>
      <c r="PFO1" s="38"/>
      <c r="PFP1" s="38"/>
      <c r="PFQ1" s="38"/>
      <c r="PFR1" s="38"/>
      <c r="PFS1" s="38"/>
      <c r="PFT1" s="38"/>
      <c r="PFU1" s="38"/>
      <c r="PFV1" s="38"/>
      <c r="PFW1" s="38"/>
      <c r="PFX1" s="38"/>
      <c r="PFY1" s="38"/>
      <c r="PFZ1" s="38"/>
      <c r="PGA1" s="38"/>
      <c r="PGB1" s="38"/>
      <c r="PGC1" s="38"/>
      <c r="PGD1" s="38"/>
      <c r="PGE1" s="38"/>
      <c r="PGF1" s="38"/>
      <c r="PGG1" s="38"/>
      <c r="PGH1" s="38"/>
      <c r="PGI1" s="38"/>
      <c r="PGJ1" s="38"/>
      <c r="PGK1" s="38"/>
      <c r="PGL1" s="38"/>
      <c r="PGM1" s="38"/>
      <c r="PGN1" s="38"/>
      <c r="PGO1" s="38"/>
      <c r="PGP1" s="38"/>
      <c r="PGQ1" s="38"/>
      <c r="PGR1" s="38"/>
      <c r="PGS1" s="38"/>
      <c r="PGT1" s="38"/>
      <c r="PGU1" s="38"/>
      <c r="PGV1" s="38"/>
      <c r="PGW1" s="38"/>
      <c r="PGX1" s="38"/>
      <c r="PGY1" s="38"/>
      <c r="PGZ1" s="38"/>
      <c r="PHA1" s="38"/>
      <c r="PHB1" s="38"/>
      <c r="PHC1" s="38"/>
      <c r="PHD1" s="38"/>
      <c r="PHE1" s="38"/>
      <c r="PHF1" s="38"/>
      <c r="PHG1" s="38"/>
      <c r="PHH1" s="38"/>
      <c r="PHI1" s="38"/>
      <c r="PHJ1" s="38"/>
      <c r="PHK1" s="38"/>
      <c r="PHL1" s="38"/>
      <c r="PHM1" s="38"/>
      <c r="PHN1" s="38"/>
      <c r="PHO1" s="38"/>
      <c r="PHP1" s="38"/>
      <c r="PHQ1" s="38"/>
      <c r="PHR1" s="38"/>
      <c r="PHS1" s="38"/>
      <c r="PHT1" s="38"/>
      <c r="PHU1" s="38"/>
      <c r="PHV1" s="38"/>
      <c r="PHW1" s="38"/>
      <c r="PHX1" s="38"/>
      <c r="PHY1" s="38"/>
      <c r="PHZ1" s="38"/>
      <c r="PIA1" s="38"/>
      <c r="PIB1" s="38"/>
      <c r="PIC1" s="38"/>
      <c r="PID1" s="38"/>
      <c r="PIE1" s="38"/>
      <c r="PIF1" s="38"/>
      <c r="PIG1" s="38"/>
      <c r="PIH1" s="38"/>
      <c r="PII1" s="38"/>
      <c r="PIJ1" s="38"/>
      <c r="PIK1" s="38"/>
      <c r="PIL1" s="38"/>
      <c r="PIM1" s="38"/>
      <c r="PIN1" s="38"/>
      <c r="PIO1" s="38"/>
      <c r="PIP1" s="38"/>
      <c r="PIQ1" s="38"/>
      <c r="PIR1" s="38"/>
      <c r="PIS1" s="38"/>
      <c r="PIT1" s="38"/>
      <c r="PIU1" s="38"/>
      <c r="PIV1" s="38"/>
      <c r="PIW1" s="38"/>
      <c r="PIX1" s="38"/>
      <c r="PIY1" s="38"/>
      <c r="PIZ1" s="38"/>
      <c r="PJA1" s="38"/>
      <c r="PJB1" s="38"/>
      <c r="PJC1" s="38"/>
      <c r="PJD1" s="38"/>
      <c r="PJE1" s="38"/>
      <c r="PJF1" s="38"/>
      <c r="PJG1" s="38"/>
      <c r="PJH1" s="38"/>
      <c r="PJI1" s="38"/>
      <c r="PJJ1" s="38"/>
      <c r="PJK1" s="38"/>
      <c r="PJL1" s="38"/>
      <c r="PJM1" s="38"/>
      <c r="PJN1" s="38"/>
      <c r="PJO1" s="38"/>
      <c r="PJP1" s="38"/>
      <c r="PJQ1" s="38"/>
      <c r="PJR1" s="38"/>
      <c r="PJS1" s="38"/>
      <c r="PJT1" s="38"/>
      <c r="PJU1" s="38"/>
      <c r="PJV1" s="38"/>
      <c r="PJW1" s="38"/>
      <c r="PJX1" s="38"/>
      <c r="PJY1" s="38"/>
      <c r="PJZ1" s="38"/>
      <c r="PKA1" s="38"/>
      <c r="PKB1" s="38"/>
      <c r="PKC1" s="38"/>
      <c r="PKD1" s="38"/>
      <c r="PKE1" s="38"/>
      <c r="PKF1" s="38"/>
      <c r="PKG1" s="38"/>
      <c r="PKH1" s="38"/>
      <c r="PKI1" s="38"/>
      <c r="PKJ1" s="38"/>
      <c r="PKK1" s="38"/>
      <c r="PKL1" s="38"/>
      <c r="PKM1" s="38"/>
      <c r="PKN1" s="38"/>
      <c r="PKO1" s="38"/>
      <c r="PKP1" s="38"/>
      <c r="PKQ1" s="38"/>
      <c r="PKR1" s="38"/>
      <c r="PKS1" s="38"/>
      <c r="PKT1" s="38"/>
      <c r="PKU1" s="38"/>
      <c r="PKV1" s="38"/>
      <c r="PKW1" s="38"/>
      <c r="PKX1" s="38"/>
      <c r="PKY1" s="38"/>
      <c r="PKZ1" s="38"/>
      <c r="PLA1" s="38"/>
      <c r="PLB1" s="38"/>
      <c r="PLC1" s="38"/>
      <c r="PLD1" s="38"/>
      <c r="PLE1" s="38"/>
      <c r="PLF1" s="38"/>
      <c r="PLG1" s="38"/>
      <c r="PLH1" s="38"/>
      <c r="PLI1" s="38"/>
      <c r="PLJ1" s="38"/>
      <c r="PLK1" s="38"/>
      <c r="PLL1" s="38"/>
      <c r="PLM1" s="38"/>
      <c r="PLN1" s="38"/>
      <c r="PLO1" s="38"/>
      <c r="PLP1" s="38"/>
      <c r="PLQ1" s="38"/>
      <c r="PLR1" s="38"/>
      <c r="PLS1" s="38"/>
      <c r="PLT1" s="38"/>
      <c r="PLU1" s="38"/>
      <c r="PLV1" s="38"/>
      <c r="PLW1" s="38"/>
      <c r="PLX1" s="38"/>
      <c r="PLY1" s="38"/>
      <c r="PLZ1" s="38"/>
      <c r="PMA1" s="38"/>
      <c r="PMB1" s="38"/>
      <c r="PMC1" s="38"/>
      <c r="PMD1" s="38"/>
      <c r="PME1" s="38"/>
      <c r="PMF1" s="38"/>
      <c r="PMG1" s="38"/>
      <c r="PMH1" s="38"/>
      <c r="PMI1" s="38"/>
      <c r="PMJ1" s="38"/>
      <c r="PMK1" s="38"/>
      <c r="PML1" s="38"/>
      <c r="PMM1" s="38"/>
      <c r="PMN1" s="38"/>
      <c r="PMO1" s="38"/>
      <c r="PMP1" s="38"/>
      <c r="PMQ1" s="38"/>
      <c r="PMR1" s="38"/>
      <c r="PMS1" s="38"/>
      <c r="PMT1" s="38"/>
      <c r="PMU1" s="38"/>
      <c r="PMV1" s="38"/>
      <c r="PMW1" s="38"/>
      <c r="PMX1" s="38"/>
      <c r="PMY1" s="38"/>
      <c r="PMZ1" s="38"/>
      <c r="PNA1" s="38"/>
      <c r="PNB1" s="38"/>
      <c r="PNC1" s="38"/>
      <c r="PND1" s="38"/>
      <c r="PNE1" s="38"/>
      <c r="PNF1" s="38"/>
      <c r="PNG1" s="38"/>
      <c r="PNH1" s="38"/>
      <c r="PNI1" s="38"/>
      <c r="PNJ1" s="38"/>
      <c r="PNK1" s="38"/>
      <c r="PNL1" s="38"/>
      <c r="PNM1" s="38"/>
      <c r="PNN1" s="38"/>
      <c r="PNO1" s="38"/>
      <c r="PNP1" s="38"/>
      <c r="PNQ1" s="38"/>
      <c r="PNR1" s="38"/>
      <c r="PNS1" s="38"/>
      <c r="PNT1" s="38"/>
      <c r="PNU1" s="38"/>
      <c r="PNV1" s="38"/>
      <c r="PNW1" s="38"/>
      <c r="PNX1" s="38"/>
      <c r="PNY1" s="38"/>
      <c r="PNZ1" s="38"/>
      <c r="POA1" s="38"/>
      <c r="POB1" s="38"/>
      <c r="POC1" s="38"/>
      <c r="POD1" s="38"/>
      <c r="POE1" s="38"/>
      <c r="POF1" s="38"/>
      <c r="POG1" s="38"/>
      <c r="POH1" s="38"/>
      <c r="POI1" s="38"/>
      <c r="POJ1" s="38"/>
      <c r="POK1" s="38"/>
      <c r="POL1" s="38"/>
      <c r="POM1" s="38"/>
      <c r="PON1" s="38"/>
      <c r="POO1" s="38"/>
      <c r="POP1" s="38"/>
      <c r="POQ1" s="38"/>
      <c r="POR1" s="38"/>
      <c r="POS1" s="38"/>
      <c r="POT1" s="38"/>
      <c r="POU1" s="38"/>
      <c r="POV1" s="38"/>
      <c r="POW1" s="38"/>
      <c r="POX1" s="38"/>
      <c r="POY1" s="38"/>
      <c r="POZ1" s="38"/>
      <c r="PPA1" s="38"/>
      <c r="PPB1" s="38"/>
      <c r="PPC1" s="38"/>
      <c r="PPD1" s="38"/>
      <c r="PPE1" s="38"/>
      <c r="PPF1" s="38"/>
      <c r="PPG1" s="38"/>
      <c r="PPH1" s="38"/>
      <c r="PPI1" s="38"/>
      <c r="PPJ1" s="38"/>
      <c r="PPK1" s="38"/>
      <c r="PPL1" s="38"/>
      <c r="PPM1" s="38"/>
      <c r="PPN1" s="38"/>
      <c r="PPO1" s="38"/>
      <c r="PPP1" s="38"/>
      <c r="PPQ1" s="38"/>
      <c r="PPR1" s="38"/>
      <c r="PPS1" s="38"/>
      <c r="PPT1" s="38"/>
      <c r="PPU1" s="38"/>
      <c r="PPV1" s="38"/>
      <c r="PPW1" s="38"/>
      <c r="PPX1" s="38"/>
      <c r="PPY1" s="38"/>
      <c r="PPZ1" s="38"/>
      <c r="PQA1" s="38"/>
      <c r="PQB1" s="38"/>
      <c r="PQC1" s="38"/>
      <c r="PQD1" s="38"/>
      <c r="PQE1" s="38"/>
      <c r="PQF1" s="38"/>
      <c r="PQG1" s="38"/>
      <c r="PQH1" s="38"/>
      <c r="PQI1" s="38"/>
      <c r="PQJ1" s="38"/>
      <c r="PQK1" s="38"/>
      <c r="PQL1" s="38"/>
      <c r="PQM1" s="38"/>
      <c r="PQN1" s="38"/>
      <c r="PQO1" s="38"/>
      <c r="PQP1" s="38"/>
      <c r="PQQ1" s="38"/>
      <c r="PQR1" s="38"/>
      <c r="PQS1" s="38"/>
      <c r="PQT1" s="38"/>
      <c r="PQU1" s="38"/>
      <c r="PQV1" s="38"/>
      <c r="PQW1" s="38"/>
      <c r="PQX1" s="38"/>
      <c r="PQY1" s="38"/>
      <c r="PQZ1" s="38"/>
      <c r="PRA1" s="38"/>
      <c r="PRB1" s="38"/>
      <c r="PRC1" s="38"/>
      <c r="PRD1" s="38"/>
      <c r="PRE1" s="38"/>
      <c r="PRF1" s="38"/>
      <c r="PRG1" s="38"/>
      <c r="PRH1" s="38"/>
      <c r="PRI1" s="38"/>
      <c r="PRJ1" s="38"/>
      <c r="PRK1" s="38"/>
      <c r="PRL1" s="38"/>
      <c r="PRM1" s="38"/>
      <c r="PRN1" s="38"/>
      <c r="PRO1" s="38"/>
      <c r="PRP1" s="38"/>
      <c r="PRQ1" s="38"/>
      <c r="PRR1" s="38"/>
      <c r="PRS1" s="38"/>
      <c r="PRT1" s="38"/>
      <c r="PRU1" s="38"/>
      <c r="PRV1" s="38"/>
      <c r="PRW1" s="38"/>
      <c r="PRX1" s="38"/>
      <c r="PRY1" s="38"/>
      <c r="PRZ1" s="38"/>
      <c r="PSA1" s="38"/>
      <c r="PSB1" s="38"/>
      <c r="PSC1" s="38"/>
      <c r="PSD1" s="38"/>
      <c r="PSE1" s="38"/>
      <c r="PSF1" s="38"/>
      <c r="PSG1" s="38"/>
      <c r="PSH1" s="38"/>
      <c r="PSI1" s="38"/>
      <c r="PSJ1" s="38"/>
      <c r="PSK1" s="38"/>
      <c r="PSL1" s="38"/>
      <c r="PSM1" s="38"/>
      <c r="PSN1" s="38"/>
      <c r="PSO1" s="38"/>
      <c r="PSP1" s="38"/>
      <c r="PSQ1" s="38"/>
      <c r="PSR1" s="38"/>
      <c r="PSS1" s="38"/>
      <c r="PST1" s="38"/>
      <c r="PSU1" s="38"/>
      <c r="PSV1" s="38"/>
      <c r="PSW1" s="38"/>
      <c r="PSX1" s="38"/>
      <c r="PSY1" s="38"/>
      <c r="PSZ1" s="38"/>
      <c r="PTA1" s="38"/>
      <c r="PTB1" s="38"/>
      <c r="PTC1" s="38"/>
      <c r="PTD1" s="38"/>
      <c r="PTE1" s="38"/>
      <c r="PTF1" s="38"/>
      <c r="PTG1" s="38"/>
      <c r="PTH1" s="38"/>
      <c r="PTI1" s="38"/>
      <c r="PTJ1" s="38"/>
      <c r="PTK1" s="38"/>
      <c r="PTL1" s="38"/>
      <c r="PTM1" s="38"/>
      <c r="PTN1" s="38"/>
      <c r="PTO1" s="38"/>
      <c r="PTP1" s="38"/>
      <c r="PTQ1" s="38"/>
      <c r="PTR1" s="38"/>
      <c r="PTS1" s="38"/>
      <c r="PTT1" s="38"/>
      <c r="PTU1" s="38"/>
      <c r="PTV1" s="38"/>
      <c r="PTW1" s="38"/>
      <c r="PTX1" s="38"/>
      <c r="PTY1" s="38"/>
      <c r="PTZ1" s="38"/>
      <c r="PUA1" s="38"/>
      <c r="PUB1" s="38"/>
      <c r="PUC1" s="38"/>
      <c r="PUD1" s="38"/>
      <c r="PUE1" s="38"/>
      <c r="PUF1" s="38"/>
      <c r="PUG1" s="38"/>
      <c r="PUH1" s="38"/>
      <c r="PUI1" s="38"/>
      <c r="PUJ1" s="38"/>
      <c r="PUK1" s="38"/>
      <c r="PUL1" s="38"/>
      <c r="PUM1" s="38"/>
      <c r="PUN1" s="38"/>
      <c r="PUO1" s="38"/>
      <c r="PUP1" s="38"/>
      <c r="PUQ1" s="38"/>
      <c r="PUR1" s="38"/>
      <c r="PUS1" s="38"/>
      <c r="PUT1" s="38"/>
      <c r="PUU1" s="38"/>
      <c r="PUV1" s="38"/>
      <c r="PUW1" s="38"/>
      <c r="PUX1" s="38"/>
      <c r="PUY1" s="38"/>
      <c r="PUZ1" s="38"/>
      <c r="PVA1" s="38"/>
      <c r="PVB1" s="38"/>
      <c r="PVC1" s="38"/>
      <c r="PVD1" s="38"/>
      <c r="PVE1" s="38"/>
      <c r="PVF1" s="38"/>
      <c r="PVG1" s="38"/>
      <c r="PVH1" s="38"/>
      <c r="PVI1" s="38"/>
      <c r="PVJ1" s="38"/>
      <c r="PVK1" s="38"/>
      <c r="PVL1" s="38"/>
      <c r="PVM1" s="38"/>
      <c r="PVN1" s="38"/>
      <c r="PVO1" s="38"/>
      <c r="PVP1" s="38"/>
      <c r="PVQ1" s="38"/>
      <c r="PVR1" s="38"/>
      <c r="PVS1" s="38"/>
      <c r="PVT1" s="38"/>
      <c r="PVU1" s="38"/>
      <c r="PVV1" s="38"/>
      <c r="PVW1" s="38"/>
      <c r="PVX1" s="38"/>
      <c r="PVY1" s="38"/>
      <c r="PVZ1" s="38"/>
      <c r="PWA1" s="38"/>
      <c r="PWB1" s="38"/>
      <c r="PWC1" s="38"/>
      <c r="PWD1" s="38"/>
      <c r="PWE1" s="38"/>
      <c r="PWF1" s="38"/>
      <c r="PWG1" s="38"/>
      <c r="PWH1" s="38"/>
      <c r="PWI1" s="38"/>
      <c r="PWJ1" s="38"/>
      <c r="PWK1" s="38"/>
      <c r="PWL1" s="38"/>
      <c r="PWM1" s="38"/>
      <c r="PWN1" s="38"/>
      <c r="PWO1" s="38"/>
      <c r="PWP1" s="38"/>
      <c r="PWQ1" s="38"/>
      <c r="PWR1" s="38"/>
      <c r="PWS1" s="38"/>
      <c r="PWT1" s="38"/>
      <c r="PWU1" s="38"/>
      <c r="PWV1" s="38"/>
      <c r="PWW1" s="38"/>
      <c r="PWX1" s="38"/>
      <c r="PWY1" s="38"/>
      <c r="PWZ1" s="38"/>
      <c r="PXA1" s="38"/>
      <c r="PXB1" s="38"/>
      <c r="PXC1" s="38"/>
      <c r="PXD1" s="38"/>
      <c r="PXE1" s="38"/>
      <c r="PXF1" s="38"/>
      <c r="PXG1" s="38"/>
      <c r="PXH1" s="38"/>
      <c r="PXI1" s="38"/>
      <c r="PXJ1" s="38"/>
      <c r="PXK1" s="38"/>
      <c r="PXL1" s="38"/>
      <c r="PXM1" s="38"/>
      <c r="PXN1" s="38"/>
      <c r="PXO1" s="38"/>
      <c r="PXP1" s="38"/>
      <c r="PXQ1" s="38"/>
      <c r="PXR1" s="38"/>
      <c r="PXS1" s="38"/>
      <c r="PXT1" s="38"/>
      <c r="PXU1" s="38"/>
      <c r="PXV1" s="38"/>
      <c r="PXW1" s="38"/>
      <c r="PXX1" s="38"/>
      <c r="PXY1" s="38"/>
      <c r="PXZ1" s="38"/>
      <c r="PYA1" s="38"/>
      <c r="PYB1" s="38"/>
      <c r="PYC1" s="38"/>
      <c r="PYD1" s="38"/>
      <c r="PYE1" s="38"/>
      <c r="PYF1" s="38"/>
      <c r="PYG1" s="38"/>
      <c r="PYH1" s="38"/>
      <c r="PYI1" s="38"/>
      <c r="PYJ1" s="38"/>
      <c r="PYK1" s="38"/>
      <c r="PYL1" s="38"/>
      <c r="PYM1" s="38"/>
      <c r="PYN1" s="38"/>
      <c r="PYO1" s="38"/>
      <c r="PYP1" s="38"/>
      <c r="PYQ1" s="38"/>
      <c r="PYR1" s="38"/>
      <c r="PYS1" s="38"/>
      <c r="PYT1" s="38"/>
      <c r="PYU1" s="38"/>
      <c r="PYV1" s="38"/>
      <c r="PYW1" s="38"/>
      <c r="PYX1" s="38"/>
      <c r="PYY1" s="38"/>
      <c r="PYZ1" s="38"/>
      <c r="PZA1" s="38"/>
      <c r="PZB1" s="38"/>
      <c r="PZC1" s="38"/>
      <c r="PZD1" s="38"/>
      <c r="PZE1" s="38"/>
      <c r="PZF1" s="38"/>
      <c r="PZG1" s="38"/>
      <c r="PZH1" s="38"/>
      <c r="PZI1" s="38"/>
      <c r="PZJ1" s="38"/>
      <c r="PZK1" s="38"/>
      <c r="PZL1" s="38"/>
      <c r="PZM1" s="38"/>
      <c r="PZN1" s="38"/>
      <c r="PZO1" s="38"/>
      <c r="PZP1" s="38"/>
      <c r="PZQ1" s="38"/>
      <c r="PZR1" s="38"/>
      <c r="PZS1" s="38"/>
      <c r="PZT1" s="38"/>
      <c r="PZU1" s="38"/>
      <c r="PZV1" s="38"/>
      <c r="PZW1" s="38"/>
      <c r="PZX1" s="38"/>
      <c r="PZY1" s="38"/>
      <c r="PZZ1" s="38"/>
      <c r="QAA1" s="38"/>
      <c r="QAB1" s="38"/>
      <c r="QAC1" s="38"/>
      <c r="QAD1" s="38"/>
      <c r="QAE1" s="38"/>
      <c r="QAF1" s="38"/>
      <c r="QAG1" s="38"/>
      <c r="QAH1" s="38"/>
      <c r="QAI1" s="38"/>
      <c r="QAJ1" s="38"/>
      <c r="QAK1" s="38"/>
      <c r="QAL1" s="38"/>
      <c r="QAM1" s="38"/>
      <c r="QAN1" s="38"/>
      <c r="QAO1" s="38"/>
      <c r="QAP1" s="38"/>
      <c r="QAQ1" s="38"/>
      <c r="QAR1" s="38"/>
      <c r="QAS1" s="38"/>
      <c r="QAT1" s="38"/>
      <c r="QAU1" s="38"/>
      <c r="QAV1" s="38"/>
      <c r="QAW1" s="38"/>
      <c r="QAX1" s="38"/>
      <c r="QAY1" s="38"/>
      <c r="QAZ1" s="38"/>
      <c r="QBA1" s="38"/>
      <c r="QBB1" s="38"/>
      <c r="QBC1" s="38"/>
      <c r="QBD1" s="38"/>
      <c r="QBE1" s="38"/>
      <c r="QBF1" s="38"/>
      <c r="QBG1" s="38"/>
      <c r="QBH1" s="38"/>
      <c r="QBI1" s="38"/>
      <c r="QBJ1" s="38"/>
      <c r="QBK1" s="38"/>
      <c r="QBL1" s="38"/>
      <c r="QBM1" s="38"/>
      <c r="QBN1" s="38"/>
      <c r="QBO1" s="38"/>
      <c r="QBP1" s="38"/>
      <c r="QBQ1" s="38"/>
      <c r="QBR1" s="38"/>
      <c r="QBS1" s="38"/>
      <c r="QBT1" s="38"/>
      <c r="QBU1" s="38"/>
      <c r="QBV1" s="38"/>
      <c r="QBW1" s="38"/>
      <c r="QBX1" s="38"/>
      <c r="QBY1" s="38"/>
      <c r="QBZ1" s="38"/>
      <c r="QCA1" s="38"/>
      <c r="QCB1" s="38"/>
      <c r="QCC1" s="38"/>
      <c r="QCD1" s="38"/>
      <c r="QCE1" s="38"/>
      <c r="QCF1" s="38"/>
      <c r="QCG1" s="38"/>
      <c r="QCH1" s="38"/>
      <c r="QCI1" s="38"/>
      <c r="QCJ1" s="38"/>
      <c r="QCK1" s="38"/>
      <c r="QCL1" s="38"/>
      <c r="QCM1" s="38"/>
      <c r="QCN1" s="38"/>
      <c r="QCO1" s="38"/>
      <c r="QCP1" s="38"/>
      <c r="QCQ1" s="38"/>
      <c r="QCR1" s="38"/>
      <c r="QCS1" s="38"/>
      <c r="QCT1" s="38"/>
      <c r="QCU1" s="38"/>
      <c r="QCV1" s="38"/>
      <c r="QCW1" s="38"/>
      <c r="QCX1" s="38"/>
      <c r="QCY1" s="38"/>
      <c r="QCZ1" s="38"/>
      <c r="QDA1" s="38"/>
      <c r="QDB1" s="38"/>
      <c r="QDC1" s="38"/>
      <c r="QDD1" s="38"/>
      <c r="QDE1" s="38"/>
      <c r="QDF1" s="38"/>
      <c r="QDG1" s="38"/>
      <c r="QDH1" s="38"/>
      <c r="QDI1" s="38"/>
      <c r="QDJ1" s="38"/>
      <c r="QDK1" s="38"/>
      <c r="QDL1" s="38"/>
      <c r="QDM1" s="38"/>
      <c r="QDN1" s="38"/>
      <c r="QDO1" s="38"/>
      <c r="QDP1" s="38"/>
      <c r="QDQ1" s="38"/>
      <c r="QDR1" s="38"/>
      <c r="QDS1" s="38"/>
      <c r="QDT1" s="38"/>
      <c r="QDU1" s="38"/>
      <c r="QDV1" s="38"/>
      <c r="QDW1" s="38"/>
      <c r="QDX1" s="38"/>
      <c r="QDY1" s="38"/>
      <c r="QDZ1" s="38"/>
      <c r="QEA1" s="38"/>
      <c r="QEB1" s="38"/>
      <c r="QEC1" s="38"/>
      <c r="QED1" s="38"/>
      <c r="QEE1" s="38"/>
      <c r="QEF1" s="38"/>
      <c r="QEG1" s="38"/>
      <c r="QEH1" s="38"/>
      <c r="QEI1" s="38"/>
      <c r="QEJ1" s="38"/>
      <c r="QEK1" s="38"/>
      <c r="QEL1" s="38"/>
      <c r="QEM1" s="38"/>
      <c r="QEN1" s="38"/>
      <c r="QEO1" s="38"/>
      <c r="QEP1" s="38"/>
      <c r="QEQ1" s="38"/>
      <c r="QER1" s="38"/>
      <c r="QES1" s="38"/>
      <c r="QET1" s="38"/>
      <c r="QEU1" s="38"/>
      <c r="QEV1" s="38"/>
      <c r="QEW1" s="38"/>
      <c r="QEX1" s="38"/>
      <c r="QEY1" s="38"/>
      <c r="QEZ1" s="38"/>
      <c r="QFA1" s="38"/>
      <c r="QFB1" s="38"/>
      <c r="QFC1" s="38"/>
      <c r="QFD1" s="38"/>
      <c r="QFE1" s="38"/>
      <c r="QFF1" s="38"/>
      <c r="QFG1" s="38"/>
      <c r="QFH1" s="38"/>
      <c r="QFI1" s="38"/>
      <c r="QFJ1" s="38"/>
      <c r="QFK1" s="38"/>
      <c r="QFL1" s="38"/>
      <c r="QFM1" s="38"/>
      <c r="QFN1" s="38"/>
      <c r="QFO1" s="38"/>
      <c r="QFP1" s="38"/>
      <c r="QFQ1" s="38"/>
      <c r="QFR1" s="38"/>
      <c r="QFS1" s="38"/>
      <c r="QFT1" s="38"/>
      <c r="QFU1" s="38"/>
      <c r="QFV1" s="38"/>
      <c r="QFW1" s="38"/>
      <c r="QFX1" s="38"/>
      <c r="QFY1" s="38"/>
      <c r="QFZ1" s="38"/>
      <c r="QGA1" s="38"/>
      <c r="QGB1" s="38"/>
      <c r="QGC1" s="38"/>
      <c r="QGD1" s="38"/>
      <c r="QGE1" s="38"/>
      <c r="QGF1" s="38"/>
      <c r="QGG1" s="38"/>
      <c r="QGH1" s="38"/>
      <c r="QGI1" s="38"/>
      <c r="QGJ1" s="38"/>
      <c r="QGK1" s="38"/>
      <c r="QGL1" s="38"/>
      <c r="QGM1" s="38"/>
      <c r="QGN1" s="38"/>
      <c r="QGO1" s="38"/>
      <c r="QGP1" s="38"/>
      <c r="QGQ1" s="38"/>
      <c r="QGR1" s="38"/>
      <c r="QGS1" s="38"/>
      <c r="QGT1" s="38"/>
      <c r="QGU1" s="38"/>
      <c r="QGV1" s="38"/>
      <c r="QGW1" s="38"/>
      <c r="QGX1" s="38"/>
      <c r="QGY1" s="38"/>
      <c r="QGZ1" s="38"/>
      <c r="QHA1" s="38"/>
      <c r="QHB1" s="38"/>
      <c r="QHC1" s="38"/>
      <c r="QHD1" s="38"/>
      <c r="QHE1" s="38"/>
      <c r="QHF1" s="38"/>
      <c r="QHG1" s="38"/>
      <c r="QHH1" s="38"/>
      <c r="QHI1" s="38"/>
      <c r="QHJ1" s="38"/>
      <c r="QHK1" s="38"/>
      <c r="QHL1" s="38"/>
      <c r="QHM1" s="38"/>
      <c r="QHN1" s="38"/>
      <c r="QHO1" s="38"/>
      <c r="QHP1" s="38"/>
      <c r="QHQ1" s="38"/>
      <c r="QHR1" s="38"/>
      <c r="QHS1" s="38"/>
      <c r="QHT1" s="38"/>
      <c r="QHU1" s="38"/>
      <c r="QHV1" s="38"/>
      <c r="QHW1" s="38"/>
      <c r="QHX1" s="38"/>
      <c r="QHY1" s="38"/>
      <c r="QHZ1" s="38"/>
      <c r="QIA1" s="38"/>
      <c r="QIB1" s="38"/>
      <c r="QIC1" s="38"/>
      <c r="QID1" s="38"/>
      <c r="QIE1" s="38"/>
      <c r="QIF1" s="38"/>
      <c r="QIG1" s="38"/>
      <c r="QIH1" s="38"/>
      <c r="QII1" s="38"/>
      <c r="QIJ1" s="38"/>
      <c r="QIK1" s="38"/>
      <c r="QIL1" s="38"/>
      <c r="QIM1" s="38"/>
      <c r="QIN1" s="38"/>
      <c r="QIO1" s="38"/>
      <c r="QIP1" s="38"/>
      <c r="QIQ1" s="38"/>
      <c r="QIR1" s="38"/>
      <c r="QIS1" s="38"/>
      <c r="QIT1" s="38"/>
      <c r="QIU1" s="38"/>
      <c r="QIV1" s="38"/>
      <c r="QIW1" s="38"/>
      <c r="QIX1" s="38"/>
      <c r="QIY1" s="38"/>
      <c r="QIZ1" s="38"/>
      <c r="QJA1" s="38"/>
      <c r="QJB1" s="38"/>
      <c r="QJC1" s="38"/>
      <c r="QJD1" s="38"/>
      <c r="QJE1" s="38"/>
      <c r="QJF1" s="38"/>
      <c r="QJG1" s="38"/>
      <c r="QJH1" s="38"/>
      <c r="QJI1" s="38"/>
      <c r="QJJ1" s="38"/>
      <c r="QJK1" s="38"/>
      <c r="QJL1" s="38"/>
      <c r="QJM1" s="38"/>
      <c r="QJN1" s="38"/>
      <c r="QJO1" s="38"/>
      <c r="QJP1" s="38"/>
      <c r="QJQ1" s="38"/>
      <c r="QJR1" s="38"/>
      <c r="QJS1" s="38"/>
      <c r="QJT1" s="38"/>
      <c r="QJU1" s="38"/>
      <c r="QJV1" s="38"/>
      <c r="QJW1" s="38"/>
      <c r="QJX1" s="38"/>
      <c r="QJY1" s="38"/>
      <c r="QJZ1" s="38"/>
      <c r="QKA1" s="38"/>
      <c r="QKB1" s="38"/>
      <c r="QKC1" s="38"/>
      <c r="QKD1" s="38"/>
      <c r="QKE1" s="38"/>
      <c r="QKF1" s="38"/>
      <c r="QKG1" s="38"/>
      <c r="QKH1" s="38"/>
      <c r="QKI1" s="38"/>
      <c r="QKJ1" s="38"/>
      <c r="QKK1" s="38"/>
      <c r="QKL1" s="38"/>
      <c r="QKM1" s="38"/>
      <c r="QKN1" s="38"/>
      <c r="QKO1" s="38"/>
      <c r="QKP1" s="38"/>
      <c r="QKQ1" s="38"/>
      <c r="QKR1" s="38"/>
      <c r="QKS1" s="38"/>
      <c r="QKT1" s="38"/>
      <c r="QKU1" s="38"/>
      <c r="QKV1" s="38"/>
      <c r="QKW1" s="38"/>
      <c r="QKX1" s="38"/>
      <c r="QKY1" s="38"/>
      <c r="QKZ1" s="38"/>
      <c r="QLA1" s="38"/>
      <c r="QLB1" s="38"/>
      <c r="QLC1" s="38"/>
      <c r="QLD1" s="38"/>
      <c r="QLE1" s="38"/>
      <c r="QLF1" s="38"/>
      <c r="QLG1" s="38"/>
      <c r="QLH1" s="38"/>
      <c r="QLI1" s="38"/>
      <c r="QLJ1" s="38"/>
      <c r="QLK1" s="38"/>
      <c r="QLL1" s="38"/>
      <c r="QLM1" s="38"/>
      <c r="QLN1" s="38"/>
      <c r="QLO1" s="38"/>
      <c r="QLP1" s="38"/>
      <c r="QLQ1" s="38"/>
      <c r="QLR1" s="38"/>
      <c r="QLS1" s="38"/>
      <c r="QLT1" s="38"/>
      <c r="QLU1" s="38"/>
      <c r="QLV1" s="38"/>
      <c r="QLW1" s="38"/>
      <c r="QLX1" s="38"/>
      <c r="QLY1" s="38"/>
      <c r="QLZ1" s="38"/>
      <c r="QMA1" s="38"/>
      <c r="QMB1" s="38"/>
      <c r="QMC1" s="38"/>
      <c r="QMD1" s="38"/>
      <c r="QME1" s="38"/>
      <c r="QMF1" s="38"/>
      <c r="QMG1" s="38"/>
      <c r="QMH1" s="38"/>
      <c r="QMI1" s="38"/>
      <c r="QMJ1" s="38"/>
      <c r="QMK1" s="38"/>
      <c r="QML1" s="38"/>
      <c r="QMM1" s="38"/>
      <c r="QMN1" s="38"/>
      <c r="QMO1" s="38"/>
      <c r="QMP1" s="38"/>
      <c r="QMQ1" s="38"/>
      <c r="QMR1" s="38"/>
      <c r="QMS1" s="38"/>
      <c r="QMT1" s="38"/>
      <c r="QMU1" s="38"/>
      <c r="QMV1" s="38"/>
      <c r="QMW1" s="38"/>
      <c r="QMX1" s="38"/>
      <c r="QMY1" s="38"/>
      <c r="QMZ1" s="38"/>
      <c r="QNA1" s="38"/>
      <c r="QNB1" s="38"/>
      <c r="QNC1" s="38"/>
      <c r="QND1" s="38"/>
      <c r="QNE1" s="38"/>
      <c r="QNF1" s="38"/>
      <c r="QNG1" s="38"/>
      <c r="QNH1" s="38"/>
      <c r="QNI1" s="38"/>
      <c r="QNJ1" s="38"/>
      <c r="QNK1" s="38"/>
      <c r="QNL1" s="38"/>
      <c r="QNM1" s="38"/>
      <c r="QNN1" s="38"/>
      <c r="QNO1" s="38"/>
      <c r="QNP1" s="38"/>
      <c r="QNQ1" s="38"/>
      <c r="QNR1" s="38"/>
      <c r="QNS1" s="38"/>
      <c r="QNT1" s="38"/>
      <c r="QNU1" s="38"/>
      <c r="QNV1" s="38"/>
      <c r="QNW1" s="38"/>
      <c r="QNX1" s="38"/>
      <c r="QNY1" s="38"/>
      <c r="QNZ1" s="38"/>
      <c r="QOA1" s="38"/>
      <c r="QOB1" s="38"/>
      <c r="QOC1" s="38"/>
      <c r="QOD1" s="38"/>
      <c r="QOE1" s="38"/>
      <c r="QOF1" s="38"/>
      <c r="QOG1" s="38"/>
      <c r="QOH1" s="38"/>
      <c r="QOI1" s="38"/>
      <c r="QOJ1" s="38"/>
      <c r="QOK1" s="38"/>
      <c r="QOL1" s="38"/>
      <c r="QOM1" s="38"/>
      <c r="QON1" s="38"/>
      <c r="QOO1" s="38"/>
      <c r="QOP1" s="38"/>
      <c r="QOQ1" s="38"/>
      <c r="QOR1" s="38"/>
      <c r="QOS1" s="38"/>
      <c r="QOT1" s="38"/>
      <c r="QOU1" s="38"/>
      <c r="QOV1" s="38"/>
      <c r="QOW1" s="38"/>
      <c r="QOX1" s="38"/>
      <c r="QOY1" s="38"/>
      <c r="QOZ1" s="38"/>
      <c r="QPA1" s="38"/>
      <c r="QPB1" s="38"/>
      <c r="QPC1" s="38"/>
      <c r="QPD1" s="38"/>
      <c r="QPE1" s="38"/>
      <c r="QPF1" s="38"/>
      <c r="QPG1" s="38"/>
      <c r="QPH1" s="38"/>
      <c r="QPI1" s="38"/>
      <c r="QPJ1" s="38"/>
      <c r="QPK1" s="38"/>
      <c r="QPL1" s="38"/>
      <c r="QPM1" s="38"/>
      <c r="QPN1" s="38"/>
      <c r="QPO1" s="38"/>
      <c r="QPP1" s="38"/>
      <c r="QPQ1" s="38"/>
      <c r="QPR1" s="38"/>
      <c r="QPS1" s="38"/>
      <c r="QPT1" s="38"/>
      <c r="QPU1" s="38"/>
      <c r="QPV1" s="38"/>
      <c r="QPW1" s="38"/>
      <c r="QPX1" s="38"/>
      <c r="QPY1" s="38"/>
      <c r="QPZ1" s="38"/>
      <c r="QQA1" s="38"/>
      <c r="QQB1" s="38"/>
      <c r="QQC1" s="38"/>
      <c r="QQD1" s="38"/>
      <c r="QQE1" s="38"/>
      <c r="QQF1" s="38"/>
      <c r="QQG1" s="38"/>
      <c r="QQH1" s="38"/>
      <c r="QQI1" s="38"/>
      <c r="QQJ1" s="38"/>
      <c r="QQK1" s="38"/>
      <c r="QQL1" s="38"/>
      <c r="QQM1" s="38"/>
      <c r="QQN1" s="38"/>
      <c r="QQO1" s="38"/>
      <c r="QQP1" s="38"/>
      <c r="QQQ1" s="38"/>
      <c r="QQR1" s="38"/>
      <c r="QQS1" s="38"/>
      <c r="QQT1" s="38"/>
      <c r="QQU1" s="38"/>
      <c r="QQV1" s="38"/>
      <c r="QQW1" s="38"/>
      <c r="QQX1" s="38"/>
      <c r="QQY1" s="38"/>
      <c r="QQZ1" s="38"/>
      <c r="QRA1" s="38"/>
      <c r="QRB1" s="38"/>
      <c r="QRC1" s="38"/>
      <c r="QRD1" s="38"/>
      <c r="QRE1" s="38"/>
      <c r="QRF1" s="38"/>
      <c r="QRG1" s="38"/>
      <c r="QRH1" s="38"/>
      <c r="QRI1" s="38"/>
      <c r="QRJ1" s="38"/>
      <c r="QRK1" s="38"/>
      <c r="QRL1" s="38"/>
      <c r="QRM1" s="38"/>
      <c r="QRN1" s="38"/>
      <c r="QRO1" s="38"/>
      <c r="QRP1" s="38"/>
      <c r="QRQ1" s="38"/>
      <c r="QRR1" s="38"/>
      <c r="QRS1" s="38"/>
      <c r="QRT1" s="38"/>
      <c r="QRU1" s="38"/>
      <c r="QRV1" s="38"/>
      <c r="QRW1" s="38"/>
      <c r="QRX1" s="38"/>
      <c r="QRY1" s="38"/>
      <c r="QRZ1" s="38"/>
      <c r="QSA1" s="38"/>
      <c r="QSB1" s="38"/>
      <c r="QSC1" s="38"/>
      <c r="QSD1" s="38"/>
      <c r="QSE1" s="38"/>
      <c r="QSF1" s="38"/>
      <c r="QSG1" s="38"/>
      <c r="QSH1" s="38"/>
      <c r="QSI1" s="38"/>
      <c r="QSJ1" s="38"/>
      <c r="QSK1" s="38"/>
      <c r="QSL1" s="38"/>
      <c r="QSM1" s="38"/>
      <c r="QSN1" s="38"/>
      <c r="QSO1" s="38"/>
      <c r="QSP1" s="38"/>
      <c r="QSQ1" s="38"/>
      <c r="QSR1" s="38"/>
      <c r="QSS1" s="38"/>
      <c r="QST1" s="38"/>
      <c r="QSU1" s="38"/>
      <c r="QSV1" s="38"/>
      <c r="QSW1" s="38"/>
      <c r="QSX1" s="38"/>
      <c r="QSY1" s="38"/>
      <c r="QSZ1" s="38"/>
      <c r="QTA1" s="38"/>
      <c r="QTB1" s="38"/>
      <c r="QTC1" s="38"/>
      <c r="QTD1" s="38"/>
      <c r="QTE1" s="38"/>
      <c r="QTF1" s="38"/>
      <c r="QTG1" s="38"/>
      <c r="QTH1" s="38"/>
      <c r="QTI1" s="38"/>
      <c r="QTJ1" s="38"/>
      <c r="QTK1" s="38"/>
      <c r="QTL1" s="38"/>
      <c r="QTM1" s="38"/>
      <c r="QTN1" s="38"/>
      <c r="QTO1" s="38"/>
      <c r="QTP1" s="38"/>
      <c r="QTQ1" s="38"/>
      <c r="QTR1" s="38"/>
      <c r="QTS1" s="38"/>
      <c r="QTT1" s="38"/>
      <c r="QTU1" s="38"/>
      <c r="QTV1" s="38"/>
      <c r="QTW1" s="38"/>
      <c r="QTX1" s="38"/>
      <c r="QTY1" s="38"/>
      <c r="QTZ1" s="38"/>
      <c r="QUA1" s="38"/>
      <c r="QUB1" s="38"/>
      <c r="QUC1" s="38"/>
      <c r="QUD1" s="38"/>
      <c r="QUE1" s="38"/>
      <c r="QUF1" s="38"/>
      <c r="QUG1" s="38"/>
      <c r="QUH1" s="38"/>
      <c r="QUI1" s="38"/>
      <c r="QUJ1" s="38"/>
      <c r="QUK1" s="38"/>
      <c r="QUL1" s="38"/>
      <c r="QUM1" s="38"/>
      <c r="QUN1" s="38"/>
      <c r="QUO1" s="38"/>
      <c r="QUP1" s="38"/>
      <c r="QUQ1" s="38"/>
      <c r="QUR1" s="38"/>
      <c r="QUS1" s="38"/>
      <c r="QUT1" s="38"/>
      <c r="QUU1" s="38"/>
      <c r="QUV1" s="38"/>
      <c r="QUW1" s="38"/>
      <c r="QUX1" s="38"/>
      <c r="QUY1" s="38"/>
      <c r="QUZ1" s="38"/>
      <c r="QVA1" s="38"/>
      <c r="QVB1" s="38"/>
      <c r="QVC1" s="38"/>
      <c r="QVD1" s="38"/>
      <c r="QVE1" s="38"/>
      <c r="QVF1" s="38"/>
      <c r="QVG1" s="38"/>
      <c r="QVH1" s="38"/>
      <c r="QVI1" s="38"/>
      <c r="QVJ1" s="38"/>
      <c r="QVK1" s="38"/>
      <c r="QVL1" s="38"/>
      <c r="QVM1" s="38"/>
      <c r="QVN1" s="38"/>
      <c r="QVO1" s="38"/>
      <c r="QVP1" s="38"/>
      <c r="QVQ1" s="38"/>
      <c r="QVR1" s="38"/>
      <c r="QVS1" s="38"/>
      <c r="QVT1" s="38"/>
      <c r="QVU1" s="38"/>
      <c r="QVV1" s="38"/>
      <c r="QVW1" s="38"/>
      <c r="QVX1" s="38"/>
      <c r="QVY1" s="38"/>
      <c r="QVZ1" s="38"/>
      <c r="QWA1" s="38"/>
      <c r="QWB1" s="38"/>
      <c r="QWC1" s="38"/>
      <c r="QWD1" s="38"/>
      <c r="QWE1" s="38"/>
      <c r="QWF1" s="38"/>
      <c r="QWG1" s="38"/>
      <c r="QWH1" s="38"/>
      <c r="QWI1" s="38"/>
      <c r="QWJ1" s="38"/>
      <c r="QWK1" s="38"/>
      <c r="QWL1" s="38"/>
      <c r="QWM1" s="38"/>
      <c r="QWN1" s="38"/>
      <c r="QWO1" s="38"/>
      <c r="QWP1" s="38"/>
      <c r="QWQ1" s="38"/>
      <c r="QWR1" s="38"/>
      <c r="QWS1" s="38"/>
      <c r="QWT1" s="38"/>
      <c r="QWU1" s="38"/>
      <c r="QWV1" s="38"/>
      <c r="QWW1" s="38"/>
      <c r="QWX1" s="38"/>
      <c r="QWY1" s="38"/>
      <c r="QWZ1" s="38"/>
      <c r="QXA1" s="38"/>
      <c r="QXB1" s="38"/>
      <c r="QXC1" s="38"/>
      <c r="QXD1" s="38"/>
      <c r="QXE1" s="38"/>
      <c r="QXF1" s="38"/>
      <c r="QXG1" s="38"/>
      <c r="QXH1" s="38"/>
      <c r="QXI1" s="38"/>
      <c r="QXJ1" s="38"/>
      <c r="QXK1" s="38"/>
      <c r="QXL1" s="38"/>
      <c r="QXM1" s="38"/>
      <c r="QXN1" s="38"/>
      <c r="QXO1" s="38"/>
      <c r="QXP1" s="38"/>
      <c r="QXQ1" s="38"/>
      <c r="QXR1" s="38"/>
      <c r="QXS1" s="38"/>
      <c r="QXT1" s="38"/>
      <c r="QXU1" s="38"/>
      <c r="QXV1" s="38"/>
      <c r="QXW1" s="38"/>
      <c r="QXX1" s="38"/>
      <c r="QXY1" s="38"/>
      <c r="QXZ1" s="38"/>
      <c r="QYA1" s="38"/>
      <c r="QYB1" s="38"/>
      <c r="QYC1" s="38"/>
      <c r="QYD1" s="38"/>
      <c r="QYE1" s="38"/>
      <c r="QYF1" s="38"/>
      <c r="QYG1" s="38"/>
      <c r="QYH1" s="38"/>
      <c r="QYI1" s="38"/>
      <c r="QYJ1" s="38"/>
      <c r="QYK1" s="38"/>
      <c r="QYL1" s="38"/>
      <c r="QYM1" s="38"/>
      <c r="QYN1" s="38"/>
      <c r="QYO1" s="38"/>
      <c r="QYP1" s="38"/>
      <c r="QYQ1" s="38"/>
      <c r="QYR1" s="38"/>
      <c r="QYS1" s="38"/>
      <c r="QYT1" s="38"/>
      <c r="QYU1" s="38"/>
      <c r="QYV1" s="38"/>
      <c r="QYW1" s="38"/>
      <c r="QYX1" s="38"/>
      <c r="QYY1" s="38"/>
      <c r="QYZ1" s="38"/>
      <c r="QZA1" s="38"/>
      <c r="QZB1" s="38"/>
      <c r="QZC1" s="38"/>
      <c r="QZD1" s="38"/>
      <c r="QZE1" s="38"/>
      <c r="QZF1" s="38"/>
      <c r="QZG1" s="38"/>
      <c r="QZH1" s="38"/>
      <c r="QZI1" s="38"/>
      <c r="QZJ1" s="38"/>
      <c r="QZK1" s="38"/>
      <c r="QZL1" s="38"/>
      <c r="QZM1" s="38"/>
      <c r="QZN1" s="38"/>
      <c r="QZO1" s="38"/>
      <c r="QZP1" s="38"/>
      <c r="QZQ1" s="38"/>
      <c r="QZR1" s="38"/>
      <c r="QZS1" s="38"/>
      <c r="QZT1" s="38"/>
      <c r="QZU1" s="38"/>
      <c r="QZV1" s="38"/>
      <c r="QZW1" s="38"/>
      <c r="QZX1" s="38"/>
      <c r="QZY1" s="38"/>
      <c r="QZZ1" s="38"/>
      <c r="RAA1" s="38"/>
      <c r="RAB1" s="38"/>
      <c r="RAC1" s="38"/>
      <c r="RAD1" s="38"/>
      <c r="RAE1" s="38"/>
      <c r="RAF1" s="38"/>
      <c r="RAG1" s="38"/>
      <c r="RAH1" s="38"/>
      <c r="RAI1" s="38"/>
      <c r="RAJ1" s="38"/>
      <c r="RAK1" s="38"/>
      <c r="RAL1" s="38"/>
      <c r="RAM1" s="38"/>
      <c r="RAN1" s="38"/>
      <c r="RAO1" s="38"/>
      <c r="RAP1" s="38"/>
      <c r="RAQ1" s="38"/>
      <c r="RAR1" s="38"/>
      <c r="RAS1" s="38"/>
      <c r="RAT1" s="38"/>
      <c r="RAU1" s="38"/>
      <c r="RAV1" s="38"/>
      <c r="RAW1" s="38"/>
      <c r="RAX1" s="38"/>
      <c r="RAY1" s="38"/>
      <c r="RAZ1" s="38"/>
      <c r="RBA1" s="38"/>
      <c r="RBB1" s="38"/>
      <c r="RBC1" s="38"/>
      <c r="RBD1" s="38"/>
      <c r="RBE1" s="38"/>
      <c r="RBF1" s="38"/>
      <c r="RBG1" s="38"/>
      <c r="RBH1" s="38"/>
      <c r="RBI1" s="38"/>
      <c r="RBJ1" s="38"/>
      <c r="RBK1" s="38"/>
      <c r="RBL1" s="38"/>
      <c r="RBM1" s="38"/>
      <c r="RBN1" s="38"/>
      <c r="RBO1" s="38"/>
      <c r="RBP1" s="38"/>
      <c r="RBQ1" s="38"/>
      <c r="RBR1" s="38"/>
      <c r="RBS1" s="38"/>
      <c r="RBT1" s="38"/>
      <c r="RBU1" s="38"/>
      <c r="RBV1" s="38"/>
      <c r="RBW1" s="38"/>
      <c r="RBX1" s="38"/>
      <c r="RBY1" s="38"/>
      <c r="RBZ1" s="38"/>
      <c r="RCA1" s="38"/>
      <c r="RCB1" s="38"/>
      <c r="RCC1" s="38"/>
      <c r="RCD1" s="38"/>
      <c r="RCE1" s="38"/>
      <c r="RCF1" s="38"/>
      <c r="RCG1" s="38"/>
      <c r="RCH1" s="38"/>
      <c r="RCI1" s="38"/>
      <c r="RCJ1" s="38"/>
      <c r="RCK1" s="38"/>
      <c r="RCL1" s="38"/>
      <c r="RCM1" s="38"/>
      <c r="RCN1" s="38"/>
      <c r="RCO1" s="38"/>
      <c r="RCP1" s="38"/>
      <c r="RCQ1" s="38"/>
      <c r="RCR1" s="38"/>
      <c r="RCS1" s="38"/>
      <c r="RCT1" s="38"/>
      <c r="RCU1" s="38"/>
      <c r="RCV1" s="38"/>
      <c r="RCW1" s="38"/>
      <c r="RCX1" s="38"/>
      <c r="RCY1" s="38"/>
      <c r="RCZ1" s="38"/>
      <c r="RDA1" s="38"/>
      <c r="RDB1" s="38"/>
      <c r="RDC1" s="38"/>
      <c r="RDD1" s="38"/>
      <c r="RDE1" s="38"/>
      <c r="RDF1" s="38"/>
      <c r="RDG1" s="38"/>
      <c r="RDH1" s="38"/>
      <c r="RDI1" s="38"/>
      <c r="RDJ1" s="38"/>
      <c r="RDK1" s="38"/>
      <c r="RDL1" s="38"/>
      <c r="RDM1" s="38"/>
      <c r="RDN1" s="38"/>
      <c r="RDO1" s="38"/>
      <c r="RDP1" s="38"/>
      <c r="RDQ1" s="38"/>
      <c r="RDR1" s="38"/>
      <c r="RDS1" s="38"/>
      <c r="RDT1" s="38"/>
      <c r="RDU1" s="38"/>
      <c r="RDV1" s="38"/>
      <c r="RDW1" s="38"/>
      <c r="RDX1" s="38"/>
      <c r="RDY1" s="38"/>
      <c r="RDZ1" s="38"/>
      <c r="REA1" s="38"/>
      <c r="REB1" s="38"/>
      <c r="REC1" s="38"/>
      <c r="RED1" s="38"/>
      <c r="REE1" s="38"/>
      <c r="REF1" s="38"/>
      <c r="REG1" s="38"/>
      <c r="REH1" s="38"/>
      <c r="REI1" s="38"/>
      <c r="REJ1" s="38"/>
      <c r="REK1" s="38"/>
      <c r="REL1" s="38"/>
      <c r="REM1" s="38"/>
      <c r="REN1" s="38"/>
      <c r="REO1" s="38"/>
      <c r="REP1" s="38"/>
      <c r="REQ1" s="38"/>
      <c r="RER1" s="38"/>
      <c r="RES1" s="38"/>
      <c r="RET1" s="38"/>
      <c r="REU1" s="38"/>
      <c r="REV1" s="38"/>
      <c r="REW1" s="38"/>
      <c r="REX1" s="38"/>
      <c r="REY1" s="38"/>
      <c r="REZ1" s="38"/>
      <c r="RFA1" s="38"/>
      <c r="RFB1" s="38"/>
      <c r="RFC1" s="38"/>
      <c r="RFD1" s="38"/>
      <c r="RFE1" s="38"/>
      <c r="RFF1" s="38"/>
      <c r="RFG1" s="38"/>
      <c r="RFH1" s="38"/>
      <c r="RFI1" s="38"/>
      <c r="RFJ1" s="38"/>
      <c r="RFK1" s="38"/>
      <c r="RFL1" s="38"/>
      <c r="RFM1" s="38"/>
      <c r="RFN1" s="38"/>
      <c r="RFO1" s="38"/>
      <c r="RFP1" s="38"/>
      <c r="RFQ1" s="38"/>
      <c r="RFR1" s="38"/>
      <c r="RFS1" s="38"/>
      <c r="RFT1" s="38"/>
      <c r="RFU1" s="38"/>
      <c r="RFV1" s="38"/>
      <c r="RFW1" s="38"/>
      <c r="RFX1" s="38"/>
      <c r="RFY1" s="38"/>
      <c r="RFZ1" s="38"/>
      <c r="RGA1" s="38"/>
      <c r="RGB1" s="38"/>
      <c r="RGC1" s="38"/>
      <c r="RGD1" s="38"/>
      <c r="RGE1" s="38"/>
      <c r="RGF1" s="38"/>
      <c r="RGG1" s="38"/>
      <c r="RGH1" s="38"/>
      <c r="RGI1" s="38"/>
      <c r="RGJ1" s="38"/>
      <c r="RGK1" s="38"/>
      <c r="RGL1" s="38"/>
      <c r="RGM1" s="38"/>
      <c r="RGN1" s="38"/>
      <c r="RGO1" s="38"/>
      <c r="RGP1" s="38"/>
      <c r="RGQ1" s="38"/>
      <c r="RGR1" s="38"/>
      <c r="RGS1" s="38"/>
      <c r="RGT1" s="38"/>
      <c r="RGU1" s="38"/>
      <c r="RGV1" s="38"/>
      <c r="RGW1" s="38"/>
      <c r="RGX1" s="38"/>
      <c r="RGY1" s="38"/>
      <c r="RGZ1" s="38"/>
      <c r="RHA1" s="38"/>
      <c r="RHB1" s="38"/>
      <c r="RHC1" s="38"/>
      <c r="RHD1" s="38"/>
      <c r="RHE1" s="38"/>
      <c r="RHF1" s="38"/>
      <c r="RHG1" s="38"/>
      <c r="RHH1" s="38"/>
      <c r="RHI1" s="38"/>
      <c r="RHJ1" s="38"/>
      <c r="RHK1" s="38"/>
      <c r="RHL1" s="38"/>
      <c r="RHM1" s="38"/>
      <c r="RHN1" s="38"/>
      <c r="RHO1" s="38"/>
      <c r="RHP1" s="38"/>
      <c r="RHQ1" s="38"/>
      <c r="RHR1" s="38"/>
      <c r="RHS1" s="38"/>
      <c r="RHT1" s="38"/>
      <c r="RHU1" s="38"/>
      <c r="RHV1" s="38"/>
      <c r="RHW1" s="38"/>
      <c r="RHX1" s="38"/>
      <c r="RHY1" s="38"/>
      <c r="RHZ1" s="38"/>
      <c r="RIA1" s="38"/>
      <c r="RIB1" s="38"/>
      <c r="RIC1" s="38"/>
      <c r="RID1" s="38"/>
      <c r="RIE1" s="38"/>
      <c r="RIF1" s="38"/>
      <c r="RIG1" s="38"/>
      <c r="RIH1" s="38"/>
      <c r="RII1" s="38"/>
      <c r="RIJ1" s="38"/>
      <c r="RIK1" s="38"/>
      <c r="RIL1" s="38"/>
      <c r="RIM1" s="38"/>
      <c r="RIN1" s="38"/>
      <c r="RIO1" s="38"/>
      <c r="RIP1" s="38"/>
      <c r="RIQ1" s="38"/>
      <c r="RIR1" s="38"/>
      <c r="RIS1" s="38"/>
      <c r="RIT1" s="38"/>
      <c r="RIU1" s="38"/>
      <c r="RIV1" s="38"/>
      <c r="RIW1" s="38"/>
      <c r="RIX1" s="38"/>
      <c r="RIY1" s="38"/>
      <c r="RIZ1" s="38"/>
      <c r="RJA1" s="38"/>
      <c r="RJB1" s="38"/>
      <c r="RJC1" s="38"/>
      <c r="RJD1" s="38"/>
      <c r="RJE1" s="38"/>
      <c r="RJF1" s="38"/>
      <c r="RJG1" s="38"/>
      <c r="RJH1" s="38"/>
      <c r="RJI1" s="38"/>
      <c r="RJJ1" s="38"/>
      <c r="RJK1" s="38"/>
      <c r="RJL1" s="38"/>
      <c r="RJM1" s="38"/>
      <c r="RJN1" s="38"/>
      <c r="RJO1" s="38"/>
      <c r="RJP1" s="38"/>
      <c r="RJQ1" s="38"/>
      <c r="RJR1" s="38"/>
      <c r="RJS1" s="38"/>
      <c r="RJT1" s="38"/>
      <c r="RJU1" s="38"/>
      <c r="RJV1" s="38"/>
      <c r="RJW1" s="38"/>
      <c r="RJX1" s="38"/>
      <c r="RJY1" s="38"/>
      <c r="RJZ1" s="38"/>
      <c r="RKA1" s="38"/>
      <c r="RKB1" s="38"/>
      <c r="RKC1" s="38"/>
      <c r="RKD1" s="38"/>
      <c r="RKE1" s="38"/>
      <c r="RKF1" s="38"/>
      <c r="RKG1" s="38"/>
      <c r="RKH1" s="38"/>
      <c r="RKI1" s="38"/>
      <c r="RKJ1" s="38"/>
      <c r="RKK1" s="38"/>
      <c r="RKL1" s="38"/>
      <c r="RKM1" s="38"/>
      <c r="RKN1" s="38"/>
      <c r="RKO1" s="38"/>
      <c r="RKP1" s="38"/>
      <c r="RKQ1" s="38"/>
      <c r="RKR1" s="38"/>
      <c r="RKS1" s="38"/>
      <c r="RKT1" s="38"/>
      <c r="RKU1" s="38"/>
      <c r="RKV1" s="38"/>
      <c r="RKW1" s="38"/>
      <c r="RKX1" s="38"/>
      <c r="RKY1" s="38"/>
      <c r="RKZ1" s="38"/>
      <c r="RLA1" s="38"/>
      <c r="RLB1" s="38"/>
      <c r="RLC1" s="38"/>
      <c r="RLD1" s="38"/>
      <c r="RLE1" s="38"/>
      <c r="RLF1" s="38"/>
      <c r="RLG1" s="38"/>
      <c r="RLH1" s="38"/>
      <c r="RLI1" s="38"/>
      <c r="RLJ1" s="38"/>
      <c r="RLK1" s="38"/>
      <c r="RLL1" s="38"/>
      <c r="RLM1" s="38"/>
      <c r="RLN1" s="38"/>
      <c r="RLO1" s="38"/>
      <c r="RLP1" s="38"/>
      <c r="RLQ1" s="38"/>
      <c r="RLR1" s="38"/>
      <c r="RLS1" s="38"/>
      <c r="RLT1" s="38"/>
      <c r="RLU1" s="38"/>
      <c r="RLV1" s="38"/>
      <c r="RLW1" s="38"/>
      <c r="RLX1" s="38"/>
      <c r="RLY1" s="38"/>
      <c r="RLZ1" s="38"/>
      <c r="RMA1" s="38"/>
      <c r="RMB1" s="38"/>
      <c r="RMC1" s="38"/>
      <c r="RMD1" s="38"/>
      <c r="RME1" s="38"/>
      <c r="RMF1" s="38"/>
      <c r="RMG1" s="38"/>
      <c r="RMH1" s="38"/>
      <c r="RMI1" s="38"/>
      <c r="RMJ1" s="38"/>
      <c r="RMK1" s="38"/>
      <c r="RML1" s="38"/>
      <c r="RMM1" s="38"/>
      <c r="RMN1" s="38"/>
      <c r="RMO1" s="38"/>
      <c r="RMP1" s="38"/>
      <c r="RMQ1" s="38"/>
      <c r="RMR1" s="38"/>
      <c r="RMS1" s="38"/>
      <c r="RMT1" s="38"/>
      <c r="RMU1" s="38"/>
      <c r="RMV1" s="38"/>
      <c r="RMW1" s="38"/>
      <c r="RMX1" s="38"/>
      <c r="RMY1" s="38"/>
      <c r="RMZ1" s="38"/>
      <c r="RNA1" s="38"/>
      <c r="RNB1" s="38"/>
      <c r="RNC1" s="38"/>
      <c r="RND1" s="38"/>
      <c r="RNE1" s="38"/>
      <c r="RNF1" s="38"/>
      <c r="RNG1" s="38"/>
      <c r="RNH1" s="38"/>
      <c r="RNI1" s="38"/>
      <c r="RNJ1" s="38"/>
      <c r="RNK1" s="38"/>
      <c r="RNL1" s="38"/>
      <c r="RNM1" s="38"/>
      <c r="RNN1" s="38"/>
      <c r="RNO1" s="38"/>
      <c r="RNP1" s="38"/>
      <c r="RNQ1" s="38"/>
      <c r="RNR1" s="38"/>
      <c r="RNS1" s="38"/>
      <c r="RNT1" s="38"/>
      <c r="RNU1" s="38"/>
      <c r="RNV1" s="38"/>
      <c r="RNW1" s="38"/>
      <c r="RNX1" s="38"/>
      <c r="RNY1" s="38"/>
      <c r="RNZ1" s="38"/>
      <c r="ROA1" s="38"/>
      <c r="ROB1" s="38"/>
      <c r="ROC1" s="38"/>
      <c r="ROD1" s="38"/>
      <c r="ROE1" s="38"/>
      <c r="ROF1" s="38"/>
      <c r="ROG1" s="38"/>
      <c r="ROH1" s="38"/>
      <c r="ROI1" s="38"/>
      <c r="ROJ1" s="38"/>
      <c r="ROK1" s="38"/>
      <c r="ROL1" s="38"/>
      <c r="ROM1" s="38"/>
      <c r="RON1" s="38"/>
      <c r="ROO1" s="38"/>
      <c r="ROP1" s="38"/>
      <c r="ROQ1" s="38"/>
      <c r="ROR1" s="38"/>
      <c r="ROS1" s="38"/>
      <c r="ROT1" s="38"/>
      <c r="ROU1" s="38"/>
      <c r="ROV1" s="38"/>
      <c r="ROW1" s="38"/>
      <c r="ROX1" s="38"/>
      <c r="ROY1" s="38"/>
      <c r="ROZ1" s="38"/>
      <c r="RPA1" s="38"/>
      <c r="RPB1" s="38"/>
      <c r="RPC1" s="38"/>
      <c r="RPD1" s="38"/>
      <c r="RPE1" s="38"/>
      <c r="RPF1" s="38"/>
      <c r="RPG1" s="38"/>
      <c r="RPH1" s="38"/>
      <c r="RPI1" s="38"/>
      <c r="RPJ1" s="38"/>
      <c r="RPK1" s="38"/>
      <c r="RPL1" s="38"/>
      <c r="RPM1" s="38"/>
      <c r="RPN1" s="38"/>
      <c r="RPO1" s="38"/>
      <c r="RPP1" s="38"/>
      <c r="RPQ1" s="38"/>
      <c r="RPR1" s="38"/>
      <c r="RPS1" s="38"/>
      <c r="RPT1" s="38"/>
      <c r="RPU1" s="38"/>
      <c r="RPV1" s="38"/>
      <c r="RPW1" s="38"/>
      <c r="RPX1" s="38"/>
      <c r="RPY1" s="38"/>
      <c r="RPZ1" s="38"/>
      <c r="RQA1" s="38"/>
      <c r="RQB1" s="38"/>
      <c r="RQC1" s="38"/>
      <c r="RQD1" s="38"/>
      <c r="RQE1" s="38"/>
      <c r="RQF1" s="38"/>
      <c r="RQG1" s="38"/>
      <c r="RQH1" s="38"/>
      <c r="RQI1" s="38"/>
      <c r="RQJ1" s="38"/>
      <c r="RQK1" s="38"/>
      <c r="RQL1" s="38"/>
      <c r="RQM1" s="38"/>
      <c r="RQN1" s="38"/>
      <c r="RQO1" s="38"/>
      <c r="RQP1" s="38"/>
      <c r="RQQ1" s="38"/>
      <c r="RQR1" s="38"/>
      <c r="RQS1" s="38"/>
      <c r="RQT1" s="38"/>
      <c r="RQU1" s="38"/>
      <c r="RQV1" s="38"/>
      <c r="RQW1" s="38"/>
      <c r="RQX1" s="38"/>
      <c r="RQY1" s="38"/>
      <c r="RQZ1" s="38"/>
      <c r="RRA1" s="38"/>
      <c r="RRB1" s="38"/>
      <c r="RRC1" s="38"/>
      <c r="RRD1" s="38"/>
      <c r="RRE1" s="38"/>
      <c r="RRF1" s="38"/>
      <c r="RRG1" s="38"/>
      <c r="RRH1" s="38"/>
      <c r="RRI1" s="38"/>
      <c r="RRJ1" s="38"/>
      <c r="RRK1" s="38"/>
      <c r="RRL1" s="38"/>
      <c r="RRM1" s="38"/>
      <c r="RRN1" s="38"/>
      <c r="RRO1" s="38"/>
      <c r="RRP1" s="38"/>
      <c r="RRQ1" s="38"/>
      <c r="RRR1" s="38"/>
      <c r="RRS1" s="38"/>
      <c r="RRT1" s="38"/>
      <c r="RRU1" s="38"/>
      <c r="RRV1" s="38"/>
      <c r="RRW1" s="38"/>
      <c r="RRX1" s="38"/>
      <c r="RRY1" s="38"/>
      <c r="RRZ1" s="38"/>
      <c r="RSA1" s="38"/>
      <c r="RSB1" s="38"/>
      <c r="RSC1" s="38"/>
      <c r="RSD1" s="38"/>
      <c r="RSE1" s="38"/>
      <c r="RSF1" s="38"/>
      <c r="RSG1" s="38"/>
      <c r="RSH1" s="38"/>
      <c r="RSI1" s="38"/>
      <c r="RSJ1" s="38"/>
      <c r="RSK1" s="38"/>
      <c r="RSL1" s="38"/>
      <c r="RSM1" s="38"/>
      <c r="RSN1" s="38"/>
      <c r="RSO1" s="38"/>
      <c r="RSP1" s="38"/>
      <c r="RSQ1" s="38"/>
      <c r="RSR1" s="38"/>
      <c r="RSS1" s="38"/>
      <c r="RST1" s="38"/>
      <c r="RSU1" s="38"/>
      <c r="RSV1" s="38"/>
      <c r="RSW1" s="38"/>
      <c r="RSX1" s="38"/>
      <c r="RSY1" s="38"/>
      <c r="RSZ1" s="38"/>
      <c r="RTA1" s="38"/>
      <c r="RTB1" s="38"/>
      <c r="RTC1" s="38"/>
      <c r="RTD1" s="38"/>
      <c r="RTE1" s="38"/>
      <c r="RTF1" s="38"/>
      <c r="RTG1" s="38"/>
      <c r="RTH1" s="38"/>
      <c r="RTI1" s="38"/>
      <c r="RTJ1" s="38"/>
      <c r="RTK1" s="38"/>
      <c r="RTL1" s="38"/>
      <c r="RTM1" s="38"/>
      <c r="RTN1" s="38"/>
      <c r="RTO1" s="38"/>
      <c r="RTP1" s="38"/>
      <c r="RTQ1" s="38"/>
      <c r="RTR1" s="38"/>
      <c r="RTS1" s="38"/>
      <c r="RTT1" s="38"/>
      <c r="RTU1" s="38"/>
      <c r="RTV1" s="38"/>
      <c r="RTW1" s="38"/>
      <c r="RTX1" s="38"/>
      <c r="RTY1" s="38"/>
      <c r="RTZ1" s="38"/>
      <c r="RUA1" s="38"/>
      <c r="RUB1" s="38"/>
      <c r="RUC1" s="38"/>
      <c r="RUD1" s="38"/>
      <c r="RUE1" s="38"/>
      <c r="RUF1" s="38"/>
      <c r="RUG1" s="38"/>
      <c r="RUH1" s="38"/>
      <c r="RUI1" s="38"/>
      <c r="RUJ1" s="38"/>
      <c r="RUK1" s="38"/>
      <c r="RUL1" s="38"/>
      <c r="RUM1" s="38"/>
      <c r="RUN1" s="38"/>
      <c r="RUO1" s="38"/>
      <c r="RUP1" s="38"/>
      <c r="RUQ1" s="38"/>
      <c r="RUR1" s="38"/>
      <c r="RUS1" s="38"/>
      <c r="RUT1" s="38"/>
      <c r="RUU1" s="38"/>
      <c r="RUV1" s="38"/>
      <c r="RUW1" s="38"/>
      <c r="RUX1" s="38"/>
      <c r="RUY1" s="38"/>
      <c r="RUZ1" s="38"/>
      <c r="RVA1" s="38"/>
      <c r="RVB1" s="38"/>
      <c r="RVC1" s="38"/>
      <c r="RVD1" s="38"/>
      <c r="RVE1" s="38"/>
      <c r="RVF1" s="38"/>
      <c r="RVG1" s="38"/>
      <c r="RVH1" s="38"/>
      <c r="RVI1" s="38"/>
      <c r="RVJ1" s="38"/>
      <c r="RVK1" s="38"/>
      <c r="RVL1" s="38"/>
      <c r="RVM1" s="38"/>
      <c r="RVN1" s="38"/>
      <c r="RVO1" s="38"/>
      <c r="RVP1" s="38"/>
      <c r="RVQ1" s="38"/>
      <c r="RVR1" s="38"/>
      <c r="RVS1" s="38"/>
      <c r="RVT1" s="38"/>
      <c r="RVU1" s="38"/>
      <c r="RVV1" s="38"/>
      <c r="RVW1" s="38"/>
      <c r="RVX1" s="38"/>
      <c r="RVY1" s="38"/>
      <c r="RVZ1" s="38"/>
      <c r="RWA1" s="38"/>
      <c r="RWB1" s="38"/>
      <c r="RWC1" s="38"/>
      <c r="RWD1" s="38"/>
      <c r="RWE1" s="38"/>
      <c r="RWF1" s="38"/>
      <c r="RWG1" s="38"/>
      <c r="RWH1" s="38"/>
      <c r="RWI1" s="38"/>
      <c r="RWJ1" s="38"/>
      <c r="RWK1" s="38"/>
      <c r="RWL1" s="38"/>
      <c r="RWM1" s="38"/>
      <c r="RWN1" s="38"/>
      <c r="RWO1" s="38"/>
      <c r="RWP1" s="38"/>
      <c r="RWQ1" s="38"/>
      <c r="RWR1" s="38"/>
      <c r="RWS1" s="38"/>
      <c r="RWT1" s="38"/>
      <c r="RWU1" s="38"/>
      <c r="RWV1" s="38"/>
      <c r="RWW1" s="38"/>
      <c r="RWX1" s="38"/>
      <c r="RWY1" s="38"/>
      <c r="RWZ1" s="38"/>
      <c r="RXA1" s="38"/>
      <c r="RXB1" s="38"/>
      <c r="RXC1" s="38"/>
      <c r="RXD1" s="38"/>
      <c r="RXE1" s="38"/>
      <c r="RXF1" s="38"/>
      <c r="RXG1" s="38"/>
      <c r="RXH1" s="38"/>
      <c r="RXI1" s="38"/>
      <c r="RXJ1" s="38"/>
      <c r="RXK1" s="38"/>
      <c r="RXL1" s="38"/>
      <c r="RXM1" s="38"/>
      <c r="RXN1" s="38"/>
      <c r="RXO1" s="38"/>
      <c r="RXP1" s="38"/>
      <c r="RXQ1" s="38"/>
      <c r="RXR1" s="38"/>
      <c r="RXS1" s="38"/>
      <c r="RXT1" s="38"/>
      <c r="RXU1" s="38"/>
      <c r="RXV1" s="38"/>
      <c r="RXW1" s="38"/>
      <c r="RXX1" s="38"/>
      <c r="RXY1" s="38"/>
      <c r="RXZ1" s="38"/>
      <c r="RYA1" s="38"/>
      <c r="RYB1" s="38"/>
      <c r="RYC1" s="38"/>
      <c r="RYD1" s="38"/>
      <c r="RYE1" s="38"/>
      <c r="RYF1" s="38"/>
      <c r="RYG1" s="38"/>
      <c r="RYH1" s="38"/>
      <c r="RYI1" s="38"/>
      <c r="RYJ1" s="38"/>
      <c r="RYK1" s="38"/>
      <c r="RYL1" s="38"/>
      <c r="RYM1" s="38"/>
      <c r="RYN1" s="38"/>
      <c r="RYO1" s="38"/>
      <c r="RYP1" s="38"/>
      <c r="RYQ1" s="38"/>
      <c r="RYR1" s="38"/>
      <c r="RYS1" s="38"/>
      <c r="RYT1" s="38"/>
      <c r="RYU1" s="38"/>
      <c r="RYV1" s="38"/>
      <c r="RYW1" s="38"/>
      <c r="RYX1" s="38"/>
      <c r="RYY1" s="38"/>
      <c r="RYZ1" s="38"/>
      <c r="RZA1" s="38"/>
      <c r="RZB1" s="38"/>
      <c r="RZC1" s="38"/>
      <c r="RZD1" s="38"/>
      <c r="RZE1" s="38"/>
      <c r="RZF1" s="38"/>
      <c r="RZG1" s="38"/>
      <c r="RZH1" s="38"/>
      <c r="RZI1" s="38"/>
      <c r="RZJ1" s="38"/>
      <c r="RZK1" s="38"/>
      <c r="RZL1" s="38"/>
      <c r="RZM1" s="38"/>
      <c r="RZN1" s="38"/>
      <c r="RZO1" s="38"/>
      <c r="RZP1" s="38"/>
      <c r="RZQ1" s="38"/>
      <c r="RZR1" s="38"/>
      <c r="RZS1" s="38"/>
      <c r="RZT1" s="38"/>
      <c r="RZU1" s="38"/>
      <c r="RZV1" s="38"/>
      <c r="RZW1" s="38"/>
      <c r="RZX1" s="38"/>
      <c r="RZY1" s="38"/>
      <c r="RZZ1" s="38"/>
      <c r="SAA1" s="38"/>
      <c r="SAB1" s="38"/>
      <c r="SAC1" s="38"/>
      <c r="SAD1" s="38"/>
      <c r="SAE1" s="38"/>
      <c r="SAF1" s="38"/>
      <c r="SAG1" s="38"/>
      <c r="SAH1" s="38"/>
      <c r="SAI1" s="38"/>
      <c r="SAJ1" s="38"/>
      <c r="SAK1" s="38"/>
      <c r="SAL1" s="38"/>
      <c r="SAM1" s="38"/>
      <c r="SAN1" s="38"/>
      <c r="SAO1" s="38"/>
      <c r="SAP1" s="38"/>
      <c r="SAQ1" s="38"/>
      <c r="SAR1" s="38"/>
      <c r="SAS1" s="38"/>
      <c r="SAT1" s="38"/>
      <c r="SAU1" s="38"/>
      <c r="SAV1" s="38"/>
      <c r="SAW1" s="38"/>
      <c r="SAX1" s="38"/>
      <c r="SAY1" s="38"/>
      <c r="SAZ1" s="38"/>
      <c r="SBA1" s="38"/>
      <c r="SBB1" s="38"/>
      <c r="SBC1" s="38"/>
      <c r="SBD1" s="38"/>
      <c r="SBE1" s="38"/>
      <c r="SBF1" s="38"/>
      <c r="SBG1" s="38"/>
      <c r="SBH1" s="38"/>
      <c r="SBI1" s="38"/>
      <c r="SBJ1" s="38"/>
      <c r="SBK1" s="38"/>
      <c r="SBL1" s="38"/>
      <c r="SBM1" s="38"/>
      <c r="SBN1" s="38"/>
      <c r="SBO1" s="38"/>
      <c r="SBP1" s="38"/>
      <c r="SBQ1" s="38"/>
      <c r="SBR1" s="38"/>
      <c r="SBS1" s="38"/>
      <c r="SBT1" s="38"/>
      <c r="SBU1" s="38"/>
      <c r="SBV1" s="38"/>
      <c r="SBW1" s="38"/>
      <c r="SBX1" s="38"/>
      <c r="SBY1" s="38"/>
      <c r="SBZ1" s="38"/>
      <c r="SCA1" s="38"/>
      <c r="SCB1" s="38"/>
      <c r="SCC1" s="38"/>
      <c r="SCD1" s="38"/>
      <c r="SCE1" s="38"/>
      <c r="SCF1" s="38"/>
      <c r="SCG1" s="38"/>
      <c r="SCH1" s="38"/>
      <c r="SCI1" s="38"/>
      <c r="SCJ1" s="38"/>
      <c r="SCK1" s="38"/>
      <c r="SCL1" s="38"/>
      <c r="SCM1" s="38"/>
      <c r="SCN1" s="38"/>
      <c r="SCO1" s="38"/>
      <c r="SCP1" s="38"/>
      <c r="SCQ1" s="38"/>
      <c r="SCR1" s="38"/>
      <c r="SCS1" s="38"/>
      <c r="SCT1" s="38"/>
      <c r="SCU1" s="38"/>
      <c r="SCV1" s="38"/>
      <c r="SCW1" s="38"/>
      <c r="SCX1" s="38"/>
      <c r="SCY1" s="38"/>
      <c r="SCZ1" s="38"/>
      <c r="SDA1" s="38"/>
      <c r="SDB1" s="38"/>
      <c r="SDC1" s="38"/>
      <c r="SDD1" s="38"/>
      <c r="SDE1" s="38"/>
      <c r="SDF1" s="38"/>
      <c r="SDG1" s="38"/>
      <c r="SDH1" s="38"/>
      <c r="SDI1" s="38"/>
      <c r="SDJ1" s="38"/>
      <c r="SDK1" s="38"/>
      <c r="SDL1" s="38"/>
      <c r="SDM1" s="38"/>
      <c r="SDN1" s="38"/>
      <c r="SDO1" s="38"/>
      <c r="SDP1" s="38"/>
      <c r="SDQ1" s="38"/>
      <c r="SDR1" s="38"/>
      <c r="SDS1" s="38"/>
      <c r="SDT1" s="38"/>
      <c r="SDU1" s="38"/>
      <c r="SDV1" s="38"/>
      <c r="SDW1" s="38"/>
      <c r="SDX1" s="38"/>
      <c r="SDY1" s="38"/>
      <c r="SDZ1" s="38"/>
      <c r="SEA1" s="38"/>
      <c r="SEB1" s="38"/>
      <c r="SEC1" s="38"/>
      <c r="SED1" s="38"/>
      <c r="SEE1" s="38"/>
      <c r="SEF1" s="38"/>
      <c r="SEG1" s="38"/>
      <c r="SEH1" s="38"/>
      <c r="SEI1" s="38"/>
      <c r="SEJ1" s="38"/>
      <c r="SEK1" s="38"/>
      <c r="SEL1" s="38"/>
      <c r="SEM1" s="38"/>
      <c r="SEN1" s="38"/>
      <c r="SEO1" s="38"/>
      <c r="SEP1" s="38"/>
      <c r="SEQ1" s="38"/>
      <c r="SER1" s="38"/>
      <c r="SES1" s="38"/>
      <c r="SET1" s="38"/>
      <c r="SEU1" s="38"/>
      <c r="SEV1" s="38"/>
      <c r="SEW1" s="38"/>
      <c r="SEX1" s="38"/>
      <c r="SEY1" s="38"/>
      <c r="SEZ1" s="38"/>
      <c r="SFA1" s="38"/>
      <c r="SFB1" s="38"/>
      <c r="SFC1" s="38"/>
      <c r="SFD1" s="38"/>
      <c r="SFE1" s="38"/>
      <c r="SFF1" s="38"/>
      <c r="SFG1" s="38"/>
      <c r="SFH1" s="38"/>
      <c r="SFI1" s="38"/>
      <c r="SFJ1" s="38"/>
      <c r="SFK1" s="38"/>
      <c r="SFL1" s="38"/>
      <c r="SFM1" s="38"/>
      <c r="SFN1" s="38"/>
      <c r="SFO1" s="38"/>
      <c r="SFP1" s="38"/>
      <c r="SFQ1" s="38"/>
      <c r="SFR1" s="38"/>
      <c r="SFS1" s="38"/>
      <c r="SFT1" s="38"/>
      <c r="SFU1" s="38"/>
      <c r="SFV1" s="38"/>
      <c r="SFW1" s="38"/>
      <c r="SFX1" s="38"/>
      <c r="SFY1" s="38"/>
      <c r="SFZ1" s="38"/>
      <c r="SGA1" s="38"/>
      <c r="SGB1" s="38"/>
      <c r="SGC1" s="38"/>
      <c r="SGD1" s="38"/>
      <c r="SGE1" s="38"/>
      <c r="SGF1" s="38"/>
      <c r="SGG1" s="38"/>
      <c r="SGH1" s="38"/>
      <c r="SGI1" s="38"/>
      <c r="SGJ1" s="38"/>
      <c r="SGK1" s="38"/>
      <c r="SGL1" s="38"/>
      <c r="SGM1" s="38"/>
      <c r="SGN1" s="38"/>
      <c r="SGO1" s="38"/>
      <c r="SGP1" s="38"/>
      <c r="SGQ1" s="38"/>
      <c r="SGR1" s="38"/>
      <c r="SGS1" s="38"/>
      <c r="SGT1" s="38"/>
      <c r="SGU1" s="38"/>
      <c r="SGV1" s="38"/>
      <c r="SGW1" s="38"/>
      <c r="SGX1" s="38"/>
      <c r="SGY1" s="38"/>
      <c r="SGZ1" s="38"/>
      <c r="SHA1" s="38"/>
      <c r="SHB1" s="38"/>
      <c r="SHC1" s="38"/>
      <c r="SHD1" s="38"/>
      <c r="SHE1" s="38"/>
      <c r="SHF1" s="38"/>
      <c r="SHG1" s="38"/>
      <c r="SHH1" s="38"/>
      <c r="SHI1" s="38"/>
      <c r="SHJ1" s="38"/>
      <c r="SHK1" s="38"/>
      <c r="SHL1" s="38"/>
      <c r="SHM1" s="38"/>
      <c r="SHN1" s="38"/>
      <c r="SHO1" s="38"/>
      <c r="SHP1" s="38"/>
      <c r="SHQ1" s="38"/>
      <c r="SHR1" s="38"/>
      <c r="SHS1" s="38"/>
      <c r="SHT1" s="38"/>
      <c r="SHU1" s="38"/>
      <c r="SHV1" s="38"/>
      <c r="SHW1" s="38"/>
      <c r="SHX1" s="38"/>
      <c r="SHY1" s="38"/>
      <c r="SHZ1" s="38"/>
      <c r="SIA1" s="38"/>
      <c r="SIB1" s="38"/>
      <c r="SIC1" s="38"/>
      <c r="SID1" s="38"/>
      <c r="SIE1" s="38"/>
      <c r="SIF1" s="38"/>
      <c r="SIG1" s="38"/>
      <c r="SIH1" s="38"/>
      <c r="SII1" s="38"/>
      <c r="SIJ1" s="38"/>
      <c r="SIK1" s="38"/>
      <c r="SIL1" s="38"/>
      <c r="SIM1" s="38"/>
      <c r="SIN1" s="38"/>
      <c r="SIO1" s="38"/>
      <c r="SIP1" s="38"/>
      <c r="SIQ1" s="38"/>
      <c r="SIR1" s="38"/>
      <c r="SIS1" s="38"/>
      <c r="SIT1" s="38"/>
      <c r="SIU1" s="38"/>
      <c r="SIV1" s="38"/>
      <c r="SIW1" s="38"/>
      <c r="SIX1" s="38"/>
      <c r="SIY1" s="38"/>
      <c r="SIZ1" s="38"/>
      <c r="SJA1" s="38"/>
      <c r="SJB1" s="38"/>
      <c r="SJC1" s="38"/>
      <c r="SJD1" s="38"/>
      <c r="SJE1" s="38"/>
      <c r="SJF1" s="38"/>
      <c r="SJG1" s="38"/>
      <c r="SJH1" s="38"/>
      <c r="SJI1" s="38"/>
      <c r="SJJ1" s="38"/>
      <c r="SJK1" s="38"/>
      <c r="SJL1" s="38"/>
      <c r="SJM1" s="38"/>
      <c r="SJN1" s="38"/>
      <c r="SJO1" s="38"/>
      <c r="SJP1" s="38"/>
      <c r="SJQ1" s="38"/>
      <c r="SJR1" s="38"/>
      <c r="SJS1" s="38"/>
      <c r="SJT1" s="38"/>
      <c r="SJU1" s="38"/>
      <c r="SJV1" s="38"/>
      <c r="SJW1" s="38"/>
      <c r="SJX1" s="38"/>
      <c r="SJY1" s="38"/>
      <c r="SJZ1" s="38"/>
      <c r="SKA1" s="38"/>
      <c r="SKB1" s="38"/>
      <c r="SKC1" s="38"/>
      <c r="SKD1" s="38"/>
      <c r="SKE1" s="38"/>
      <c r="SKF1" s="38"/>
      <c r="SKG1" s="38"/>
      <c r="SKH1" s="38"/>
      <c r="SKI1" s="38"/>
      <c r="SKJ1" s="38"/>
      <c r="SKK1" s="38"/>
      <c r="SKL1" s="38"/>
      <c r="SKM1" s="38"/>
      <c r="SKN1" s="38"/>
      <c r="SKO1" s="38"/>
      <c r="SKP1" s="38"/>
      <c r="SKQ1" s="38"/>
      <c r="SKR1" s="38"/>
      <c r="SKS1" s="38"/>
      <c r="SKT1" s="38"/>
      <c r="SKU1" s="38"/>
      <c r="SKV1" s="38"/>
      <c r="SKW1" s="38"/>
      <c r="SKX1" s="38"/>
      <c r="SKY1" s="38"/>
      <c r="SKZ1" s="38"/>
      <c r="SLA1" s="38"/>
      <c r="SLB1" s="38"/>
      <c r="SLC1" s="38"/>
      <c r="SLD1" s="38"/>
      <c r="SLE1" s="38"/>
      <c r="SLF1" s="38"/>
      <c r="SLG1" s="38"/>
      <c r="SLH1" s="38"/>
      <c r="SLI1" s="38"/>
      <c r="SLJ1" s="38"/>
      <c r="SLK1" s="38"/>
      <c r="SLL1" s="38"/>
      <c r="SLM1" s="38"/>
      <c r="SLN1" s="38"/>
      <c r="SLO1" s="38"/>
      <c r="SLP1" s="38"/>
      <c r="SLQ1" s="38"/>
      <c r="SLR1" s="38"/>
      <c r="SLS1" s="38"/>
      <c r="SLT1" s="38"/>
      <c r="SLU1" s="38"/>
      <c r="SLV1" s="38"/>
      <c r="SLW1" s="38"/>
      <c r="SLX1" s="38"/>
      <c r="SLY1" s="38"/>
      <c r="SLZ1" s="38"/>
      <c r="SMA1" s="38"/>
      <c r="SMB1" s="38"/>
      <c r="SMC1" s="38"/>
      <c r="SMD1" s="38"/>
      <c r="SME1" s="38"/>
      <c r="SMF1" s="38"/>
      <c r="SMG1" s="38"/>
      <c r="SMH1" s="38"/>
      <c r="SMI1" s="38"/>
      <c r="SMJ1" s="38"/>
      <c r="SMK1" s="38"/>
      <c r="SML1" s="38"/>
      <c r="SMM1" s="38"/>
      <c r="SMN1" s="38"/>
      <c r="SMO1" s="38"/>
      <c r="SMP1" s="38"/>
      <c r="SMQ1" s="38"/>
      <c r="SMR1" s="38"/>
      <c r="SMS1" s="38"/>
      <c r="SMT1" s="38"/>
      <c r="SMU1" s="38"/>
      <c r="SMV1" s="38"/>
      <c r="SMW1" s="38"/>
      <c r="SMX1" s="38"/>
      <c r="SMY1" s="38"/>
      <c r="SMZ1" s="38"/>
      <c r="SNA1" s="38"/>
      <c r="SNB1" s="38"/>
      <c r="SNC1" s="38"/>
      <c r="SND1" s="38"/>
      <c r="SNE1" s="38"/>
      <c r="SNF1" s="38"/>
      <c r="SNG1" s="38"/>
      <c r="SNH1" s="38"/>
      <c r="SNI1" s="38"/>
      <c r="SNJ1" s="38"/>
      <c r="SNK1" s="38"/>
      <c r="SNL1" s="38"/>
      <c r="SNM1" s="38"/>
      <c r="SNN1" s="38"/>
      <c r="SNO1" s="38"/>
      <c r="SNP1" s="38"/>
      <c r="SNQ1" s="38"/>
      <c r="SNR1" s="38"/>
      <c r="SNS1" s="38"/>
      <c r="SNT1" s="38"/>
      <c r="SNU1" s="38"/>
      <c r="SNV1" s="38"/>
      <c r="SNW1" s="38"/>
      <c r="SNX1" s="38"/>
      <c r="SNY1" s="38"/>
      <c r="SNZ1" s="38"/>
      <c r="SOA1" s="38"/>
      <c r="SOB1" s="38"/>
      <c r="SOC1" s="38"/>
      <c r="SOD1" s="38"/>
      <c r="SOE1" s="38"/>
      <c r="SOF1" s="38"/>
      <c r="SOG1" s="38"/>
      <c r="SOH1" s="38"/>
      <c r="SOI1" s="38"/>
      <c r="SOJ1" s="38"/>
      <c r="SOK1" s="38"/>
      <c r="SOL1" s="38"/>
      <c r="SOM1" s="38"/>
      <c r="SON1" s="38"/>
      <c r="SOO1" s="38"/>
      <c r="SOP1" s="38"/>
      <c r="SOQ1" s="38"/>
      <c r="SOR1" s="38"/>
      <c r="SOS1" s="38"/>
      <c r="SOT1" s="38"/>
      <c r="SOU1" s="38"/>
      <c r="SOV1" s="38"/>
      <c r="SOW1" s="38"/>
      <c r="SOX1" s="38"/>
      <c r="SOY1" s="38"/>
      <c r="SOZ1" s="38"/>
      <c r="SPA1" s="38"/>
      <c r="SPB1" s="38"/>
      <c r="SPC1" s="38"/>
      <c r="SPD1" s="38"/>
      <c r="SPE1" s="38"/>
      <c r="SPF1" s="38"/>
      <c r="SPG1" s="38"/>
      <c r="SPH1" s="38"/>
      <c r="SPI1" s="38"/>
      <c r="SPJ1" s="38"/>
      <c r="SPK1" s="38"/>
      <c r="SPL1" s="38"/>
      <c r="SPM1" s="38"/>
      <c r="SPN1" s="38"/>
      <c r="SPO1" s="38"/>
      <c r="SPP1" s="38"/>
      <c r="SPQ1" s="38"/>
      <c r="SPR1" s="38"/>
      <c r="SPS1" s="38"/>
      <c r="SPT1" s="38"/>
      <c r="SPU1" s="38"/>
      <c r="SPV1" s="38"/>
      <c r="SPW1" s="38"/>
      <c r="SPX1" s="38"/>
      <c r="SPY1" s="38"/>
      <c r="SPZ1" s="38"/>
      <c r="SQA1" s="38"/>
      <c r="SQB1" s="38"/>
      <c r="SQC1" s="38"/>
      <c r="SQD1" s="38"/>
      <c r="SQE1" s="38"/>
      <c r="SQF1" s="38"/>
      <c r="SQG1" s="38"/>
      <c r="SQH1" s="38"/>
      <c r="SQI1" s="38"/>
      <c r="SQJ1" s="38"/>
      <c r="SQK1" s="38"/>
      <c r="SQL1" s="38"/>
      <c r="SQM1" s="38"/>
      <c r="SQN1" s="38"/>
      <c r="SQO1" s="38"/>
      <c r="SQP1" s="38"/>
      <c r="SQQ1" s="38"/>
      <c r="SQR1" s="38"/>
      <c r="SQS1" s="38"/>
      <c r="SQT1" s="38"/>
      <c r="SQU1" s="38"/>
      <c r="SQV1" s="38"/>
      <c r="SQW1" s="38"/>
      <c r="SQX1" s="38"/>
      <c r="SQY1" s="38"/>
      <c r="SQZ1" s="38"/>
      <c r="SRA1" s="38"/>
      <c r="SRB1" s="38"/>
      <c r="SRC1" s="38"/>
      <c r="SRD1" s="38"/>
      <c r="SRE1" s="38"/>
      <c r="SRF1" s="38"/>
      <c r="SRG1" s="38"/>
      <c r="SRH1" s="38"/>
      <c r="SRI1" s="38"/>
      <c r="SRJ1" s="38"/>
      <c r="SRK1" s="38"/>
      <c r="SRL1" s="38"/>
      <c r="SRM1" s="38"/>
      <c r="SRN1" s="38"/>
      <c r="SRO1" s="38"/>
      <c r="SRP1" s="38"/>
      <c r="SRQ1" s="38"/>
      <c r="SRR1" s="38"/>
      <c r="SRS1" s="38"/>
      <c r="SRT1" s="38"/>
      <c r="SRU1" s="38"/>
      <c r="SRV1" s="38"/>
      <c r="SRW1" s="38"/>
      <c r="SRX1" s="38"/>
      <c r="SRY1" s="38"/>
      <c r="SRZ1" s="38"/>
      <c r="SSA1" s="38"/>
      <c r="SSB1" s="38"/>
      <c r="SSC1" s="38"/>
      <c r="SSD1" s="38"/>
      <c r="SSE1" s="38"/>
      <c r="SSF1" s="38"/>
      <c r="SSG1" s="38"/>
      <c r="SSH1" s="38"/>
      <c r="SSI1" s="38"/>
      <c r="SSJ1" s="38"/>
      <c r="SSK1" s="38"/>
      <c r="SSL1" s="38"/>
      <c r="SSM1" s="38"/>
      <c r="SSN1" s="38"/>
      <c r="SSO1" s="38"/>
      <c r="SSP1" s="38"/>
      <c r="SSQ1" s="38"/>
      <c r="SSR1" s="38"/>
      <c r="SSS1" s="38"/>
      <c r="SST1" s="38"/>
      <c r="SSU1" s="38"/>
      <c r="SSV1" s="38"/>
      <c r="SSW1" s="38"/>
      <c r="SSX1" s="38"/>
      <c r="SSY1" s="38"/>
      <c r="SSZ1" s="38"/>
      <c r="STA1" s="38"/>
      <c r="STB1" s="38"/>
      <c r="STC1" s="38"/>
      <c r="STD1" s="38"/>
      <c r="STE1" s="38"/>
      <c r="STF1" s="38"/>
      <c r="STG1" s="38"/>
      <c r="STH1" s="38"/>
      <c r="STI1" s="38"/>
      <c r="STJ1" s="38"/>
      <c r="STK1" s="38"/>
      <c r="STL1" s="38"/>
      <c r="STM1" s="38"/>
      <c r="STN1" s="38"/>
      <c r="STO1" s="38"/>
      <c r="STP1" s="38"/>
      <c r="STQ1" s="38"/>
      <c r="STR1" s="38"/>
      <c r="STS1" s="38"/>
      <c r="STT1" s="38"/>
      <c r="STU1" s="38"/>
      <c r="STV1" s="38"/>
      <c r="STW1" s="38"/>
      <c r="STX1" s="38"/>
      <c r="STY1" s="38"/>
      <c r="STZ1" s="38"/>
      <c r="SUA1" s="38"/>
      <c r="SUB1" s="38"/>
      <c r="SUC1" s="38"/>
      <c r="SUD1" s="38"/>
      <c r="SUE1" s="38"/>
      <c r="SUF1" s="38"/>
      <c r="SUG1" s="38"/>
      <c r="SUH1" s="38"/>
      <c r="SUI1" s="38"/>
      <c r="SUJ1" s="38"/>
      <c r="SUK1" s="38"/>
      <c r="SUL1" s="38"/>
      <c r="SUM1" s="38"/>
      <c r="SUN1" s="38"/>
      <c r="SUO1" s="38"/>
      <c r="SUP1" s="38"/>
      <c r="SUQ1" s="38"/>
      <c r="SUR1" s="38"/>
      <c r="SUS1" s="38"/>
      <c r="SUT1" s="38"/>
      <c r="SUU1" s="38"/>
      <c r="SUV1" s="38"/>
      <c r="SUW1" s="38"/>
      <c r="SUX1" s="38"/>
      <c r="SUY1" s="38"/>
      <c r="SUZ1" s="38"/>
      <c r="SVA1" s="38"/>
      <c r="SVB1" s="38"/>
      <c r="SVC1" s="38"/>
      <c r="SVD1" s="38"/>
      <c r="SVE1" s="38"/>
      <c r="SVF1" s="38"/>
      <c r="SVG1" s="38"/>
      <c r="SVH1" s="38"/>
      <c r="SVI1" s="38"/>
      <c r="SVJ1" s="38"/>
      <c r="SVK1" s="38"/>
      <c r="SVL1" s="38"/>
      <c r="SVM1" s="38"/>
      <c r="SVN1" s="38"/>
      <c r="SVO1" s="38"/>
      <c r="SVP1" s="38"/>
      <c r="SVQ1" s="38"/>
      <c r="SVR1" s="38"/>
      <c r="SVS1" s="38"/>
      <c r="SVT1" s="38"/>
      <c r="SVU1" s="38"/>
      <c r="SVV1" s="38"/>
      <c r="SVW1" s="38"/>
      <c r="SVX1" s="38"/>
      <c r="SVY1" s="38"/>
      <c r="SVZ1" s="38"/>
      <c r="SWA1" s="38"/>
      <c r="SWB1" s="38"/>
      <c r="SWC1" s="38"/>
      <c r="SWD1" s="38"/>
      <c r="SWE1" s="38"/>
      <c r="SWF1" s="38"/>
      <c r="SWG1" s="38"/>
      <c r="SWH1" s="38"/>
      <c r="SWI1" s="38"/>
      <c r="SWJ1" s="38"/>
      <c r="SWK1" s="38"/>
      <c r="SWL1" s="38"/>
      <c r="SWM1" s="38"/>
      <c r="SWN1" s="38"/>
      <c r="SWO1" s="38"/>
      <c r="SWP1" s="38"/>
      <c r="SWQ1" s="38"/>
      <c r="SWR1" s="38"/>
      <c r="SWS1" s="38"/>
      <c r="SWT1" s="38"/>
      <c r="SWU1" s="38"/>
      <c r="SWV1" s="38"/>
      <c r="SWW1" s="38"/>
      <c r="SWX1" s="38"/>
      <c r="SWY1" s="38"/>
      <c r="SWZ1" s="38"/>
      <c r="SXA1" s="38"/>
      <c r="SXB1" s="38"/>
      <c r="SXC1" s="38"/>
      <c r="SXD1" s="38"/>
      <c r="SXE1" s="38"/>
      <c r="SXF1" s="38"/>
      <c r="SXG1" s="38"/>
      <c r="SXH1" s="38"/>
      <c r="SXI1" s="38"/>
      <c r="SXJ1" s="38"/>
      <c r="SXK1" s="38"/>
      <c r="SXL1" s="38"/>
      <c r="SXM1" s="38"/>
      <c r="SXN1" s="38"/>
      <c r="SXO1" s="38"/>
      <c r="SXP1" s="38"/>
      <c r="SXQ1" s="38"/>
      <c r="SXR1" s="38"/>
      <c r="SXS1" s="38"/>
      <c r="SXT1" s="38"/>
      <c r="SXU1" s="38"/>
      <c r="SXV1" s="38"/>
      <c r="SXW1" s="38"/>
      <c r="SXX1" s="38"/>
      <c r="SXY1" s="38"/>
      <c r="SXZ1" s="38"/>
      <c r="SYA1" s="38"/>
      <c r="SYB1" s="38"/>
      <c r="SYC1" s="38"/>
      <c r="SYD1" s="38"/>
      <c r="SYE1" s="38"/>
      <c r="SYF1" s="38"/>
      <c r="SYG1" s="38"/>
      <c r="SYH1" s="38"/>
      <c r="SYI1" s="38"/>
      <c r="SYJ1" s="38"/>
      <c r="SYK1" s="38"/>
      <c r="SYL1" s="38"/>
      <c r="SYM1" s="38"/>
      <c r="SYN1" s="38"/>
      <c r="SYO1" s="38"/>
      <c r="SYP1" s="38"/>
      <c r="SYQ1" s="38"/>
      <c r="SYR1" s="38"/>
      <c r="SYS1" s="38"/>
      <c r="SYT1" s="38"/>
      <c r="SYU1" s="38"/>
      <c r="SYV1" s="38"/>
      <c r="SYW1" s="38"/>
      <c r="SYX1" s="38"/>
      <c r="SYY1" s="38"/>
      <c r="SYZ1" s="38"/>
      <c r="SZA1" s="38"/>
      <c r="SZB1" s="38"/>
      <c r="SZC1" s="38"/>
      <c r="SZD1" s="38"/>
      <c r="SZE1" s="38"/>
      <c r="SZF1" s="38"/>
      <c r="SZG1" s="38"/>
      <c r="SZH1" s="38"/>
      <c r="SZI1" s="38"/>
      <c r="SZJ1" s="38"/>
      <c r="SZK1" s="38"/>
      <c r="SZL1" s="38"/>
      <c r="SZM1" s="38"/>
      <c r="SZN1" s="38"/>
      <c r="SZO1" s="38"/>
      <c r="SZP1" s="38"/>
      <c r="SZQ1" s="38"/>
      <c r="SZR1" s="38"/>
      <c r="SZS1" s="38"/>
      <c r="SZT1" s="38"/>
      <c r="SZU1" s="38"/>
      <c r="SZV1" s="38"/>
      <c r="SZW1" s="38"/>
      <c r="SZX1" s="38"/>
      <c r="SZY1" s="38"/>
      <c r="SZZ1" s="38"/>
      <c r="TAA1" s="38"/>
      <c r="TAB1" s="38"/>
      <c r="TAC1" s="38"/>
      <c r="TAD1" s="38"/>
      <c r="TAE1" s="38"/>
      <c r="TAF1" s="38"/>
      <c r="TAG1" s="38"/>
      <c r="TAH1" s="38"/>
      <c r="TAI1" s="38"/>
      <c r="TAJ1" s="38"/>
      <c r="TAK1" s="38"/>
      <c r="TAL1" s="38"/>
      <c r="TAM1" s="38"/>
      <c r="TAN1" s="38"/>
      <c r="TAO1" s="38"/>
      <c r="TAP1" s="38"/>
      <c r="TAQ1" s="38"/>
      <c r="TAR1" s="38"/>
      <c r="TAS1" s="38"/>
      <c r="TAT1" s="38"/>
      <c r="TAU1" s="38"/>
      <c r="TAV1" s="38"/>
      <c r="TAW1" s="38"/>
      <c r="TAX1" s="38"/>
      <c r="TAY1" s="38"/>
      <c r="TAZ1" s="38"/>
      <c r="TBA1" s="38"/>
      <c r="TBB1" s="38"/>
      <c r="TBC1" s="38"/>
      <c r="TBD1" s="38"/>
      <c r="TBE1" s="38"/>
      <c r="TBF1" s="38"/>
      <c r="TBG1" s="38"/>
      <c r="TBH1" s="38"/>
      <c r="TBI1" s="38"/>
      <c r="TBJ1" s="38"/>
      <c r="TBK1" s="38"/>
      <c r="TBL1" s="38"/>
      <c r="TBM1" s="38"/>
      <c r="TBN1" s="38"/>
      <c r="TBO1" s="38"/>
      <c r="TBP1" s="38"/>
      <c r="TBQ1" s="38"/>
      <c r="TBR1" s="38"/>
      <c r="TBS1" s="38"/>
      <c r="TBT1" s="38"/>
      <c r="TBU1" s="38"/>
      <c r="TBV1" s="38"/>
      <c r="TBW1" s="38"/>
      <c r="TBX1" s="38"/>
      <c r="TBY1" s="38"/>
      <c r="TBZ1" s="38"/>
      <c r="TCA1" s="38"/>
      <c r="TCB1" s="38"/>
      <c r="TCC1" s="38"/>
      <c r="TCD1" s="38"/>
      <c r="TCE1" s="38"/>
      <c r="TCF1" s="38"/>
      <c r="TCG1" s="38"/>
      <c r="TCH1" s="38"/>
      <c r="TCI1" s="38"/>
      <c r="TCJ1" s="38"/>
      <c r="TCK1" s="38"/>
      <c r="TCL1" s="38"/>
      <c r="TCM1" s="38"/>
      <c r="TCN1" s="38"/>
      <c r="TCO1" s="38"/>
      <c r="TCP1" s="38"/>
      <c r="TCQ1" s="38"/>
      <c r="TCR1" s="38"/>
      <c r="TCS1" s="38"/>
      <c r="TCT1" s="38"/>
      <c r="TCU1" s="38"/>
      <c r="TCV1" s="38"/>
      <c r="TCW1" s="38"/>
      <c r="TCX1" s="38"/>
      <c r="TCY1" s="38"/>
      <c r="TCZ1" s="38"/>
      <c r="TDA1" s="38"/>
      <c r="TDB1" s="38"/>
      <c r="TDC1" s="38"/>
      <c r="TDD1" s="38"/>
      <c r="TDE1" s="38"/>
      <c r="TDF1" s="38"/>
      <c r="TDG1" s="38"/>
      <c r="TDH1" s="38"/>
      <c r="TDI1" s="38"/>
      <c r="TDJ1" s="38"/>
      <c r="TDK1" s="38"/>
      <c r="TDL1" s="38"/>
      <c r="TDM1" s="38"/>
      <c r="TDN1" s="38"/>
      <c r="TDO1" s="38"/>
      <c r="TDP1" s="38"/>
      <c r="TDQ1" s="38"/>
      <c r="TDR1" s="38"/>
      <c r="TDS1" s="38"/>
      <c r="TDT1" s="38"/>
      <c r="TDU1" s="38"/>
      <c r="TDV1" s="38"/>
      <c r="TDW1" s="38"/>
      <c r="TDX1" s="38"/>
      <c r="TDY1" s="38"/>
      <c r="TDZ1" s="38"/>
      <c r="TEA1" s="38"/>
      <c r="TEB1" s="38"/>
      <c r="TEC1" s="38"/>
      <c r="TED1" s="38"/>
      <c r="TEE1" s="38"/>
      <c r="TEF1" s="38"/>
      <c r="TEG1" s="38"/>
      <c r="TEH1" s="38"/>
      <c r="TEI1" s="38"/>
      <c r="TEJ1" s="38"/>
      <c r="TEK1" s="38"/>
      <c r="TEL1" s="38"/>
      <c r="TEM1" s="38"/>
      <c r="TEN1" s="38"/>
      <c r="TEO1" s="38"/>
      <c r="TEP1" s="38"/>
      <c r="TEQ1" s="38"/>
      <c r="TER1" s="38"/>
      <c r="TES1" s="38"/>
      <c r="TET1" s="38"/>
      <c r="TEU1" s="38"/>
      <c r="TEV1" s="38"/>
      <c r="TEW1" s="38"/>
      <c r="TEX1" s="38"/>
      <c r="TEY1" s="38"/>
      <c r="TEZ1" s="38"/>
      <c r="TFA1" s="38"/>
      <c r="TFB1" s="38"/>
      <c r="TFC1" s="38"/>
      <c r="TFD1" s="38"/>
      <c r="TFE1" s="38"/>
      <c r="TFF1" s="38"/>
      <c r="TFG1" s="38"/>
      <c r="TFH1" s="38"/>
      <c r="TFI1" s="38"/>
      <c r="TFJ1" s="38"/>
      <c r="TFK1" s="38"/>
      <c r="TFL1" s="38"/>
      <c r="TFM1" s="38"/>
      <c r="TFN1" s="38"/>
      <c r="TFO1" s="38"/>
      <c r="TFP1" s="38"/>
      <c r="TFQ1" s="38"/>
      <c r="TFR1" s="38"/>
      <c r="TFS1" s="38"/>
      <c r="TFT1" s="38"/>
      <c r="TFU1" s="38"/>
      <c r="TFV1" s="38"/>
      <c r="TFW1" s="38"/>
      <c r="TFX1" s="38"/>
      <c r="TFY1" s="38"/>
      <c r="TFZ1" s="38"/>
      <c r="TGA1" s="38"/>
      <c r="TGB1" s="38"/>
      <c r="TGC1" s="38"/>
      <c r="TGD1" s="38"/>
      <c r="TGE1" s="38"/>
      <c r="TGF1" s="38"/>
      <c r="TGG1" s="38"/>
      <c r="TGH1" s="38"/>
      <c r="TGI1" s="38"/>
      <c r="TGJ1" s="38"/>
      <c r="TGK1" s="38"/>
      <c r="TGL1" s="38"/>
      <c r="TGM1" s="38"/>
      <c r="TGN1" s="38"/>
      <c r="TGO1" s="38"/>
      <c r="TGP1" s="38"/>
      <c r="TGQ1" s="38"/>
      <c r="TGR1" s="38"/>
      <c r="TGS1" s="38"/>
      <c r="TGT1" s="38"/>
      <c r="TGU1" s="38"/>
      <c r="TGV1" s="38"/>
      <c r="TGW1" s="38"/>
      <c r="TGX1" s="38"/>
      <c r="TGY1" s="38"/>
      <c r="TGZ1" s="38"/>
      <c r="THA1" s="38"/>
      <c r="THB1" s="38"/>
      <c r="THC1" s="38"/>
      <c r="THD1" s="38"/>
      <c r="THE1" s="38"/>
      <c r="THF1" s="38"/>
      <c r="THG1" s="38"/>
      <c r="THH1" s="38"/>
      <c r="THI1" s="38"/>
      <c r="THJ1" s="38"/>
      <c r="THK1" s="38"/>
      <c r="THL1" s="38"/>
      <c r="THM1" s="38"/>
      <c r="THN1" s="38"/>
      <c r="THO1" s="38"/>
      <c r="THP1" s="38"/>
      <c r="THQ1" s="38"/>
      <c r="THR1" s="38"/>
      <c r="THS1" s="38"/>
      <c r="THT1" s="38"/>
      <c r="THU1" s="38"/>
      <c r="THV1" s="38"/>
      <c r="THW1" s="38"/>
      <c r="THX1" s="38"/>
      <c r="THY1" s="38"/>
      <c r="THZ1" s="38"/>
      <c r="TIA1" s="38"/>
      <c r="TIB1" s="38"/>
      <c r="TIC1" s="38"/>
      <c r="TID1" s="38"/>
      <c r="TIE1" s="38"/>
      <c r="TIF1" s="38"/>
      <c r="TIG1" s="38"/>
      <c r="TIH1" s="38"/>
      <c r="TII1" s="38"/>
      <c r="TIJ1" s="38"/>
      <c r="TIK1" s="38"/>
      <c r="TIL1" s="38"/>
      <c r="TIM1" s="38"/>
      <c r="TIN1" s="38"/>
      <c r="TIO1" s="38"/>
      <c r="TIP1" s="38"/>
      <c r="TIQ1" s="38"/>
      <c r="TIR1" s="38"/>
      <c r="TIS1" s="38"/>
      <c r="TIT1" s="38"/>
      <c r="TIU1" s="38"/>
      <c r="TIV1" s="38"/>
      <c r="TIW1" s="38"/>
      <c r="TIX1" s="38"/>
      <c r="TIY1" s="38"/>
      <c r="TIZ1" s="38"/>
      <c r="TJA1" s="38"/>
      <c r="TJB1" s="38"/>
      <c r="TJC1" s="38"/>
      <c r="TJD1" s="38"/>
      <c r="TJE1" s="38"/>
      <c r="TJF1" s="38"/>
      <c r="TJG1" s="38"/>
      <c r="TJH1" s="38"/>
      <c r="TJI1" s="38"/>
      <c r="TJJ1" s="38"/>
      <c r="TJK1" s="38"/>
      <c r="TJL1" s="38"/>
      <c r="TJM1" s="38"/>
      <c r="TJN1" s="38"/>
      <c r="TJO1" s="38"/>
      <c r="TJP1" s="38"/>
      <c r="TJQ1" s="38"/>
      <c r="TJR1" s="38"/>
      <c r="TJS1" s="38"/>
      <c r="TJT1" s="38"/>
      <c r="TJU1" s="38"/>
      <c r="TJV1" s="38"/>
      <c r="TJW1" s="38"/>
      <c r="TJX1" s="38"/>
      <c r="TJY1" s="38"/>
      <c r="TJZ1" s="38"/>
      <c r="TKA1" s="38"/>
      <c r="TKB1" s="38"/>
      <c r="TKC1" s="38"/>
      <c r="TKD1" s="38"/>
      <c r="TKE1" s="38"/>
      <c r="TKF1" s="38"/>
      <c r="TKG1" s="38"/>
      <c r="TKH1" s="38"/>
      <c r="TKI1" s="38"/>
      <c r="TKJ1" s="38"/>
      <c r="TKK1" s="38"/>
      <c r="TKL1" s="38"/>
      <c r="TKM1" s="38"/>
      <c r="TKN1" s="38"/>
      <c r="TKO1" s="38"/>
      <c r="TKP1" s="38"/>
      <c r="TKQ1" s="38"/>
      <c r="TKR1" s="38"/>
      <c r="TKS1" s="38"/>
      <c r="TKT1" s="38"/>
      <c r="TKU1" s="38"/>
      <c r="TKV1" s="38"/>
      <c r="TKW1" s="38"/>
      <c r="TKX1" s="38"/>
      <c r="TKY1" s="38"/>
      <c r="TKZ1" s="38"/>
      <c r="TLA1" s="38"/>
      <c r="TLB1" s="38"/>
      <c r="TLC1" s="38"/>
      <c r="TLD1" s="38"/>
      <c r="TLE1" s="38"/>
      <c r="TLF1" s="38"/>
      <c r="TLG1" s="38"/>
      <c r="TLH1" s="38"/>
      <c r="TLI1" s="38"/>
      <c r="TLJ1" s="38"/>
      <c r="TLK1" s="38"/>
      <c r="TLL1" s="38"/>
      <c r="TLM1" s="38"/>
      <c r="TLN1" s="38"/>
      <c r="TLO1" s="38"/>
      <c r="TLP1" s="38"/>
      <c r="TLQ1" s="38"/>
      <c r="TLR1" s="38"/>
      <c r="TLS1" s="38"/>
      <c r="TLT1" s="38"/>
      <c r="TLU1" s="38"/>
      <c r="TLV1" s="38"/>
      <c r="TLW1" s="38"/>
      <c r="TLX1" s="38"/>
      <c r="TLY1" s="38"/>
      <c r="TLZ1" s="38"/>
      <c r="TMA1" s="38"/>
      <c r="TMB1" s="38"/>
      <c r="TMC1" s="38"/>
      <c r="TMD1" s="38"/>
      <c r="TME1" s="38"/>
      <c r="TMF1" s="38"/>
      <c r="TMG1" s="38"/>
      <c r="TMH1" s="38"/>
      <c r="TMI1" s="38"/>
      <c r="TMJ1" s="38"/>
      <c r="TMK1" s="38"/>
      <c r="TML1" s="38"/>
      <c r="TMM1" s="38"/>
      <c r="TMN1" s="38"/>
      <c r="TMO1" s="38"/>
      <c r="TMP1" s="38"/>
      <c r="TMQ1" s="38"/>
      <c r="TMR1" s="38"/>
      <c r="TMS1" s="38"/>
      <c r="TMT1" s="38"/>
      <c r="TMU1" s="38"/>
      <c r="TMV1" s="38"/>
      <c r="TMW1" s="38"/>
      <c r="TMX1" s="38"/>
      <c r="TMY1" s="38"/>
      <c r="TMZ1" s="38"/>
      <c r="TNA1" s="38"/>
      <c r="TNB1" s="38"/>
      <c r="TNC1" s="38"/>
      <c r="TND1" s="38"/>
      <c r="TNE1" s="38"/>
      <c r="TNF1" s="38"/>
      <c r="TNG1" s="38"/>
      <c r="TNH1" s="38"/>
      <c r="TNI1" s="38"/>
      <c r="TNJ1" s="38"/>
      <c r="TNK1" s="38"/>
      <c r="TNL1" s="38"/>
      <c r="TNM1" s="38"/>
      <c r="TNN1" s="38"/>
      <c r="TNO1" s="38"/>
      <c r="TNP1" s="38"/>
      <c r="TNQ1" s="38"/>
      <c r="TNR1" s="38"/>
      <c r="TNS1" s="38"/>
      <c r="TNT1" s="38"/>
      <c r="TNU1" s="38"/>
      <c r="TNV1" s="38"/>
      <c r="TNW1" s="38"/>
      <c r="TNX1" s="38"/>
      <c r="TNY1" s="38"/>
      <c r="TNZ1" s="38"/>
      <c r="TOA1" s="38"/>
      <c r="TOB1" s="38"/>
      <c r="TOC1" s="38"/>
      <c r="TOD1" s="38"/>
      <c r="TOE1" s="38"/>
      <c r="TOF1" s="38"/>
      <c r="TOG1" s="38"/>
      <c r="TOH1" s="38"/>
      <c r="TOI1" s="38"/>
      <c r="TOJ1" s="38"/>
      <c r="TOK1" s="38"/>
      <c r="TOL1" s="38"/>
      <c r="TOM1" s="38"/>
      <c r="TON1" s="38"/>
      <c r="TOO1" s="38"/>
      <c r="TOP1" s="38"/>
      <c r="TOQ1" s="38"/>
      <c r="TOR1" s="38"/>
      <c r="TOS1" s="38"/>
      <c r="TOT1" s="38"/>
      <c r="TOU1" s="38"/>
      <c r="TOV1" s="38"/>
      <c r="TOW1" s="38"/>
      <c r="TOX1" s="38"/>
      <c r="TOY1" s="38"/>
      <c r="TOZ1" s="38"/>
      <c r="TPA1" s="38"/>
      <c r="TPB1" s="38"/>
      <c r="TPC1" s="38"/>
      <c r="TPD1" s="38"/>
      <c r="TPE1" s="38"/>
      <c r="TPF1" s="38"/>
      <c r="TPG1" s="38"/>
      <c r="TPH1" s="38"/>
      <c r="TPI1" s="38"/>
      <c r="TPJ1" s="38"/>
      <c r="TPK1" s="38"/>
      <c r="TPL1" s="38"/>
      <c r="TPM1" s="38"/>
      <c r="TPN1" s="38"/>
      <c r="TPO1" s="38"/>
      <c r="TPP1" s="38"/>
      <c r="TPQ1" s="38"/>
      <c r="TPR1" s="38"/>
      <c r="TPS1" s="38"/>
      <c r="TPT1" s="38"/>
      <c r="TPU1" s="38"/>
      <c r="TPV1" s="38"/>
      <c r="TPW1" s="38"/>
      <c r="TPX1" s="38"/>
      <c r="TPY1" s="38"/>
      <c r="TPZ1" s="38"/>
      <c r="TQA1" s="38"/>
      <c r="TQB1" s="38"/>
      <c r="TQC1" s="38"/>
      <c r="TQD1" s="38"/>
      <c r="TQE1" s="38"/>
      <c r="TQF1" s="38"/>
      <c r="TQG1" s="38"/>
      <c r="TQH1" s="38"/>
      <c r="TQI1" s="38"/>
      <c r="TQJ1" s="38"/>
      <c r="TQK1" s="38"/>
      <c r="TQL1" s="38"/>
      <c r="TQM1" s="38"/>
      <c r="TQN1" s="38"/>
      <c r="TQO1" s="38"/>
      <c r="TQP1" s="38"/>
      <c r="TQQ1" s="38"/>
      <c r="TQR1" s="38"/>
      <c r="TQS1" s="38"/>
      <c r="TQT1" s="38"/>
      <c r="TQU1" s="38"/>
      <c r="TQV1" s="38"/>
      <c r="TQW1" s="38"/>
      <c r="TQX1" s="38"/>
      <c r="TQY1" s="38"/>
      <c r="TQZ1" s="38"/>
      <c r="TRA1" s="38"/>
      <c r="TRB1" s="38"/>
      <c r="TRC1" s="38"/>
      <c r="TRD1" s="38"/>
      <c r="TRE1" s="38"/>
      <c r="TRF1" s="38"/>
      <c r="TRG1" s="38"/>
      <c r="TRH1" s="38"/>
      <c r="TRI1" s="38"/>
      <c r="TRJ1" s="38"/>
      <c r="TRK1" s="38"/>
      <c r="TRL1" s="38"/>
      <c r="TRM1" s="38"/>
      <c r="TRN1" s="38"/>
      <c r="TRO1" s="38"/>
      <c r="TRP1" s="38"/>
      <c r="TRQ1" s="38"/>
      <c r="TRR1" s="38"/>
      <c r="TRS1" s="38"/>
      <c r="TRT1" s="38"/>
      <c r="TRU1" s="38"/>
      <c r="TRV1" s="38"/>
      <c r="TRW1" s="38"/>
      <c r="TRX1" s="38"/>
      <c r="TRY1" s="38"/>
      <c r="TRZ1" s="38"/>
      <c r="TSA1" s="38"/>
      <c r="TSB1" s="38"/>
      <c r="TSC1" s="38"/>
      <c r="TSD1" s="38"/>
      <c r="TSE1" s="38"/>
      <c r="TSF1" s="38"/>
      <c r="TSG1" s="38"/>
      <c r="TSH1" s="38"/>
      <c r="TSI1" s="38"/>
      <c r="TSJ1" s="38"/>
      <c r="TSK1" s="38"/>
      <c r="TSL1" s="38"/>
      <c r="TSM1" s="38"/>
      <c r="TSN1" s="38"/>
      <c r="TSO1" s="38"/>
      <c r="TSP1" s="38"/>
      <c r="TSQ1" s="38"/>
      <c r="TSR1" s="38"/>
      <c r="TSS1" s="38"/>
      <c r="TST1" s="38"/>
      <c r="TSU1" s="38"/>
      <c r="TSV1" s="38"/>
      <c r="TSW1" s="38"/>
      <c r="TSX1" s="38"/>
      <c r="TSY1" s="38"/>
      <c r="TSZ1" s="38"/>
      <c r="TTA1" s="38"/>
      <c r="TTB1" s="38"/>
      <c r="TTC1" s="38"/>
      <c r="TTD1" s="38"/>
      <c r="TTE1" s="38"/>
      <c r="TTF1" s="38"/>
      <c r="TTG1" s="38"/>
      <c r="TTH1" s="38"/>
      <c r="TTI1" s="38"/>
      <c r="TTJ1" s="38"/>
      <c r="TTK1" s="38"/>
      <c r="TTL1" s="38"/>
      <c r="TTM1" s="38"/>
      <c r="TTN1" s="38"/>
      <c r="TTO1" s="38"/>
      <c r="TTP1" s="38"/>
      <c r="TTQ1" s="38"/>
      <c r="TTR1" s="38"/>
      <c r="TTS1" s="38"/>
      <c r="TTT1" s="38"/>
      <c r="TTU1" s="38"/>
      <c r="TTV1" s="38"/>
      <c r="TTW1" s="38"/>
      <c r="TTX1" s="38"/>
      <c r="TTY1" s="38"/>
      <c r="TTZ1" s="38"/>
      <c r="TUA1" s="38"/>
      <c r="TUB1" s="38"/>
      <c r="TUC1" s="38"/>
      <c r="TUD1" s="38"/>
      <c r="TUE1" s="38"/>
      <c r="TUF1" s="38"/>
      <c r="TUG1" s="38"/>
      <c r="TUH1" s="38"/>
      <c r="TUI1" s="38"/>
      <c r="TUJ1" s="38"/>
      <c r="TUK1" s="38"/>
      <c r="TUL1" s="38"/>
      <c r="TUM1" s="38"/>
      <c r="TUN1" s="38"/>
      <c r="TUO1" s="38"/>
      <c r="TUP1" s="38"/>
      <c r="TUQ1" s="38"/>
      <c r="TUR1" s="38"/>
      <c r="TUS1" s="38"/>
      <c r="TUT1" s="38"/>
      <c r="TUU1" s="38"/>
      <c r="TUV1" s="38"/>
      <c r="TUW1" s="38"/>
      <c r="TUX1" s="38"/>
      <c r="TUY1" s="38"/>
      <c r="TUZ1" s="38"/>
      <c r="TVA1" s="38"/>
      <c r="TVB1" s="38"/>
      <c r="TVC1" s="38"/>
      <c r="TVD1" s="38"/>
      <c r="TVE1" s="38"/>
      <c r="TVF1" s="38"/>
      <c r="TVG1" s="38"/>
      <c r="TVH1" s="38"/>
      <c r="TVI1" s="38"/>
      <c r="TVJ1" s="38"/>
      <c r="TVK1" s="38"/>
      <c r="TVL1" s="38"/>
      <c r="TVM1" s="38"/>
      <c r="TVN1" s="38"/>
      <c r="TVO1" s="38"/>
      <c r="TVP1" s="38"/>
      <c r="TVQ1" s="38"/>
      <c r="TVR1" s="38"/>
      <c r="TVS1" s="38"/>
      <c r="TVT1" s="38"/>
      <c r="TVU1" s="38"/>
      <c r="TVV1" s="38"/>
      <c r="TVW1" s="38"/>
      <c r="TVX1" s="38"/>
      <c r="TVY1" s="38"/>
      <c r="TVZ1" s="38"/>
      <c r="TWA1" s="38"/>
      <c r="TWB1" s="38"/>
      <c r="TWC1" s="38"/>
      <c r="TWD1" s="38"/>
      <c r="TWE1" s="38"/>
      <c r="TWF1" s="38"/>
      <c r="TWG1" s="38"/>
      <c r="TWH1" s="38"/>
      <c r="TWI1" s="38"/>
      <c r="TWJ1" s="38"/>
      <c r="TWK1" s="38"/>
      <c r="TWL1" s="38"/>
      <c r="TWM1" s="38"/>
      <c r="TWN1" s="38"/>
      <c r="TWO1" s="38"/>
      <c r="TWP1" s="38"/>
      <c r="TWQ1" s="38"/>
      <c r="TWR1" s="38"/>
      <c r="TWS1" s="38"/>
      <c r="TWT1" s="38"/>
      <c r="TWU1" s="38"/>
      <c r="TWV1" s="38"/>
      <c r="TWW1" s="38"/>
      <c r="TWX1" s="38"/>
      <c r="TWY1" s="38"/>
      <c r="TWZ1" s="38"/>
      <c r="TXA1" s="38"/>
      <c r="TXB1" s="38"/>
      <c r="TXC1" s="38"/>
      <c r="TXD1" s="38"/>
      <c r="TXE1" s="38"/>
      <c r="TXF1" s="38"/>
      <c r="TXG1" s="38"/>
      <c r="TXH1" s="38"/>
      <c r="TXI1" s="38"/>
      <c r="TXJ1" s="38"/>
      <c r="TXK1" s="38"/>
      <c r="TXL1" s="38"/>
      <c r="TXM1" s="38"/>
      <c r="TXN1" s="38"/>
      <c r="TXO1" s="38"/>
      <c r="TXP1" s="38"/>
      <c r="TXQ1" s="38"/>
      <c r="TXR1" s="38"/>
      <c r="TXS1" s="38"/>
      <c r="TXT1" s="38"/>
      <c r="TXU1" s="38"/>
      <c r="TXV1" s="38"/>
      <c r="TXW1" s="38"/>
      <c r="TXX1" s="38"/>
      <c r="TXY1" s="38"/>
      <c r="TXZ1" s="38"/>
      <c r="TYA1" s="38"/>
      <c r="TYB1" s="38"/>
      <c r="TYC1" s="38"/>
      <c r="TYD1" s="38"/>
      <c r="TYE1" s="38"/>
      <c r="TYF1" s="38"/>
      <c r="TYG1" s="38"/>
      <c r="TYH1" s="38"/>
      <c r="TYI1" s="38"/>
      <c r="TYJ1" s="38"/>
      <c r="TYK1" s="38"/>
      <c r="TYL1" s="38"/>
      <c r="TYM1" s="38"/>
      <c r="TYN1" s="38"/>
      <c r="TYO1" s="38"/>
      <c r="TYP1" s="38"/>
      <c r="TYQ1" s="38"/>
      <c r="TYR1" s="38"/>
      <c r="TYS1" s="38"/>
      <c r="TYT1" s="38"/>
      <c r="TYU1" s="38"/>
      <c r="TYV1" s="38"/>
      <c r="TYW1" s="38"/>
      <c r="TYX1" s="38"/>
      <c r="TYY1" s="38"/>
      <c r="TYZ1" s="38"/>
      <c r="TZA1" s="38"/>
      <c r="TZB1" s="38"/>
      <c r="TZC1" s="38"/>
      <c r="TZD1" s="38"/>
      <c r="TZE1" s="38"/>
      <c r="TZF1" s="38"/>
      <c r="TZG1" s="38"/>
      <c r="TZH1" s="38"/>
      <c r="TZI1" s="38"/>
      <c r="TZJ1" s="38"/>
      <c r="TZK1" s="38"/>
      <c r="TZL1" s="38"/>
      <c r="TZM1" s="38"/>
      <c r="TZN1" s="38"/>
      <c r="TZO1" s="38"/>
      <c r="TZP1" s="38"/>
      <c r="TZQ1" s="38"/>
      <c r="TZR1" s="38"/>
      <c r="TZS1" s="38"/>
      <c r="TZT1" s="38"/>
      <c r="TZU1" s="38"/>
      <c r="TZV1" s="38"/>
      <c r="TZW1" s="38"/>
      <c r="TZX1" s="38"/>
      <c r="TZY1" s="38"/>
      <c r="TZZ1" s="38"/>
      <c r="UAA1" s="38"/>
      <c r="UAB1" s="38"/>
      <c r="UAC1" s="38"/>
      <c r="UAD1" s="38"/>
      <c r="UAE1" s="38"/>
      <c r="UAF1" s="38"/>
      <c r="UAG1" s="38"/>
      <c r="UAH1" s="38"/>
      <c r="UAI1" s="38"/>
      <c r="UAJ1" s="38"/>
      <c r="UAK1" s="38"/>
      <c r="UAL1" s="38"/>
      <c r="UAM1" s="38"/>
      <c r="UAN1" s="38"/>
      <c r="UAO1" s="38"/>
      <c r="UAP1" s="38"/>
      <c r="UAQ1" s="38"/>
      <c r="UAR1" s="38"/>
      <c r="UAS1" s="38"/>
      <c r="UAT1" s="38"/>
      <c r="UAU1" s="38"/>
      <c r="UAV1" s="38"/>
      <c r="UAW1" s="38"/>
      <c r="UAX1" s="38"/>
      <c r="UAY1" s="38"/>
      <c r="UAZ1" s="38"/>
      <c r="UBA1" s="38"/>
      <c r="UBB1" s="38"/>
      <c r="UBC1" s="38"/>
      <c r="UBD1" s="38"/>
      <c r="UBE1" s="38"/>
      <c r="UBF1" s="38"/>
      <c r="UBG1" s="38"/>
      <c r="UBH1" s="38"/>
      <c r="UBI1" s="38"/>
      <c r="UBJ1" s="38"/>
      <c r="UBK1" s="38"/>
      <c r="UBL1" s="38"/>
      <c r="UBM1" s="38"/>
      <c r="UBN1" s="38"/>
      <c r="UBO1" s="38"/>
      <c r="UBP1" s="38"/>
      <c r="UBQ1" s="38"/>
      <c r="UBR1" s="38"/>
      <c r="UBS1" s="38"/>
      <c r="UBT1" s="38"/>
      <c r="UBU1" s="38"/>
      <c r="UBV1" s="38"/>
      <c r="UBW1" s="38"/>
      <c r="UBX1" s="38"/>
      <c r="UBY1" s="38"/>
      <c r="UBZ1" s="38"/>
      <c r="UCA1" s="38"/>
      <c r="UCB1" s="38"/>
      <c r="UCC1" s="38"/>
      <c r="UCD1" s="38"/>
      <c r="UCE1" s="38"/>
      <c r="UCF1" s="38"/>
      <c r="UCG1" s="38"/>
      <c r="UCH1" s="38"/>
      <c r="UCI1" s="38"/>
      <c r="UCJ1" s="38"/>
      <c r="UCK1" s="38"/>
      <c r="UCL1" s="38"/>
      <c r="UCM1" s="38"/>
      <c r="UCN1" s="38"/>
      <c r="UCO1" s="38"/>
      <c r="UCP1" s="38"/>
      <c r="UCQ1" s="38"/>
      <c r="UCR1" s="38"/>
      <c r="UCS1" s="38"/>
      <c r="UCT1" s="38"/>
      <c r="UCU1" s="38"/>
      <c r="UCV1" s="38"/>
      <c r="UCW1" s="38"/>
      <c r="UCX1" s="38"/>
      <c r="UCY1" s="38"/>
      <c r="UCZ1" s="38"/>
      <c r="UDA1" s="38"/>
      <c r="UDB1" s="38"/>
      <c r="UDC1" s="38"/>
      <c r="UDD1" s="38"/>
      <c r="UDE1" s="38"/>
      <c r="UDF1" s="38"/>
      <c r="UDG1" s="38"/>
      <c r="UDH1" s="38"/>
      <c r="UDI1" s="38"/>
      <c r="UDJ1" s="38"/>
      <c r="UDK1" s="38"/>
      <c r="UDL1" s="38"/>
      <c r="UDM1" s="38"/>
      <c r="UDN1" s="38"/>
      <c r="UDO1" s="38"/>
      <c r="UDP1" s="38"/>
      <c r="UDQ1" s="38"/>
      <c r="UDR1" s="38"/>
      <c r="UDS1" s="38"/>
      <c r="UDT1" s="38"/>
      <c r="UDU1" s="38"/>
      <c r="UDV1" s="38"/>
      <c r="UDW1" s="38"/>
      <c r="UDX1" s="38"/>
      <c r="UDY1" s="38"/>
      <c r="UDZ1" s="38"/>
      <c r="UEA1" s="38"/>
      <c r="UEB1" s="38"/>
      <c r="UEC1" s="38"/>
      <c r="UED1" s="38"/>
      <c r="UEE1" s="38"/>
      <c r="UEF1" s="38"/>
      <c r="UEG1" s="38"/>
      <c r="UEH1" s="38"/>
      <c r="UEI1" s="38"/>
      <c r="UEJ1" s="38"/>
      <c r="UEK1" s="38"/>
      <c r="UEL1" s="38"/>
      <c r="UEM1" s="38"/>
      <c r="UEN1" s="38"/>
      <c r="UEO1" s="38"/>
      <c r="UEP1" s="38"/>
      <c r="UEQ1" s="38"/>
      <c r="UER1" s="38"/>
      <c r="UES1" s="38"/>
      <c r="UET1" s="38"/>
      <c r="UEU1" s="38"/>
      <c r="UEV1" s="38"/>
      <c r="UEW1" s="38"/>
      <c r="UEX1" s="38"/>
      <c r="UEY1" s="38"/>
      <c r="UEZ1" s="38"/>
      <c r="UFA1" s="38"/>
      <c r="UFB1" s="38"/>
      <c r="UFC1" s="38"/>
      <c r="UFD1" s="38"/>
      <c r="UFE1" s="38"/>
      <c r="UFF1" s="38"/>
      <c r="UFG1" s="38"/>
      <c r="UFH1" s="38"/>
      <c r="UFI1" s="38"/>
      <c r="UFJ1" s="38"/>
      <c r="UFK1" s="38"/>
      <c r="UFL1" s="38"/>
      <c r="UFM1" s="38"/>
      <c r="UFN1" s="38"/>
      <c r="UFO1" s="38"/>
      <c r="UFP1" s="38"/>
      <c r="UFQ1" s="38"/>
      <c r="UFR1" s="38"/>
      <c r="UFS1" s="38"/>
      <c r="UFT1" s="38"/>
      <c r="UFU1" s="38"/>
      <c r="UFV1" s="38"/>
      <c r="UFW1" s="38"/>
      <c r="UFX1" s="38"/>
      <c r="UFY1" s="38"/>
      <c r="UFZ1" s="38"/>
      <c r="UGA1" s="38"/>
      <c r="UGB1" s="38"/>
      <c r="UGC1" s="38"/>
      <c r="UGD1" s="38"/>
      <c r="UGE1" s="38"/>
      <c r="UGF1" s="38"/>
      <c r="UGG1" s="38"/>
      <c r="UGH1" s="38"/>
      <c r="UGI1" s="38"/>
      <c r="UGJ1" s="38"/>
      <c r="UGK1" s="38"/>
      <c r="UGL1" s="38"/>
      <c r="UGM1" s="38"/>
      <c r="UGN1" s="38"/>
      <c r="UGO1" s="38"/>
      <c r="UGP1" s="38"/>
      <c r="UGQ1" s="38"/>
      <c r="UGR1" s="38"/>
      <c r="UGS1" s="38"/>
      <c r="UGT1" s="38"/>
      <c r="UGU1" s="38"/>
      <c r="UGV1" s="38"/>
      <c r="UGW1" s="38"/>
      <c r="UGX1" s="38"/>
      <c r="UGY1" s="38"/>
      <c r="UGZ1" s="38"/>
      <c r="UHA1" s="38"/>
      <c r="UHB1" s="38"/>
      <c r="UHC1" s="38"/>
      <c r="UHD1" s="38"/>
      <c r="UHE1" s="38"/>
      <c r="UHF1" s="38"/>
      <c r="UHG1" s="38"/>
      <c r="UHH1" s="38"/>
      <c r="UHI1" s="38"/>
      <c r="UHJ1" s="38"/>
      <c r="UHK1" s="38"/>
      <c r="UHL1" s="38"/>
      <c r="UHM1" s="38"/>
      <c r="UHN1" s="38"/>
      <c r="UHO1" s="38"/>
      <c r="UHP1" s="38"/>
      <c r="UHQ1" s="38"/>
      <c r="UHR1" s="38"/>
      <c r="UHS1" s="38"/>
      <c r="UHT1" s="38"/>
      <c r="UHU1" s="38"/>
      <c r="UHV1" s="38"/>
      <c r="UHW1" s="38"/>
      <c r="UHX1" s="38"/>
      <c r="UHY1" s="38"/>
      <c r="UHZ1" s="38"/>
      <c r="UIA1" s="38"/>
      <c r="UIB1" s="38"/>
      <c r="UIC1" s="38"/>
      <c r="UID1" s="38"/>
      <c r="UIE1" s="38"/>
      <c r="UIF1" s="38"/>
      <c r="UIG1" s="38"/>
      <c r="UIH1" s="38"/>
      <c r="UII1" s="38"/>
      <c r="UIJ1" s="38"/>
      <c r="UIK1" s="38"/>
      <c r="UIL1" s="38"/>
      <c r="UIM1" s="38"/>
      <c r="UIN1" s="38"/>
      <c r="UIO1" s="38"/>
      <c r="UIP1" s="38"/>
      <c r="UIQ1" s="38"/>
      <c r="UIR1" s="38"/>
      <c r="UIS1" s="38"/>
      <c r="UIT1" s="38"/>
      <c r="UIU1" s="38"/>
      <c r="UIV1" s="38"/>
      <c r="UIW1" s="38"/>
      <c r="UIX1" s="38"/>
      <c r="UIY1" s="38"/>
      <c r="UIZ1" s="38"/>
      <c r="UJA1" s="38"/>
      <c r="UJB1" s="38"/>
      <c r="UJC1" s="38"/>
      <c r="UJD1" s="38"/>
      <c r="UJE1" s="38"/>
      <c r="UJF1" s="38"/>
      <c r="UJG1" s="38"/>
      <c r="UJH1" s="38"/>
      <c r="UJI1" s="38"/>
      <c r="UJJ1" s="38"/>
      <c r="UJK1" s="38"/>
      <c r="UJL1" s="38"/>
      <c r="UJM1" s="38"/>
      <c r="UJN1" s="38"/>
      <c r="UJO1" s="38"/>
      <c r="UJP1" s="38"/>
      <c r="UJQ1" s="38"/>
      <c r="UJR1" s="38"/>
      <c r="UJS1" s="38"/>
      <c r="UJT1" s="38"/>
      <c r="UJU1" s="38"/>
      <c r="UJV1" s="38"/>
      <c r="UJW1" s="38"/>
      <c r="UJX1" s="38"/>
      <c r="UJY1" s="38"/>
      <c r="UJZ1" s="38"/>
      <c r="UKA1" s="38"/>
      <c r="UKB1" s="38"/>
      <c r="UKC1" s="38"/>
      <c r="UKD1" s="38"/>
      <c r="UKE1" s="38"/>
      <c r="UKF1" s="38"/>
      <c r="UKG1" s="38"/>
      <c r="UKH1" s="38"/>
      <c r="UKI1" s="38"/>
      <c r="UKJ1" s="38"/>
      <c r="UKK1" s="38"/>
      <c r="UKL1" s="38"/>
      <c r="UKM1" s="38"/>
      <c r="UKN1" s="38"/>
      <c r="UKO1" s="38"/>
      <c r="UKP1" s="38"/>
      <c r="UKQ1" s="38"/>
      <c r="UKR1" s="38"/>
      <c r="UKS1" s="38"/>
      <c r="UKT1" s="38"/>
      <c r="UKU1" s="38"/>
      <c r="UKV1" s="38"/>
      <c r="UKW1" s="38"/>
      <c r="UKX1" s="38"/>
      <c r="UKY1" s="38"/>
      <c r="UKZ1" s="38"/>
      <c r="ULA1" s="38"/>
      <c r="ULB1" s="38"/>
      <c r="ULC1" s="38"/>
      <c r="ULD1" s="38"/>
      <c r="ULE1" s="38"/>
      <c r="ULF1" s="38"/>
      <c r="ULG1" s="38"/>
      <c r="ULH1" s="38"/>
      <c r="ULI1" s="38"/>
      <c r="ULJ1" s="38"/>
      <c r="ULK1" s="38"/>
      <c r="ULL1" s="38"/>
      <c r="ULM1" s="38"/>
      <c r="ULN1" s="38"/>
      <c r="ULO1" s="38"/>
      <c r="ULP1" s="38"/>
      <c r="ULQ1" s="38"/>
      <c r="ULR1" s="38"/>
      <c r="ULS1" s="38"/>
      <c r="ULT1" s="38"/>
      <c r="ULU1" s="38"/>
      <c r="ULV1" s="38"/>
      <c r="ULW1" s="38"/>
      <c r="ULX1" s="38"/>
      <c r="ULY1" s="38"/>
      <c r="ULZ1" s="38"/>
      <c r="UMA1" s="38"/>
      <c r="UMB1" s="38"/>
      <c r="UMC1" s="38"/>
      <c r="UMD1" s="38"/>
      <c r="UME1" s="38"/>
      <c r="UMF1" s="38"/>
      <c r="UMG1" s="38"/>
      <c r="UMH1" s="38"/>
      <c r="UMI1" s="38"/>
      <c r="UMJ1" s="38"/>
      <c r="UMK1" s="38"/>
      <c r="UML1" s="38"/>
      <c r="UMM1" s="38"/>
      <c r="UMN1" s="38"/>
      <c r="UMO1" s="38"/>
      <c r="UMP1" s="38"/>
      <c r="UMQ1" s="38"/>
      <c r="UMR1" s="38"/>
      <c r="UMS1" s="38"/>
      <c r="UMT1" s="38"/>
      <c r="UMU1" s="38"/>
      <c r="UMV1" s="38"/>
      <c r="UMW1" s="38"/>
      <c r="UMX1" s="38"/>
      <c r="UMY1" s="38"/>
      <c r="UMZ1" s="38"/>
      <c r="UNA1" s="38"/>
      <c r="UNB1" s="38"/>
      <c r="UNC1" s="38"/>
      <c r="UND1" s="38"/>
      <c r="UNE1" s="38"/>
      <c r="UNF1" s="38"/>
      <c r="UNG1" s="38"/>
      <c r="UNH1" s="38"/>
      <c r="UNI1" s="38"/>
      <c r="UNJ1" s="38"/>
      <c r="UNK1" s="38"/>
      <c r="UNL1" s="38"/>
      <c r="UNM1" s="38"/>
      <c r="UNN1" s="38"/>
      <c r="UNO1" s="38"/>
      <c r="UNP1" s="38"/>
      <c r="UNQ1" s="38"/>
      <c r="UNR1" s="38"/>
      <c r="UNS1" s="38"/>
      <c r="UNT1" s="38"/>
      <c r="UNU1" s="38"/>
      <c r="UNV1" s="38"/>
      <c r="UNW1" s="38"/>
      <c r="UNX1" s="38"/>
      <c r="UNY1" s="38"/>
      <c r="UNZ1" s="38"/>
      <c r="UOA1" s="38"/>
      <c r="UOB1" s="38"/>
      <c r="UOC1" s="38"/>
      <c r="UOD1" s="38"/>
      <c r="UOE1" s="38"/>
      <c r="UOF1" s="38"/>
      <c r="UOG1" s="38"/>
      <c r="UOH1" s="38"/>
      <c r="UOI1" s="38"/>
      <c r="UOJ1" s="38"/>
      <c r="UOK1" s="38"/>
      <c r="UOL1" s="38"/>
      <c r="UOM1" s="38"/>
      <c r="UON1" s="38"/>
      <c r="UOO1" s="38"/>
      <c r="UOP1" s="38"/>
      <c r="UOQ1" s="38"/>
      <c r="UOR1" s="38"/>
      <c r="UOS1" s="38"/>
      <c r="UOT1" s="38"/>
      <c r="UOU1" s="38"/>
      <c r="UOV1" s="38"/>
      <c r="UOW1" s="38"/>
      <c r="UOX1" s="38"/>
      <c r="UOY1" s="38"/>
      <c r="UOZ1" s="38"/>
      <c r="UPA1" s="38"/>
      <c r="UPB1" s="38"/>
      <c r="UPC1" s="38"/>
      <c r="UPD1" s="38"/>
      <c r="UPE1" s="38"/>
      <c r="UPF1" s="38"/>
      <c r="UPG1" s="38"/>
      <c r="UPH1" s="38"/>
      <c r="UPI1" s="38"/>
      <c r="UPJ1" s="38"/>
      <c r="UPK1" s="38"/>
      <c r="UPL1" s="38"/>
      <c r="UPM1" s="38"/>
      <c r="UPN1" s="38"/>
      <c r="UPO1" s="38"/>
      <c r="UPP1" s="38"/>
      <c r="UPQ1" s="38"/>
      <c r="UPR1" s="38"/>
      <c r="UPS1" s="38"/>
      <c r="UPT1" s="38"/>
      <c r="UPU1" s="38"/>
      <c r="UPV1" s="38"/>
      <c r="UPW1" s="38"/>
      <c r="UPX1" s="38"/>
      <c r="UPY1" s="38"/>
      <c r="UPZ1" s="38"/>
      <c r="UQA1" s="38"/>
      <c r="UQB1" s="38"/>
      <c r="UQC1" s="38"/>
      <c r="UQD1" s="38"/>
      <c r="UQE1" s="38"/>
      <c r="UQF1" s="38"/>
      <c r="UQG1" s="38"/>
      <c r="UQH1" s="38"/>
      <c r="UQI1" s="38"/>
      <c r="UQJ1" s="38"/>
      <c r="UQK1" s="38"/>
      <c r="UQL1" s="38"/>
      <c r="UQM1" s="38"/>
      <c r="UQN1" s="38"/>
      <c r="UQO1" s="38"/>
      <c r="UQP1" s="38"/>
      <c r="UQQ1" s="38"/>
      <c r="UQR1" s="38"/>
      <c r="UQS1" s="38"/>
      <c r="UQT1" s="38"/>
      <c r="UQU1" s="38"/>
      <c r="UQV1" s="38"/>
      <c r="UQW1" s="38"/>
      <c r="UQX1" s="38"/>
      <c r="UQY1" s="38"/>
      <c r="UQZ1" s="38"/>
      <c r="URA1" s="38"/>
      <c r="URB1" s="38"/>
      <c r="URC1" s="38"/>
      <c r="URD1" s="38"/>
      <c r="URE1" s="38"/>
      <c r="URF1" s="38"/>
      <c r="URG1" s="38"/>
      <c r="URH1" s="38"/>
      <c r="URI1" s="38"/>
      <c r="URJ1" s="38"/>
      <c r="URK1" s="38"/>
      <c r="URL1" s="38"/>
      <c r="URM1" s="38"/>
      <c r="URN1" s="38"/>
      <c r="URO1" s="38"/>
      <c r="URP1" s="38"/>
      <c r="URQ1" s="38"/>
      <c r="URR1" s="38"/>
      <c r="URS1" s="38"/>
      <c r="URT1" s="38"/>
      <c r="URU1" s="38"/>
      <c r="URV1" s="38"/>
      <c r="URW1" s="38"/>
      <c r="URX1" s="38"/>
      <c r="URY1" s="38"/>
      <c r="URZ1" s="38"/>
      <c r="USA1" s="38"/>
      <c r="USB1" s="38"/>
      <c r="USC1" s="38"/>
      <c r="USD1" s="38"/>
      <c r="USE1" s="38"/>
      <c r="USF1" s="38"/>
      <c r="USG1" s="38"/>
      <c r="USH1" s="38"/>
      <c r="USI1" s="38"/>
      <c r="USJ1" s="38"/>
      <c r="USK1" s="38"/>
      <c r="USL1" s="38"/>
      <c r="USM1" s="38"/>
      <c r="USN1" s="38"/>
      <c r="USO1" s="38"/>
      <c r="USP1" s="38"/>
      <c r="USQ1" s="38"/>
      <c r="USR1" s="38"/>
      <c r="USS1" s="38"/>
      <c r="UST1" s="38"/>
      <c r="USU1" s="38"/>
      <c r="USV1" s="38"/>
      <c r="USW1" s="38"/>
      <c r="USX1" s="38"/>
      <c r="USY1" s="38"/>
      <c r="USZ1" s="38"/>
      <c r="UTA1" s="38"/>
      <c r="UTB1" s="38"/>
      <c r="UTC1" s="38"/>
      <c r="UTD1" s="38"/>
      <c r="UTE1" s="38"/>
      <c r="UTF1" s="38"/>
      <c r="UTG1" s="38"/>
      <c r="UTH1" s="38"/>
      <c r="UTI1" s="38"/>
      <c r="UTJ1" s="38"/>
      <c r="UTK1" s="38"/>
      <c r="UTL1" s="38"/>
      <c r="UTM1" s="38"/>
      <c r="UTN1" s="38"/>
      <c r="UTO1" s="38"/>
      <c r="UTP1" s="38"/>
      <c r="UTQ1" s="38"/>
      <c r="UTR1" s="38"/>
      <c r="UTS1" s="38"/>
      <c r="UTT1" s="38"/>
      <c r="UTU1" s="38"/>
      <c r="UTV1" s="38"/>
      <c r="UTW1" s="38"/>
      <c r="UTX1" s="38"/>
      <c r="UTY1" s="38"/>
      <c r="UTZ1" s="38"/>
      <c r="UUA1" s="38"/>
      <c r="UUB1" s="38"/>
      <c r="UUC1" s="38"/>
      <c r="UUD1" s="38"/>
      <c r="UUE1" s="38"/>
      <c r="UUF1" s="38"/>
      <c r="UUG1" s="38"/>
      <c r="UUH1" s="38"/>
      <c r="UUI1" s="38"/>
      <c r="UUJ1" s="38"/>
      <c r="UUK1" s="38"/>
      <c r="UUL1" s="38"/>
      <c r="UUM1" s="38"/>
      <c r="UUN1" s="38"/>
      <c r="UUO1" s="38"/>
      <c r="UUP1" s="38"/>
      <c r="UUQ1" s="38"/>
      <c r="UUR1" s="38"/>
      <c r="UUS1" s="38"/>
      <c r="UUT1" s="38"/>
      <c r="UUU1" s="38"/>
      <c r="UUV1" s="38"/>
      <c r="UUW1" s="38"/>
      <c r="UUX1" s="38"/>
      <c r="UUY1" s="38"/>
      <c r="UUZ1" s="38"/>
      <c r="UVA1" s="38"/>
      <c r="UVB1" s="38"/>
      <c r="UVC1" s="38"/>
      <c r="UVD1" s="38"/>
      <c r="UVE1" s="38"/>
      <c r="UVF1" s="38"/>
      <c r="UVG1" s="38"/>
      <c r="UVH1" s="38"/>
      <c r="UVI1" s="38"/>
      <c r="UVJ1" s="38"/>
      <c r="UVK1" s="38"/>
      <c r="UVL1" s="38"/>
      <c r="UVM1" s="38"/>
      <c r="UVN1" s="38"/>
      <c r="UVO1" s="38"/>
      <c r="UVP1" s="38"/>
      <c r="UVQ1" s="38"/>
      <c r="UVR1" s="38"/>
      <c r="UVS1" s="38"/>
      <c r="UVT1" s="38"/>
      <c r="UVU1" s="38"/>
      <c r="UVV1" s="38"/>
      <c r="UVW1" s="38"/>
      <c r="UVX1" s="38"/>
      <c r="UVY1" s="38"/>
      <c r="UVZ1" s="38"/>
      <c r="UWA1" s="38"/>
      <c r="UWB1" s="38"/>
      <c r="UWC1" s="38"/>
      <c r="UWD1" s="38"/>
      <c r="UWE1" s="38"/>
      <c r="UWF1" s="38"/>
      <c r="UWG1" s="38"/>
      <c r="UWH1" s="38"/>
      <c r="UWI1" s="38"/>
      <c r="UWJ1" s="38"/>
      <c r="UWK1" s="38"/>
      <c r="UWL1" s="38"/>
      <c r="UWM1" s="38"/>
      <c r="UWN1" s="38"/>
      <c r="UWO1" s="38"/>
      <c r="UWP1" s="38"/>
      <c r="UWQ1" s="38"/>
      <c r="UWR1" s="38"/>
      <c r="UWS1" s="38"/>
      <c r="UWT1" s="38"/>
      <c r="UWU1" s="38"/>
      <c r="UWV1" s="38"/>
      <c r="UWW1" s="38"/>
      <c r="UWX1" s="38"/>
      <c r="UWY1" s="38"/>
      <c r="UWZ1" s="38"/>
      <c r="UXA1" s="38"/>
      <c r="UXB1" s="38"/>
      <c r="UXC1" s="38"/>
      <c r="UXD1" s="38"/>
      <c r="UXE1" s="38"/>
      <c r="UXF1" s="38"/>
      <c r="UXG1" s="38"/>
      <c r="UXH1" s="38"/>
      <c r="UXI1" s="38"/>
      <c r="UXJ1" s="38"/>
      <c r="UXK1" s="38"/>
      <c r="UXL1" s="38"/>
      <c r="UXM1" s="38"/>
      <c r="UXN1" s="38"/>
      <c r="UXO1" s="38"/>
      <c r="UXP1" s="38"/>
      <c r="UXQ1" s="38"/>
      <c r="UXR1" s="38"/>
      <c r="UXS1" s="38"/>
      <c r="UXT1" s="38"/>
      <c r="UXU1" s="38"/>
      <c r="UXV1" s="38"/>
      <c r="UXW1" s="38"/>
      <c r="UXX1" s="38"/>
      <c r="UXY1" s="38"/>
      <c r="UXZ1" s="38"/>
      <c r="UYA1" s="38"/>
      <c r="UYB1" s="38"/>
      <c r="UYC1" s="38"/>
      <c r="UYD1" s="38"/>
      <c r="UYE1" s="38"/>
      <c r="UYF1" s="38"/>
      <c r="UYG1" s="38"/>
      <c r="UYH1" s="38"/>
      <c r="UYI1" s="38"/>
      <c r="UYJ1" s="38"/>
      <c r="UYK1" s="38"/>
      <c r="UYL1" s="38"/>
      <c r="UYM1" s="38"/>
      <c r="UYN1" s="38"/>
      <c r="UYO1" s="38"/>
      <c r="UYP1" s="38"/>
      <c r="UYQ1" s="38"/>
      <c r="UYR1" s="38"/>
      <c r="UYS1" s="38"/>
      <c r="UYT1" s="38"/>
      <c r="UYU1" s="38"/>
      <c r="UYV1" s="38"/>
      <c r="UYW1" s="38"/>
      <c r="UYX1" s="38"/>
      <c r="UYY1" s="38"/>
      <c r="UYZ1" s="38"/>
      <c r="UZA1" s="38"/>
      <c r="UZB1" s="38"/>
      <c r="UZC1" s="38"/>
      <c r="UZD1" s="38"/>
      <c r="UZE1" s="38"/>
      <c r="UZF1" s="38"/>
      <c r="UZG1" s="38"/>
      <c r="UZH1" s="38"/>
      <c r="UZI1" s="38"/>
      <c r="UZJ1" s="38"/>
      <c r="UZK1" s="38"/>
      <c r="UZL1" s="38"/>
      <c r="UZM1" s="38"/>
      <c r="UZN1" s="38"/>
      <c r="UZO1" s="38"/>
      <c r="UZP1" s="38"/>
      <c r="UZQ1" s="38"/>
      <c r="UZR1" s="38"/>
      <c r="UZS1" s="38"/>
      <c r="UZT1" s="38"/>
      <c r="UZU1" s="38"/>
      <c r="UZV1" s="38"/>
      <c r="UZW1" s="38"/>
      <c r="UZX1" s="38"/>
      <c r="UZY1" s="38"/>
      <c r="UZZ1" s="38"/>
      <c r="VAA1" s="38"/>
      <c r="VAB1" s="38"/>
      <c r="VAC1" s="38"/>
      <c r="VAD1" s="38"/>
      <c r="VAE1" s="38"/>
      <c r="VAF1" s="38"/>
      <c r="VAG1" s="38"/>
      <c r="VAH1" s="38"/>
      <c r="VAI1" s="38"/>
      <c r="VAJ1" s="38"/>
      <c r="VAK1" s="38"/>
      <c r="VAL1" s="38"/>
      <c r="VAM1" s="38"/>
      <c r="VAN1" s="38"/>
      <c r="VAO1" s="38"/>
      <c r="VAP1" s="38"/>
      <c r="VAQ1" s="38"/>
      <c r="VAR1" s="38"/>
      <c r="VAS1" s="38"/>
      <c r="VAT1" s="38"/>
      <c r="VAU1" s="38"/>
      <c r="VAV1" s="38"/>
      <c r="VAW1" s="38"/>
      <c r="VAX1" s="38"/>
      <c r="VAY1" s="38"/>
      <c r="VAZ1" s="38"/>
      <c r="VBA1" s="38"/>
      <c r="VBB1" s="38"/>
      <c r="VBC1" s="38"/>
      <c r="VBD1" s="38"/>
      <c r="VBE1" s="38"/>
      <c r="VBF1" s="38"/>
      <c r="VBG1" s="38"/>
      <c r="VBH1" s="38"/>
      <c r="VBI1" s="38"/>
      <c r="VBJ1" s="38"/>
      <c r="VBK1" s="38"/>
      <c r="VBL1" s="38"/>
      <c r="VBM1" s="38"/>
      <c r="VBN1" s="38"/>
      <c r="VBO1" s="38"/>
      <c r="VBP1" s="38"/>
      <c r="VBQ1" s="38"/>
      <c r="VBR1" s="38"/>
      <c r="VBS1" s="38"/>
      <c r="VBT1" s="38"/>
      <c r="VBU1" s="38"/>
      <c r="VBV1" s="38"/>
      <c r="VBW1" s="38"/>
      <c r="VBX1" s="38"/>
      <c r="VBY1" s="38"/>
      <c r="VBZ1" s="38"/>
      <c r="VCA1" s="38"/>
      <c r="VCB1" s="38"/>
      <c r="VCC1" s="38"/>
      <c r="VCD1" s="38"/>
      <c r="VCE1" s="38"/>
      <c r="VCF1" s="38"/>
      <c r="VCG1" s="38"/>
      <c r="VCH1" s="38"/>
      <c r="VCI1" s="38"/>
      <c r="VCJ1" s="38"/>
      <c r="VCK1" s="38"/>
      <c r="VCL1" s="38"/>
      <c r="VCM1" s="38"/>
      <c r="VCN1" s="38"/>
      <c r="VCO1" s="38"/>
      <c r="VCP1" s="38"/>
      <c r="VCQ1" s="38"/>
      <c r="VCR1" s="38"/>
      <c r="VCS1" s="38"/>
      <c r="VCT1" s="38"/>
      <c r="VCU1" s="38"/>
      <c r="VCV1" s="38"/>
      <c r="VCW1" s="38"/>
      <c r="VCX1" s="38"/>
      <c r="VCY1" s="38"/>
      <c r="VCZ1" s="38"/>
      <c r="VDA1" s="38"/>
      <c r="VDB1" s="38"/>
      <c r="VDC1" s="38"/>
      <c r="VDD1" s="38"/>
      <c r="VDE1" s="38"/>
      <c r="VDF1" s="38"/>
      <c r="VDG1" s="38"/>
      <c r="VDH1" s="38"/>
      <c r="VDI1" s="38"/>
      <c r="VDJ1" s="38"/>
      <c r="VDK1" s="38"/>
      <c r="VDL1" s="38"/>
      <c r="VDM1" s="38"/>
      <c r="VDN1" s="38"/>
      <c r="VDO1" s="38"/>
      <c r="VDP1" s="38"/>
      <c r="VDQ1" s="38"/>
      <c r="VDR1" s="38"/>
      <c r="VDS1" s="38"/>
      <c r="VDT1" s="38"/>
      <c r="VDU1" s="38"/>
      <c r="VDV1" s="38"/>
      <c r="VDW1" s="38"/>
      <c r="VDX1" s="38"/>
      <c r="VDY1" s="38"/>
      <c r="VDZ1" s="38"/>
      <c r="VEA1" s="38"/>
      <c r="VEB1" s="38"/>
      <c r="VEC1" s="38"/>
      <c r="VED1" s="38"/>
      <c r="VEE1" s="38"/>
      <c r="VEF1" s="38"/>
      <c r="VEG1" s="38"/>
      <c r="VEH1" s="38"/>
      <c r="VEI1" s="38"/>
      <c r="VEJ1" s="38"/>
      <c r="VEK1" s="38"/>
      <c r="VEL1" s="38"/>
      <c r="VEM1" s="38"/>
      <c r="VEN1" s="38"/>
      <c r="VEO1" s="38"/>
      <c r="VEP1" s="38"/>
      <c r="VEQ1" s="38"/>
      <c r="VER1" s="38"/>
      <c r="VES1" s="38"/>
      <c r="VET1" s="38"/>
      <c r="VEU1" s="38"/>
      <c r="VEV1" s="38"/>
      <c r="VEW1" s="38"/>
      <c r="VEX1" s="38"/>
      <c r="VEY1" s="38"/>
      <c r="VEZ1" s="38"/>
      <c r="VFA1" s="38"/>
      <c r="VFB1" s="38"/>
      <c r="VFC1" s="38"/>
      <c r="VFD1" s="38"/>
      <c r="VFE1" s="38"/>
      <c r="VFF1" s="38"/>
      <c r="VFG1" s="38"/>
      <c r="VFH1" s="38"/>
      <c r="VFI1" s="38"/>
      <c r="VFJ1" s="38"/>
      <c r="VFK1" s="38"/>
      <c r="VFL1" s="38"/>
      <c r="VFM1" s="38"/>
      <c r="VFN1" s="38"/>
      <c r="VFO1" s="38"/>
      <c r="VFP1" s="38"/>
      <c r="VFQ1" s="38"/>
      <c r="VFR1" s="38"/>
      <c r="VFS1" s="38"/>
      <c r="VFT1" s="38"/>
      <c r="VFU1" s="38"/>
      <c r="VFV1" s="38"/>
      <c r="VFW1" s="38"/>
      <c r="VFX1" s="38"/>
      <c r="VFY1" s="38"/>
      <c r="VFZ1" s="38"/>
      <c r="VGA1" s="38"/>
      <c r="VGB1" s="38"/>
      <c r="VGC1" s="38"/>
      <c r="VGD1" s="38"/>
      <c r="VGE1" s="38"/>
      <c r="VGF1" s="38"/>
      <c r="VGG1" s="38"/>
      <c r="VGH1" s="38"/>
      <c r="VGI1" s="38"/>
      <c r="VGJ1" s="38"/>
      <c r="VGK1" s="38"/>
      <c r="VGL1" s="38"/>
      <c r="VGM1" s="38"/>
      <c r="VGN1" s="38"/>
      <c r="VGO1" s="38"/>
      <c r="VGP1" s="38"/>
      <c r="VGQ1" s="38"/>
      <c r="VGR1" s="38"/>
      <c r="VGS1" s="38"/>
      <c r="VGT1" s="38"/>
      <c r="VGU1" s="38"/>
      <c r="VGV1" s="38"/>
      <c r="VGW1" s="38"/>
      <c r="VGX1" s="38"/>
      <c r="VGY1" s="38"/>
      <c r="VGZ1" s="38"/>
      <c r="VHA1" s="38"/>
      <c r="VHB1" s="38"/>
      <c r="VHC1" s="38"/>
      <c r="VHD1" s="38"/>
      <c r="VHE1" s="38"/>
      <c r="VHF1" s="38"/>
      <c r="VHG1" s="38"/>
      <c r="VHH1" s="38"/>
      <c r="VHI1" s="38"/>
      <c r="VHJ1" s="38"/>
      <c r="VHK1" s="38"/>
      <c r="VHL1" s="38"/>
      <c r="VHM1" s="38"/>
      <c r="VHN1" s="38"/>
      <c r="VHO1" s="38"/>
      <c r="VHP1" s="38"/>
      <c r="VHQ1" s="38"/>
      <c r="VHR1" s="38"/>
      <c r="VHS1" s="38"/>
      <c r="VHT1" s="38"/>
      <c r="VHU1" s="38"/>
      <c r="VHV1" s="38"/>
      <c r="VHW1" s="38"/>
      <c r="VHX1" s="38"/>
      <c r="VHY1" s="38"/>
      <c r="VHZ1" s="38"/>
      <c r="VIA1" s="38"/>
      <c r="VIB1" s="38"/>
      <c r="VIC1" s="38"/>
      <c r="VID1" s="38"/>
      <c r="VIE1" s="38"/>
      <c r="VIF1" s="38"/>
      <c r="VIG1" s="38"/>
      <c r="VIH1" s="38"/>
      <c r="VII1" s="38"/>
      <c r="VIJ1" s="38"/>
      <c r="VIK1" s="38"/>
      <c r="VIL1" s="38"/>
      <c r="VIM1" s="38"/>
      <c r="VIN1" s="38"/>
      <c r="VIO1" s="38"/>
      <c r="VIP1" s="38"/>
      <c r="VIQ1" s="38"/>
      <c r="VIR1" s="38"/>
      <c r="VIS1" s="38"/>
      <c r="VIT1" s="38"/>
      <c r="VIU1" s="38"/>
      <c r="VIV1" s="38"/>
      <c r="VIW1" s="38"/>
      <c r="VIX1" s="38"/>
      <c r="VIY1" s="38"/>
      <c r="VIZ1" s="38"/>
      <c r="VJA1" s="38"/>
      <c r="VJB1" s="38"/>
      <c r="VJC1" s="38"/>
      <c r="VJD1" s="38"/>
      <c r="VJE1" s="38"/>
      <c r="VJF1" s="38"/>
      <c r="VJG1" s="38"/>
      <c r="VJH1" s="38"/>
      <c r="VJI1" s="38"/>
      <c r="VJJ1" s="38"/>
      <c r="VJK1" s="38"/>
      <c r="VJL1" s="38"/>
      <c r="VJM1" s="38"/>
      <c r="VJN1" s="38"/>
      <c r="VJO1" s="38"/>
      <c r="VJP1" s="38"/>
      <c r="VJQ1" s="38"/>
      <c r="VJR1" s="38"/>
      <c r="VJS1" s="38"/>
      <c r="VJT1" s="38"/>
      <c r="VJU1" s="38"/>
      <c r="VJV1" s="38"/>
      <c r="VJW1" s="38"/>
      <c r="VJX1" s="38"/>
      <c r="VJY1" s="38"/>
      <c r="VJZ1" s="38"/>
      <c r="VKA1" s="38"/>
      <c r="VKB1" s="38"/>
      <c r="VKC1" s="38"/>
      <c r="VKD1" s="38"/>
      <c r="VKE1" s="38"/>
      <c r="VKF1" s="38"/>
      <c r="VKG1" s="38"/>
      <c r="VKH1" s="38"/>
      <c r="VKI1" s="38"/>
      <c r="VKJ1" s="38"/>
      <c r="VKK1" s="38"/>
      <c r="VKL1" s="38"/>
      <c r="VKM1" s="38"/>
      <c r="VKN1" s="38"/>
      <c r="VKO1" s="38"/>
      <c r="VKP1" s="38"/>
      <c r="VKQ1" s="38"/>
      <c r="VKR1" s="38"/>
      <c r="VKS1" s="38"/>
      <c r="VKT1" s="38"/>
      <c r="VKU1" s="38"/>
      <c r="VKV1" s="38"/>
      <c r="VKW1" s="38"/>
      <c r="VKX1" s="38"/>
      <c r="VKY1" s="38"/>
      <c r="VKZ1" s="38"/>
      <c r="VLA1" s="38"/>
      <c r="VLB1" s="38"/>
      <c r="VLC1" s="38"/>
      <c r="VLD1" s="38"/>
      <c r="VLE1" s="38"/>
      <c r="VLF1" s="38"/>
      <c r="VLG1" s="38"/>
      <c r="VLH1" s="38"/>
      <c r="VLI1" s="38"/>
      <c r="VLJ1" s="38"/>
      <c r="VLK1" s="38"/>
      <c r="VLL1" s="38"/>
      <c r="VLM1" s="38"/>
      <c r="VLN1" s="38"/>
      <c r="VLO1" s="38"/>
      <c r="VLP1" s="38"/>
      <c r="VLQ1" s="38"/>
      <c r="VLR1" s="38"/>
      <c r="VLS1" s="38"/>
      <c r="VLT1" s="38"/>
      <c r="VLU1" s="38"/>
      <c r="VLV1" s="38"/>
      <c r="VLW1" s="38"/>
      <c r="VLX1" s="38"/>
      <c r="VLY1" s="38"/>
      <c r="VLZ1" s="38"/>
      <c r="VMA1" s="38"/>
      <c r="VMB1" s="38"/>
      <c r="VMC1" s="38"/>
      <c r="VMD1" s="38"/>
      <c r="VME1" s="38"/>
      <c r="VMF1" s="38"/>
      <c r="VMG1" s="38"/>
      <c r="VMH1" s="38"/>
      <c r="VMI1" s="38"/>
      <c r="VMJ1" s="38"/>
      <c r="VMK1" s="38"/>
      <c r="VML1" s="38"/>
      <c r="VMM1" s="38"/>
      <c r="VMN1" s="38"/>
      <c r="VMO1" s="38"/>
      <c r="VMP1" s="38"/>
      <c r="VMQ1" s="38"/>
      <c r="VMR1" s="38"/>
      <c r="VMS1" s="38"/>
      <c r="VMT1" s="38"/>
      <c r="VMU1" s="38"/>
      <c r="VMV1" s="38"/>
      <c r="VMW1" s="38"/>
      <c r="VMX1" s="38"/>
      <c r="VMY1" s="38"/>
      <c r="VMZ1" s="38"/>
      <c r="VNA1" s="38"/>
      <c r="VNB1" s="38"/>
      <c r="VNC1" s="38"/>
      <c r="VND1" s="38"/>
      <c r="VNE1" s="38"/>
      <c r="VNF1" s="38"/>
      <c r="VNG1" s="38"/>
      <c r="VNH1" s="38"/>
      <c r="VNI1" s="38"/>
      <c r="VNJ1" s="38"/>
      <c r="VNK1" s="38"/>
      <c r="VNL1" s="38"/>
      <c r="VNM1" s="38"/>
      <c r="VNN1" s="38"/>
      <c r="VNO1" s="38"/>
      <c r="VNP1" s="38"/>
      <c r="VNQ1" s="38"/>
      <c r="VNR1" s="38"/>
      <c r="VNS1" s="38"/>
      <c r="VNT1" s="38"/>
      <c r="VNU1" s="38"/>
      <c r="VNV1" s="38"/>
      <c r="VNW1" s="38"/>
      <c r="VNX1" s="38"/>
      <c r="VNY1" s="38"/>
      <c r="VNZ1" s="38"/>
      <c r="VOA1" s="38"/>
      <c r="VOB1" s="38"/>
      <c r="VOC1" s="38"/>
      <c r="VOD1" s="38"/>
      <c r="VOE1" s="38"/>
      <c r="VOF1" s="38"/>
      <c r="VOG1" s="38"/>
      <c r="VOH1" s="38"/>
      <c r="VOI1" s="38"/>
      <c r="VOJ1" s="38"/>
      <c r="VOK1" s="38"/>
      <c r="VOL1" s="38"/>
      <c r="VOM1" s="38"/>
      <c r="VON1" s="38"/>
      <c r="VOO1" s="38"/>
      <c r="VOP1" s="38"/>
      <c r="VOQ1" s="38"/>
      <c r="VOR1" s="38"/>
      <c r="VOS1" s="38"/>
      <c r="VOT1" s="38"/>
      <c r="VOU1" s="38"/>
      <c r="VOV1" s="38"/>
      <c r="VOW1" s="38"/>
      <c r="VOX1" s="38"/>
      <c r="VOY1" s="38"/>
      <c r="VOZ1" s="38"/>
      <c r="VPA1" s="38"/>
      <c r="VPB1" s="38"/>
      <c r="VPC1" s="38"/>
      <c r="VPD1" s="38"/>
      <c r="VPE1" s="38"/>
      <c r="VPF1" s="38"/>
      <c r="VPG1" s="38"/>
      <c r="VPH1" s="38"/>
      <c r="VPI1" s="38"/>
      <c r="VPJ1" s="38"/>
      <c r="VPK1" s="38"/>
      <c r="VPL1" s="38"/>
      <c r="VPM1" s="38"/>
      <c r="VPN1" s="38"/>
      <c r="VPO1" s="38"/>
      <c r="VPP1" s="38"/>
      <c r="VPQ1" s="38"/>
      <c r="VPR1" s="38"/>
      <c r="VPS1" s="38"/>
      <c r="VPT1" s="38"/>
      <c r="VPU1" s="38"/>
      <c r="VPV1" s="38"/>
      <c r="VPW1" s="38"/>
      <c r="VPX1" s="38"/>
      <c r="VPY1" s="38"/>
      <c r="VPZ1" s="38"/>
      <c r="VQA1" s="38"/>
      <c r="VQB1" s="38"/>
      <c r="VQC1" s="38"/>
      <c r="VQD1" s="38"/>
      <c r="VQE1" s="38"/>
      <c r="VQF1" s="38"/>
      <c r="VQG1" s="38"/>
      <c r="VQH1" s="38"/>
      <c r="VQI1" s="38"/>
      <c r="VQJ1" s="38"/>
      <c r="VQK1" s="38"/>
      <c r="VQL1" s="38"/>
      <c r="VQM1" s="38"/>
      <c r="VQN1" s="38"/>
      <c r="VQO1" s="38"/>
      <c r="VQP1" s="38"/>
      <c r="VQQ1" s="38"/>
      <c r="VQR1" s="38"/>
      <c r="VQS1" s="38"/>
      <c r="VQT1" s="38"/>
      <c r="VQU1" s="38"/>
      <c r="VQV1" s="38"/>
      <c r="VQW1" s="38"/>
      <c r="VQX1" s="38"/>
      <c r="VQY1" s="38"/>
      <c r="VQZ1" s="38"/>
      <c r="VRA1" s="38"/>
      <c r="VRB1" s="38"/>
      <c r="VRC1" s="38"/>
      <c r="VRD1" s="38"/>
      <c r="VRE1" s="38"/>
      <c r="VRF1" s="38"/>
      <c r="VRG1" s="38"/>
      <c r="VRH1" s="38"/>
      <c r="VRI1" s="38"/>
      <c r="VRJ1" s="38"/>
      <c r="VRK1" s="38"/>
      <c r="VRL1" s="38"/>
      <c r="VRM1" s="38"/>
      <c r="VRN1" s="38"/>
      <c r="VRO1" s="38"/>
      <c r="VRP1" s="38"/>
      <c r="VRQ1" s="38"/>
      <c r="VRR1" s="38"/>
      <c r="VRS1" s="38"/>
      <c r="VRT1" s="38"/>
      <c r="VRU1" s="38"/>
      <c r="VRV1" s="38"/>
      <c r="VRW1" s="38"/>
      <c r="VRX1" s="38"/>
      <c r="VRY1" s="38"/>
      <c r="VRZ1" s="38"/>
      <c r="VSA1" s="38"/>
      <c r="VSB1" s="38"/>
      <c r="VSC1" s="38"/>
      <c r="VSD1" s="38"/>
      <c r="VSE1" s="38"/>
      <c r="VSF1" s="38"/>
      <c r="VSG1" s="38"/>
      <c r="VSH1" s="38"/>
      <c r="VSI1" s="38"/>
      <c r="VSJ1" s="38"/>
      <c r="VSK1" s="38"/>
      <c r="VSL1" s="38"/>
      <c r="VSM1" s="38"/>
      <c r="VSN1" s="38"/>
      <c r="VSO1" s="38"/>
      <c r="VSP1" s="38"/>
      <c r="VSQ1" s="38"/>
      <c r="VSR1" s="38"/>
      <c r="VSS1" s="38"/>
      <c r="VST1" s="38"/>
      <c r="VSU1" s="38"/>
      <c r="VSV1" s="38"/>
      <c r="VSW1" s="38"/>
      <c r="VSX1" s="38"/>
      <c r="VSY1" s="38"/>
      <c r="VSZ1" s="38"/>
      <c r="VTA1" s="38"/>
      <c r="VTB1" s="38"/>
      <c r="VTC1" s="38"/>
      <c r="VTD1" s="38"/>
      <c r="VTE1" s="38"/>
      <c r="VTF1" s="38"/>
      <c r="VTG1" s="38"/>
      <c r="VTH1" s="38"/>
      <c r="VTI1" s="38"/>
      <c r="VTJ1" s="38"/>
      <c r="VTK1" s="38"/>
      <c r="VTL1" s="38"/>
      <c r="VTM1" s="38"/>
      <c r="VTN1" s="38"/>
      <c r="VTO1" s="38"/>
      <c r="VTP1" s="38"/>
      <c r="VTQ1" s="38"/>
      <c r="VTR1" s="38"/>
      <c r="VTS1" s="38"/>
      <c r="VTT1" s="38"/>
      <c r="VTU1" s="38"/>
      <c r="VTV1" s="38"/>
      <c r="VTW1" s="38"/>
      <c r="VTX1" s="38"/>
      <c r="VTY1" s="38"/>
      <c r="VTZ1" s="38"/>
      <c r="VUA1" s="38"/>
      <c r="VUB1" s="38"/>
      <c r="VUC1" s="38"/>
      <c r="VUD1" s="38"/>
      <c r="VUE1" s="38"/>
      <c r="VUF1" s="38"/>
      <c r="VUG1" s="38"/>
      <c r="VUH1" s="38"/>
      <c r="VUI1" s="38"/>
      <c r="VUJ1" s="38"/>
      <c r="VUK1" s="38"/>
      <c r="VUL1" s="38"/>
      <c r="VUM1" s="38"/>
      <c r="VUN1" s="38"/>
      <c r="VUO1" s="38"/>
      <c r="VUP1" s="38"/>
      <c r="VUQ1" s="38"/>
      <c r="VUR1" s="38"/>
      <c r="VUS1" s="38"/>
      <c r="VUT1" s="38"/>
      <c r="VUU1" s="38"/>
      <c r="VUV1" s="38"/>
      <c r="VUW1" s="38"/>
      <c r="VUX1" s="38"/>
      <c r="VUY1" s="38"/>
      <c r="VUZ1" s="38"/>
      <c r="VVA1" s="38"/>
      <c r="VVB1" s="38"/>
      <c r="VVC1" s="38"/>
      <c r="VVD1" s="38"/>
      <c r="VVE1" s="38"/>
      <c r="VVF1" s="38"/>
      <c r="VVG1" s="38"/>
      <c r="VVH1" s="38"/>
      <c r="VVI1" s="38"/>
      <c r="VVJ1" s="38"/>
      <c r="VVK1" s="38"/>
      <c r="VVL1" s="38"/>
      <c r="VVM1" s="38"/>
      <c r="VVN1" s="38"/>
      <c r="VVO1" s="38"/>
      <c r="VVP1" s="38"/>
      <c r="VVQ1" s="38"/>
      <c r="VVR1" s="38"/>
      <c r="VVS1" s="38"/>
      <c r="VVT1" s="38"/>
      <c r="VVU1" s="38"/>
      <c r="VVV1" s="38"/>
      <c r="VVW1" s="38"/>
      <c r="VVX1" s="38"/>
      <c r="VVY1" s="38"/>
      <c r="VVZ1" s="38"/>
      <c r="VWA1" s="38"/>
      <c r="VWB1" s="38"/>
      <c r="VWC1" s="38"/>
      <c r="VWD1" s="38"/>
      <c r="VWE1" s="38"/>
      <c r="VWF1" s="38"/>
      <c r="VWG1" s="38"/>
      <c r="VWH1" s="38"/>
      <c r="VWI1" s="38"/>
      <c r="VWJ1" s="38"/>
      <c r="VWK1" s="38"/>
      <c r="VWL1" s="38"/>
      <c r="VWM1" s="38"/>
      <c r="VWN1" s="38"/>
      <c r="VWO1" s="38"/>
      <c r="VWP1" s="38"/>
      <c r="VWQ1" s="38"/>
      <c r="VWR1" s="38"/>
      <c r="VWS1" s="38"/>
      <c r="VWT1" s="38"/>
      <c r="VWU1" s="38"/>
      <c r="VWV1" s="38"/>
      <c r="VWW1" s="38"/>
      <c r="VWX1" s="38"/>
      <c r="VWY1" s="38"/>
      <c r="VWZ1" s="38"/>
      <c r="VXA1" s="38"/>
      <c r="VXB1" s="38"/>
      <c r="VXC1" s="38"/>
      <c r="VXD1" s="38"/>
      <c r="VXE1" s="38"/>
      <c r="VXF1" s="38"/>
      <c r="VXG1" s="38"/>
      <c r="VXH1" s="38"/>
      <c r="VXI1" s="38"/>
      <c r="VXJ1" s="38"/>
      <c r="VXK1" s="38"/>
      <c r="VXL1" s="38"/>
      <c r="VXM1" s="38"/>
      <c r="VXN1" s="38"/>
      <c r="VXO1" s="38"/>
      <c r="VXP1" s="38"/>
      <c r="VXQ1" s="38"/>
      <c r="VXR1" s="38"/>
      <c r="VXS1" s="38"/>
      <c r="VXT1" s="38"/>
      <c r="VXU1" s="38"/>
      <c r="VXV1" s="38"/>
      <c r="VXW1" s="38"/>
      <c r="VXX1" s="38"/>
      <c r="VXY1" s="38"/>
      <c r="VXZ1" s="38"/>
      <c r="VYA1" s="38"/>
      <c r="VYB1" s="38"/>
      <c r="VYC1" s="38"/>
      <c r="VYD1" s="38"/>
      <c r="VYE1" s="38"/>
      <c r="VYF1" s="38"/>
      <c r="VYG1" s="38"/>
      <c r="VYH1" s="38"/>
      <c r="VYI1" s="38"/>
      <c r="VYJ1" s="38"/>
      <c r="VYK1" s="38"/>
      <c r="VYL1" s="38"/>
      <c r="VYM1" s="38"/>
      <c r="VYN1" s="38"/>
      <c r="VYO1" s="38"/>
      <c r="VYP1" s="38"/>
      <c r="VYQ1" s="38"/>
      <c r="VYR1" s="38"/>
      <c r="VYS1" s="38"/>
      <c r="VYT1" s="38"/>
      <c r="VYU1" s="38"/>
      <c r="VYV1" s="38"/>
      <c r="VYW1" s="38"/>
      <c r="VYX1" s="38"/>
      <c r="VYY1" s="38"/>
      <c r="VYZ1" s="38"/>
      <c r="VZA1" s="38"/>
      <c r="VZB1" s="38"/>
      <c r="VZC1" s="38"/>
      <c r="VZD1" s="38"/>
      <c r="VZE1" s="38"/>
      <c r="VZF1" s="38"/>
      <c r="VZG1" s="38"/>
      <c r="VZH1" s="38"/>
      <c r="VZI1" s="38"/>
      <c r="VZJ1" s="38"/>
      <c r="VZK1" s="38"/>
      <c r="VZL1" s="38"/>
      <c r="VZM1" s="38"/>
      <c r="VZN1" s="38"/>
      <c r="VZO1" s="38"/>
      <c r="VZP1" s="38"/>
      <c r="VZQ1" s="38"/>
      <c r="VZR1" s="38"/>
      <c r="VZS1" s="38"/>
      <c r="VZT1" s="38"/>
      <c r="VZU1" s="38"/>
      <c r="VZV1" s="38"/>
      <c r="VZW1" s="38"/>
      <c r="VZX1" s="38"/>
      <c r="VZY1" s="38"/>
      <c r="VZZ1" s="38"/>
      <c r="WAA1" s="38"/>
      <c r="WAB1" s="38"/>
      <c r="WAC1" s="38"/>
      <c r="WAD1" s="38"/>
      <c r="WAE1" s="38"/>
      <c r="WAF1" s="38"/>
      <c r="WAG1" s="38"/>
      <c r="WAH1" s="38"/>
      <c r="WAI1" s="38"/>
      <c r="WAJ1" s="38"/>
      <c r="WAK1" s="38"/>
      <c r="WAL1" s="38"/>
      <c r="WAM1" s="38"/>
      <c r="WAN1" s="38"/>
      <c r="WAO1" s="38"/>
      <c r="WAP1" s="38"/>
      <c r="WAQ1" s="38"/>
      <c r="WAR1" s="38"/>
      <c r="WAS1" s="38"/>
      <c r="WAT1" s="38"/>
      <c r="WAU1" s="38"/>
      <c r="WAV1" s="38"/>
      <c r="WAW1" s="38"/>
      <c r="WAX1" s="38"/>
      <c r="WAY1" s="38"/>
      <c r="WAZ1" s="38"/>
      <c r="WBA1" s="38"/>
      <c r="WBB1" s="38"/>
      <c r="WBC1" s="38"/>
      <c r="WBD1" s="38"/>
      <c r="WBE1" s="38"/>
      <c r="WBF1" s="38"/>
      <c r="WBG1" s="38"/>
      <c r="WBH1" s="38"/>
      <c r="WBI1" s="38"/>
      <c r="WBJ1" s="38"/>
      <c r="WBK1" s="38"/>
      <c r="WBL1" s="38"/>
      <c r="WBM1" s="38"/>
      <c r="WBN1" s="38"/>
      <c r="WBO1" s="38"/>
      <c r="WBP1" s="38"/>
      <c r="WBQ1" s="38"/>
      <c r="WBR1" s="38"/>
      <c r="WBS1" s="38"/>
      <c r="WBT1" s="38"/>
      <c r="WBU1" s="38"/>
      <c r="WBV1" s="38"/>
      <c r="WBW1" s="38"/>
      <c r="WBX1" s="38"/>
      <c r="WBY1" s="38"/>
      <c r="WBZ1" s="38"/>
      <c r="WCA1" s="38"/>
      <c r="WCB1" s="38"/>
      <c r="WCC1" s="38"/>
      <c r="WCD1" s="38"/>
      <c r="WCE1" s="38"/>
      <c r="WCF1" s="38"/>
      <c r="WCG1" s="38"/>
      <c r="WCH1" s="38"/>
      <c r="WCI1" s="38"/>
      <c r="WCJ1" s="38"/>
      <c r="WCK1" s="38"/>
      <c r="WCL1" s="38"/>
      <c r="WCM1" s="38"/>
      <c r="WCN1" s="38"/>
      <c r="WCO1" s="38"/>
      <c r="WCP1" s="38"/>
      <c r="WCQ1" s="38"/>
      <c r="WCR1" s="38"/>
      <c r="WCS1" s="38"/>
      <c r="WCT1" s="38"/>
      <c r="WCU1" s="38"/>
      <c r="WCV1" s="38"/>
      <c r="WCW1" s="38"/>
      <c r="WCX1" s="38"/>
      <c r="WCY1" s="38"/>
      <c r="WCZ1" s="38"/>
      <c r="WDA1" s="38"/>
      <c r="WDB1" s="38"/>
      <c r="WDC1" s="38"/>
      <c r="WDD1" s="38"/>
      <c r="WDE1" s="38"/>
      <c r="WDF1" s="38"/>
      <c r="WDG1" s="38"/>
      <c r="WDH1" s="38"/>
      <c r="WDI1" s="38"/>
      <c r="WDJ1" s="38"/>
      <c r="WDK1" s="38"/>
      <c r="WDL1" s="38"/>
      <c r="WDM1" s="38"/>
      <c r="WDN1" s="38"/>
      <c r="WDO1" s="38"/>
      <c r="WDP1" s="38"/>
      <c r="WDQ1" s="38"/>
      <c r="WDR1" s="38"/>
      <c r="WDS1" s="38"/>
      <c r="WDT1" s="38"/>
      <c r="WDU1" s="38"/>
      <c r="WDV1" s="38"/>
      <c r="WDW1" s="38"/>
      <c r="WDX1" s="38"/>
      <c r="WDY1" s="38"/>
      <c r="WDZ1" s="38"/>
      <c r="WEA1" s="38"/>
      <c r="WEB1" s="38"/>
      <c r="WEC1" s="38"/>
      <c r="WED1" s="38"/>
      <c r="WEE1" s="38"/>
      <c r="WEF1" s="38"/>
      <c r="WEG1" s="38"/>
      <c r="WEH1" s="38"/>
      <c r="WEI1" s="38"/>
      <c r="WEJ1" s="38"/>
      <c r="WEK1" s="38"/>
      <c r="WEL1" s="38"/>
      <c r="WEM1" s="38"/>
      <c r="WEN1" s="38"/>
      <c r="WEO1" s="38"/>
      <c r="WEP1" s="38"/>
      <c r="WEQ1" s="38"/>
      <c r="WER1" s="38"/>
      <c r="WES1" s="38"/>
      <c r="WET1" s="38"/>
      <c r="WEU1" s="38"/>
      <c r="WEV1" s="38"/>
      <c r="WEW1" s="38"/>
      <c r="WEX1" s="38"/>
      <c r="WEY1" s="38"/>
      <c r="WEZ1" s="38"/>
      <c r="WFA1" s="38"/>
      <c r="WFB1" s="38"/>
      <c r="WFC1" s="38"/>
      <c r="WFD1" s="38"/>
      <c r="WFE1" s="38"/>
      <c r="WFF1" s="38"/>
      <c r="WFG1" s="38"/>
      <c r="WFH1" s="38"/>
      <c r="WFI1" s="38"/>
      <c r="WFJ1" s="38"/>
      <c r="WFK1" s="38"/>
      <c r="WFL1" s="38"/>
      <c r="WFM1" s="38"/>
      <c r="WFN1" s="38"/>
      <c r="WFO1" s="38"/>
      <c r="WFP1" s="38"/>
      <c r="WFQ1" s="38"/>
      <c r="WFR1" s="38"/>
      <c r="WFS1" s="38"/>
      <c r="WFT1" s="38"/>
      <c r="WFU1" s="38"/>
      <c r="WFV1" s="38"/>
      <c r="WFW1" s="38"/>
      <c r="WFX1" s="38"/>
      <c r="WFY1" s="38"/>
      <c r="WFZ1" s="38"/>
      <c r="WGA1" s="38"/>
      <c r="WGB1" s="38"/>
      <c r="WGC1" s="38"/>
      <c r="WGD1" s="38"/>
      <c r="WGE1" s="38"/>
      <c r="WGF1" s="38"/>
      <c r="WGG1" s="38"/>
      <c r="WGH1" s="38"/>
      <c r="WGI1" s="38"/>
      <c r="WGJ1" s="38"/>
      <c r="WGK1" s="38"/>
      <c r="WGL1" s="38"/>
      <c r="WGM1" s="38"/>
      <c r="WGN1" s="38"/>
      <c r="WGO1" s="38"/>
      <c r="WGP1" s="38"/>
      <c r="WGQ1" s="38"/>
      <c r="WGR1" s="38"/>
      <c r="WGS1" s="38"/>
      <c r="WGT1" s="38"/>
      <c r="WGU1" s="38"/>
      <c r="WGV1" s="38"/>
      <c r="WGW1" s="38"/>
      <c r="WGX1" s="38"/>
      <c r="WGY1" s="38"/>
      <c r="WGZ1" s="38"/>
      <c r="WHA1" s="38"/>
      <c r="WHB1" s="38"/>
      <c r="WHC1" s="38"/>
      <c r="WHD1" s="38"/>
      <c r="WHE1" s="38"/>
      <c r="WHF1" s="38"/>
      <c r="WHG1" s="38"/>
      <c r="WHH1" s="38"/>
      <c r="WHI1" s="38"/>
      <c r="WHJ1" s="38"/>
      <c r="WHK1" s="38"/>
      <c r="WHL1" s="38"/>
      <c r="WHM1" s="38"/>
      <c r="WHN1" s="38"/>
      <c r="WHO1" s="38"/>
      <c r="WHP1" s="38"/>
      <c r="WHQ1" s="38"/>
      <c r="WHR1" s="38"/>
      <c r="WHS1" s="38"/>
      <c r="WHT1" s="38"/>
      <c r="WHU1" s="38"/>
      <c r="WHV1" s="38"/>
      <c r="WHW1" s="38"/>
      <c r="WHX1" s="38"/>
      <c r="WHY1" s="38"/>
      <c r="WHZ1" s="38"/>
      <c r="WIA1" s="38"/>
      <c r="WIB1" s="38"/>
      <c r="WIC1" s="38"/>
      <c r="WID1" s="38"/>
      <c r="WIE1" s="38"/>
      <c r="WIF1" s="38"/>
      <c r="WIG1" s="38"/>
      <c r="WIH1" s="38"/>
      <c r="WII1" s="38"/>
      <c r="WIJ1" s="38"/>
      <c r="WIK1" s="38"/>
      <c r="WIL1" s="38"/>
      <c r="WIM1" s="38"/>
      <c r="WIN1" s="38"/>
      <c r="WIO1" s="38"/>
      <c r="WIP1" s="38"/>
      <c r="WIQ1" s="38"/>
      <c r="WIR1" s="38"/>
      <c r="WIS1" s="38"/>
      <c r="WIT1" s="38"/>
      <c r="WIU1" s="38"/>
      <c r="WIV1" s="38"/>
      <c r="WIW1" s="38"/>
      <c r="WIX1" s="38"/>
      <c r="WIY1" s="38"/>
      <c r="WIZ1" s="38"/>
      <c r="WJA1" s="38"/>
      <c r="WJB1" s="38"/>
      <c r="WJC1" s="38"/>
      <c r="WJD1" s="38"/>
      <c r="WJE1" s="38"/>
      <c r="WJF1" s="38"/>
      <c r="WJG1" s="38"/>
      <c r="WJH1" s="38"/>
      <c r="WJI1" s="38"/>
      <c r="WJJ1" s="38"/>
      <c r="WJK1" s="38"/>
      <c r="WJL1" s="38"/>
      <c r="WJM1" s="38"/>
      <c r="WJN1" s="38"/>
      <c r="WJO1" s="38"/>
      <c r="WJP1" s="38"/>
      <c r="WJQ1" s="38"/>
      <c r="WJR1" s="38"/>
      <c r="WJS1" s="38"/>
      <c r="WJT1" s="38"/>
      <c r="WJU1" s="38"/>
      <c r="WJV1" s="38"/>
      <c r="WJW1" s="38"/>
      <c r="WJX1" s="38"/>
      <c r="WJY1" s="38"/>
      <c r="WJZ1" s="38"/>
      <c r="WKA1" s="38"/>
      <c r="WKB1" s="38"/>
      <c r="WKC1" s="38"/>
      <c r="WKD1" s="38"/>
      <c r="WKE1" s="38"/>
      <c r="WKF1" s="38"/>
      <c r="WKG1" s="38"/>
      <c r="WKH1" s="38"/>
      <c r="WKI1" s="38"/>
      <c r="WKJ1" s="38"/>
      <c r="WKK1" s="38"/>
      <c r="WKL1" s="38"/>
      <c r="WKM1" s="38"/>
      <c r="WKN1" s="38"/>
      <c r="WKO1" s="38"/>
      <c r="WKP1" s="38"/>
      <c r="WKQ1" s="38"/>
      <c r="WKR1" s="38"/>
      <c r="WKS1" s="38"/>
      <c r="WKT1" s="38"/>
      <c r="WKU1" s="38"/>
      <c r="WKV1" s="38"/>
      <c r="WKW1" s="38"/>
      <c r="WKX1" s="38"/>
      <c r="WKY1" s="38"/>
      <c r="WKZ1" s="38"/>
      <c r="WLA1" s="38"/>
      <c r="WLB1" s="38"/>
      <c r="WLC1" s="38"/>
      <c r="WLD1" s="38"/>
      <c r="WLE1" s="38"/>
      <c r="WLF1" s="38"/>
      <c r="WLG1" s="38"/>
      <c r="WLH1" s="38"/>
      <c r="WLI1" s="38"/>
      <c r="WLJ1" s="38"/>
      <c r="WLK1" s="38"/>
      <c r="WLL1" s="38"/>
      <c r="WLM1" s="38"/>
      <c r="WLN1" s="38"/>
      <c r="WLO1" s="38"/>
      <c r="WLP1" s="38"/>
      <c r="WLQ1" s="38"/>
      <c r="WLR1" s="38"/>
      <c r="WLS1" s="38"/>
      <c r="WLT1" s="38"/>
      <c r="WLU1" s="38"/>
      <c r="WLV1" s="38"/>
      <c r="WLW1" s="38"/>
      <c r="WLX1" s="38"/>
      <c r="WLY1" s="38"/>
      <c r="WLZ1" s="38"/>
      <c r="WMA1" s="38"/>
      <c r="WMB1" s="38"/>
      <c r="WMC1" s="38"/>
      <c r="WMD1" s="38"/>
      <c r="WME1" s="38"/>
      <c r="WMF1" s="38"/>
      <c r="WMG1" s="38"/>
      <c r="WMH1" s="38"/>
      <c r="WMI1" s="38"/>
      <c r="WMJ1" s="38"/>
      <c r="WMK1" s="38"/>
      <c r="WML1" s="38"/>
      <c r="WMM1" s="38"/>
      <c r="WMN1" s="38"/>
      <c r="WMO1" s="38"/>
      <c r="WMP1" s="38"/>
      <c r="WMQ1" s="38"/>
      <c r="WMR1" s="38"/>
      <c r="WMS1" s="38"/>
      <c r="WMT1" s="38"/>
      <c r="WMU1" s="38"/>
      <c r="WMV1" s="38"/>
      <c r="WMW1" s="38"/>
      <c r="WMX1" s="38"/>
      <c r="WMY1" s="38"/>
      <c r="WMZ1" s="38"/>
      <c r="WNA1" s="38"/>
      <c r="WNB1" s="38"/>
      <c r="WNC1" s="38"/>
      <c r="WND1" s="38"/>
      <c r="WNE1" s="38"/>
      <c r="WNF1" s="38"/>
      <c r="WNG1" s="38"/>
      <c r="WNH1" s="38"/>
      <c r="WNI1" s="38"/>
      <c r="WNJ1" s="38"/>
      <c r="WNK1" s="38"/>
      <c r="WNL1" s="38"/>
      <c r="WNM1" s="38"/>
      <c r="WNN1" s="38"/>
      <c r="WNO1" s="38"/>
      <c r="WNP1" s="38"/>
      <c r="WNQ1" s="38"/>
      <c r="WNR1" s="38"/>
      <c r="WNS1" s="38"/>
      <c r="WNT1" s="38"/>
      <c r="WNU1" s="38"/>
      <c r="WNV1" s="38"/>
      <c r="WNW1" s="38"/>
      <c r="WNX1" s="38"/>
      <c r="WNY1" s="38"/>
      <c r="WNZ1" s="38"/>
      <c r="WOA1" s="38"/>
      <c r="WOB1" s="38"/>
      <c r="WOC1" s="38"/>
      <c r="WOD1" s="38"/>
      <c r="WOE1" s="38"/>
      <c r="WOF1" s="38"/>
      <c r="WOG1" s="38"/>
      <c r="WOH1" s="38"/>
      <c r="WOI1" s="38"/>
      <c r="WOJ1" s="38"/>
      <c r="WOK1" s="38"/>
      <c r="WOL1" s="38"/>
      <c r="WOM1" s="38"/>
      <c r="WON1" s="38"/>
      <c r="WOO1" s="38"/>
      <c r="WOP1" s="38"/>
      <c r="WOQ1" s="38"/>
      <c r="WOR1" s="38"/>
      <c r="WOS1" s="38"/>
      <c r="WOT1" s="38"/>
      <c r="WOU1" s="38"/>
      <c r="WOV1" s="38"/>
      <c r="WOW1" s="38"/>
      <c r="WOX1" s="38"/>
      <c r="WOY1" s="38"/>
      <c r="WOZ1" s="38"/>
      <c r="WPA1" s="38"/>
      <c r="WPB1" s="38"/>
      <c r="WPC1" s="38"/>
      <c r="WPD1" s="38"/>
      <c r="WPE1" s="38"/>
      <c r="WPF1" s="38"/>
      <c r="WPG1" s="38"/>
      <c r="WPH1" s="38"/>
      <c r="WPI1" s="38"/>
      <c r="WPJ1" s="38"/>
      <c r="WPK1" s="38"/>
      <c r="WPL1" s="38"/>
      <c r="WPM1" s="38"/>
      <c r="WPN1" s="38"/>
      <c r="WPO1" s="38"/>
      <c r="WPP1" s="38"/>
      <c r="WPQ1" s="38"/>
      <c r="WPR1" s="38"/>
      <c r="WPS1" s="38"/>
      <c r="WPT1" s="38"/>
      <c r="WPU1" s="38"/>
      <c r="WPV1" s="38"/>
      <c r="WPW1" s="38"/>
      <c r="WPX1" s="38"/>
      <c r="WPY1" s="38"/>
      <c r="WPZ1" s="38"/>
      <c r="WQA1" s="38"/>
      <c r="WQB1" s="38"/>
      <c r="WQC1" s="38"/>
      <c r="WQD1" s="38"/>
      <c r="WQE1" s="38"/>
      <c r="WQF1" s="38"/>
      <c r="WQG1" s="38"/>
      <c r="WQH1" s="38"/>
      <c r="WQI1" s="38"/>
      <c r="WQJ1" s="38"/>
      <c r="WQK1" s="38"/>
      <c r="WQL1" s="38"/>
      <c r="WQM1" s="38"/>
      <c r="WQN1" s="38"/>
      <c r="WQO1" s="38"/>
      <c r="WQP1" s="38"/>
      <c r="WQQ1" s="38"/>
      <c r="WQR1" s="38"/>
      <c r="WQS1" s="38"/>
      <c r="WQT1" s="38"/>
      <c r="WQU1" s="38"/>
      <c r="WQV1" s="38"/>
      <c r="WQW1" s="38"/>
      <c r="WQX1" s="38"/>
      <c r="WQY1" s="38"/>
      <c r="WQZ1" s="38"/>
      <c r="WRA1" s="38"/>
      <c r="WRB1" s="38"/>
      <c r="WRC1" s="38"/>
      <c r="WRD1" s="38"/>
      <c r="WRE1" s="38"/>
      <c r="WRF1" s="38"/>
      <c r="WRG1" s="38"/>
      <c r="WRH1" s="38"/>
      <c r="WRI1" s="38"/>
      <c r="WRJ1" s="38"/>
      <c r="WRK1" s="38"/>
      <c r="WRL1" s="38"/>
      <c r="WRM1" s="38"/>
      <c r="WRN1" s="38"/>
      <c r="WRO1" s="38"/>
      <c r="WRP1" s="38"/>
      <c r="WRQ1" s="38"/>
      <c r="WRR1" s="38"/>
      <c r="WRS1" s="38"/>
      <c r="WRT1" s="38"/>
      <c r="WRU1" s="38"/>
      <c r="WRV1" s="38"/>
      <c r="WRW1" s="38"/>
      <c r="WRX1" s="38"/>
      <c r="WRY1" s="38"/>
      <c r="WRZ1" s="38"/>
      <c r="WSA1" s="38"/>
      <c r="WSB1" s="38"/>
      <c r="WSC1" s="38"/>
      <c r="WSD1" s="38"/>
      <c r="WSE1" s="38"/>
      <c r="WSF1" s="38"/>
      <c r="WSG1" s="38"/>
      <c r="WSH1" s="38"/>
      <c r="WSI1" s="38"/>
      <c r="WSJ1" s="38"/>
      <c r="WSK1" s="38"/>
      <c r="WSL1" s="38"/>
      <c r="WSM1" s="38"/>
      <c r="WSN1" s="38"/>
      <c r="WSO1" s="38"/>
      <c r="WSP1" s="38"/>
      <c r="WSQ1" s="38"/>
      <c r="WSR1" s="38"/>
      <c r="WSS1" s="38"/>
      <c r="WST1" s="38"/>
      <c r="WSU1" s="38"/>
      <c r="WSV1" s="38"/>
      <c r="WSW1" s="38"/>
      <c r="WSX1" s="38"/>
      <c r="WSY1" s="38"/>
      <c r="WSZ1" s="38"/>
      <c r="WTA1" s="38"/>
      <c r="WTB1" s="38"/>
      <c r="WTC1" s="38"/>
      <c r="WTD1" s="38"/>
      <c r="WTE1" s="38"/>
      <c r="WTF1" s="38"/>
      <c r="WTG1" s="38"/>
      <c r="WTH1" s="38"/>
      <c r="WTI1" s="38"/>
      <c r="WTJ1" s="38"/>
      <c r="WTK1" s="38"/>
      <c r="WTL1" s="38"/>
      <c r="WTM1" s="38"/>
      <c r="WTN1" s="38"/>
      <c r="WTO1" s="38"/>
      <c r="WTP1" s="38"/>
      <c r="WTQ1" s="38"/>
      <c r="WTR1" s="38"/>
      <c r="WTS1" s="38"/>
      <c r="WTT1" s="38"/>
      <c r="WTU1" s="38"/>
      <c r="WTV1" s="38"/>
      <c r="WTW1" s="38"/>
      <c r="WTX1" s="38"/>
      <c r="WTY1" s="38"/>
      <c r="WTZ1" s="38"/>
      <c r="WUA1" s="38"/>
      <c r="WUB1" s="38"/>
      <c r="WUC1" s="38"/>
      <c r="WUD1" s="38"/>
      <c r="WUE1" s="38"/>
      <c r="WUF1" s="38"/>
      <c r="WUG1" s="38"/>
      <c r="WUH1" s="38"/>
      <c r="WUI1" s="38"/>
      <c r="WUJ1" s="38"/>
      <c r="WUK1" s="38"/>
      <c r="WUL1" s="38"/>
      <c r="WUM1" s="38"/>
      <c r="WUN1" s="38"/>
      <c r="WUO1" s="38"/>
      <c r="WUP1" s="38"/>
      <c r="WUQ1" s="38"/>
      <c r="WUR1" s="38"/>
      <c r="WUS1" s="38"/>
      <c r="WUT1" s="38"/>
      <c r="WUU1" s="38"/>
      <c r="WUV1" s="38"/>
      <c r="WUW1" s="38"/>
      <c r="WUX1" s="38"/>
      <c r="WUY1" s="38"/>
      <c r="WUZ1" s="38"/>
      <c r="WVA1" s="38"/>
      <c r="WVB1" s="38"/>
      <c r="WVC1" s="38"/>
      <c r="WVD1" s="38"/>
      <c r="WVE1" s="38"/>
      <c r="WVF1" s="38"/>
      <c r="WVG1" s="38"/>
      <c r="WVH1" s="38"/>
      <c r="WVI1" s="38"/>
      <c r="WVJ1" s="38"/>
      <c r="WVK1" s="38"/>
      <c r="WVL1" s="38"/>
      <c r="WVM1" s="38"/>
      <c r="WVN1" s="38"/>
      <c r="WVO1" s="38"/>
      <c r="WVP1" s="38"/>
      <c r="WVQ1" s="38"/>
      <c r="WVR1" s="38"/>
      <c r="WVS1" s="38"/>
      <c r="WVT1" s="38"/>
      <c r="WVU1" s="38"/>
      <c r="WVV1" s="38"/>
      <c r="WVW1" s="38"/>
      <c r="WVX1" s="38"/>
      <c r="WVY1" s="38"/>
      <c r="WVZ1" s="38"/>
      <c r="WWA1" s="38"/>
      <c r="WWB1" s="38"/>
      <c r="WWC1" s="38"/>
      <c r="WWD1" s="38"/>
      <c r="WWE1" s="38"/>
      <c r="WWF1" s="38"/>
      <c r="WWG1" s="38"/>
      <c r="WWH1" s="38"/>
      <c r="WWI1" s="38"/>
      <c r="WWJ1" s="38"/>
      <c r="WWK1" s="38"/>
      <c r="WWL1" s="38"/>
      <c r="WWM1" s="38"/>
      <c r="WWN1" s="38"/>
      <c r="WWO1" s="38"/>
      <c r="WWP1" s="38"/>
      <c r="WWQ1" s="38"/>
      <c r="WWR1" s="38"/>
      <c r="WWS1" s="38"/>
      <c r="WWT1" s="38"/>
      <c r="WWU1" s="38"/>
      <c r="WWV1" s="38"/>
      <c r="WWW1" s="38"/>
      <c r="WWX1" s="38"/>
      <c r="WWY1" s="38"/>
      <c r="WWZ1" s="38"/>
      <c r="WXA1" s="38"/>
      <c r="WXB1" s="38"/>
      <c r="WXC1" s="38"/>
      <c r="WXD1" s="38"/>
      <c r="WXE1" s="38"/>
      <c r="WXF1" s="38"/>
      <c r="WXG1" s="38"/>
      <c r="WXH1" s="38"/>
      <c r="WXI1" s="38"/>
      <c r="WXJ1" s="38"/>
      <c r="WXK1" s="38"/>
      <c r="WXL1" s="38"/>
      <c r="WXM1" s="38"/>
      <c r="WXN1" s="38"/>
      <c r="WXO1" s="38"/>
      <c r="WXP1" s="38"/>
      <c r="WXQ1" s="38"/>
      <c r="WXR1" s="38"/>
      <c r="WXS1" s="38"/>
      <c r="WXT1" s="38"/>
      <c r="WXU1" s="38"/>
      <c r="WXV1" s="38"/>
      <c r="WXW1" s="38"/>
      <c r="WXX1" s="38"/>
      <c r="WXY1" s="38"/>
      <c r="WXZ1" s="38"/>
      <c r="WYA1" s="38"/>
      <c r="WYB1" s="38"/>
      <c r="WYC1" s="38"/>
      <c r="WYD1" s="38"/>
      <c r="WYE1" s="38"/>
      <c r="WYF1" s="38"/>
      <c r="WYG1" s="38"/>
      <c r="WYH1" s="38"/>
      <c r="WYI1" s="38"/>
      <c r="WYJ1" s="38"/>
      <c r="WYK1" s="38"/>
      <c r="WYL1" s="38"/>
      <c r="WYM1" s="38"/>
      <c r="WYN1" s="38"/>
      <c r="WYO1" s="38"/>
      <c r="WYP1" s="38"/>
      <c r="WYQ1" s="38"/>
      <c r="WYR1" s="38"/>
      <c r="WYS1" s="38"/>
      <c r="WYT1" s="38"/>
      <c r="WYU1" s="38"/>
      <c r="WYV1" s="38"/>
      <c r="WYW1" s="38"/>
      <c r="WYX1" s="38"/>
      <c r="WYY1" s="38"/>
      <c r="WYZ1" s="38"/>
      <c r="WZA1" s="38"/>
      <c r="WZB1" s="38"/>
      <c r="WZC1" s="38"/>
      <c r="WZD1" s="38"/>
      <c r="WZE1" s="38"/>
      <c r="WZF1" s="38"/>
      <c r="WZG1" s="38"/>
      <c r="WZH1" s="38"/>
      <c r="WZI1" s="38"/>
      <c r="WZJ1" s="38"/>
      <c r="WZK1" s="38"/>
      <c r="WZL1" s="38"/>
      <c r="WZM1" s="38"/>
      <c r="WZN1" s="38"/>
      <c r="WZO1" s="38"/>
      <c r="WZP1" s="38"/>
      <c r="WZQ1" s="38"/>
      <c r="WZR1" s="38"/>
      <c r="WZS1" s="38"/>
      <c r="WZT1" s="38"/>
      <c r="WZU1" s="38"/>
      <c r="WZV1" s="38"/>
      <c r="WZW1" s="38"/>
      <c r="WZX1" s="38"/>
      <c r="WZY1" s="38"/>
      <c r="WZZ1" s="38"/>
      <c r="XAA1" s="38"/>
      <c r="XAB1" s="38"/>
      <c r="XAC1" s="38"/>
      <c r="XAD1" s="38"/>
      <c r="XAE1" s="38"/>
      <c r="XAF1" s="38"/>
      <c r="XAG1" s="38"/>
      <c r="XAH1" s="38"/>
      <c r="XAI1" s="38"/>
      <c r="XAJ1" s="38"/>
      <c r="XAK1" s="38"/>
      <c r="XAL1" s="38"/>
      <c r="XAM1" s="38"/>
      <c r="XAN1" s="38"/>
      <c r="XAO1" s="38"/>
      <c r="XAP1" s="38"/>
      <c r="XAQ1" s="38"/>
      <c r="XAR1" s="38"/>
      <c r="XAS1" s="38"/>
      <c r="XAT1" s="38"/>
      <c r="XAU1" s="38"/>
      <c r="XAV1" s="38"/>
      <c r="XAW1" s="38"/>
      <c r="XAX1" s="38"/>
      <c r="XAY1" s="38"/>
      <c r="XAZ1" s="38"/>
      <c r="XBA1" s="38"/>
      <c r="XBB1" s="38"/>
      <c r="XBC1" s="38"/>
      <c r="XBD1" s="38"/>
      <c r="XBE1" s="38"/>
      <c r="XBF1" s="38"/>
      <c r="XBG1" s="38"/>
      <c r="XBH1" s="38"/>
      <c r="XBI1" s="38"/>
      <c r="XBJ1" s="38"/>
      <c r="XBK1" s="38"/>
      <c r="XBL1" s="38"/>
      <c r="XBM1" s="38"/>
      <c r="XBN1" s="38"/>
      <c r="XBO1" s="38"/>
      <c r="XBP1" s="38"/>
      <c r="XBQ1" s="38"/>
      <c r="XBR1" s="38"/>
      <c r="XBS1" s="38"/>
      <c r="XBT1" s="38"/>
      <c r="XBU1" s="38"/>
      <c r="XBV1" s="38"/>
      <c r="XBW1" s="38"/>
      <c r="XBX1" s="38"/>
      <c r="XBY1" s="38"/>
      <c r="XBZ1" s="38"/>
      <c r="XCA1" s="38"/>
      <c r="XCB1" s="38"/>
      <c r="XCC1" s="38"/>
      <c r="XCD1" s="38"/>
      <c r="XCE1" s="38"/>
      <c r="XCF1" s="38"/>
      <c r="XCG1" s="38"/>
      <c r="XCH1" s="38"/>
      <c r="XCI1" s="38"/>
      <c r="XCJ1" s="38"/>
      <c r="XCK1" s="38"/>
      <c r="XCL1" s="38"/>
      <c r="XCM1" s="38"/>
      <c r="XCN1" s="38"/>
      <c r="XCO1" s="38"/>
      <c r="XCP1" s="38"/>
      <c r="XCQ1" s="38"/>
      <c r="XCR1" s="38"/>
      <c r="XCS1" s="38"/>
      <c r="XCT1" s="38"/>
      <c r="XCU1" s="38"/>
      <c r="XCV1" s="38"/>
      <c r="XCW1" s="38"/>
      <c r="XCX1" s="38"/>
      <c r="XCY1" s="38"/>
      <c r="XCZ1" s="38"/>
      <c r="XDA1" s="38"/>
      <c r="XDB1" s="38"/>
      <c r="XDC1" s="38"/>
      <c r="XDD1" s="38"/>
      <c r="XDE1" s="38"/>
      <c r="XDF1" s="38"/>
      <c r="XDG1" s="38"/>
      <c r="XDH1" s="38"/>
      <c r="XDI1" s="38"/>
      <c r="XDJ1" s="38"/>
      <c r="XDK1" s="38"/>
      <c r="XDL1" s="38"/>
      <c r="XDM1" s="38"/>
      <c r="XDN1" s="38"/>
      <c r="XDO1" s="38"/>
      <c r="XDP1" s="38"/>
      <c r="XDQ1" s="38"/>
      <c r="XDR1" s="38"/>
      <c r="XDS1" s="38"/>
      <c r="XDT1" s="38"/>
      <c r="XDU1" s="38"/>
      <c r="XDV1" s="38"/>
      <c r="XDW1" s="38"/>
      <c r="XDX1" s="38"/>
      <c r="XDY1" s="38"/>
      <c r="XDZ1" s="38"/>
      <c r="XEA1" s="38"/>
      <c r="XEB1" s="38"/>
      <c r="XEC1" s="38"/>
      <c r="XED1" s="38"/>
      <c r="XEE1" s="38"/>
      <c r="XEF1" s="38"/>
      <c r="XEG1" s="38"/>
      <c r="XEH1" s="38"/>
      <c r="XEI1" s="38"/>
      <c r="XEJ1" s="38"/>
      <c r="XEK1" s="38"/>
      <c r="XEL1" s="38"/>
      <c r="XEM1" s="38"/>
      <c r="XEN1" s="38"/>
      <c r="XEO1" s="38"/>
      <c r="XEP1" s="38"/>
      <c r="XEQ1" s="38"/>
      <c r="XER1" s="38"/>
      <c r="XES1" s="38"/>
      <c r="XET1" s="38"/>
      <c r="XEU1" s="38"/>
      <c r="XEV1" s="38"/>
      <c r="XEW1" s="38"/>
      <c r="XEX1" s="38"/>
      <c r="XEY1" s="38"/>
      <c r="XEZ1" s="38"/>
      <c r="XFA1" s="38"/>
      <c r="XFB1" s="38"/>
      <c r="XFC1" s="38"/>
      <c r="XFD1" s="38"/>
    </row>
    <row r="2" s="597" customFormat="1" ht="54.95" customHeight="1" spans="1:1024 1025:16384">
      <c r="A2" s="12" t="s">
        <v>1242</v>
      </c>
      <c r="B2" s="2"/>
      <c r="C2" s="64"/>
      <c r="D2" s="64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  <c r="KL2" s="38"/>
      <c r="KM2" s="38"/>
      <c r="KN2" s="38"/>
      <c r="KO2" s="38"/>
      <c r="KP2" s="38"/>
      <c r="KQ2" s="38"/>
      <c r="KR2" s="38"/>
      <c r="KS2" s="38"/>
      <c r="KT2" s="38"/>
      <c r="KU2" s="38"/>
      <c r="KV2" s="38"/>
      <c r="KW2" s="38"/>
      <c r="KX2" s="38"/>
      <c r="KY2" s="38"/>
      <c r="KZ2" s="38"/>
      <c r="LA2" s="38"/>
      <c r="LB2" s="38"/>
      <c r="LC2" s="38"/>
      <c r="LD2" s="38"/>
      <c r="LE2" s="38"/>
      <c r="LF2" s="38"/>
      <c r="LG2" s="38"/>
      <c r="LH2" s="38"/>
      <c r="LI2" s="38"/>
      <c r="LJ2" s="38"/>
      <c r="LK2" s="38"/>
      <c r="LL2" s="38"/>
      <c r="LM2" s="38"/>
      <c r="LN2" s="38"/>
      <c r="LO2" s="38"/>
      <c r="LP2" s="38"/>
      <c r="LQ2" s="38"/>
      <c r="LR2" s="38"/>
      <c r="LS2" s="38"/>
      <c r="LT2" s="38"/>
      <c r="LU2" s="38"/>
      <c r="LV2" s="38"/>
      <c r="LW2" s="38"/>
      <c r="LX2" s="38"/>
      <c r="LY2" s="38"/>
      <c r="LZ2" s="38"/>
      <c r="MA2" s="38"/>
      <c r="MB2" s="38"/>
      <c r="MC2" s="38"/>
      <c r="MD2" s="38"/>
      <c r="ME2" s="38"/>
      <c r="MF2" s="38"/>
      <c r="MG2" s="38"/>
      <c r="MH2" s="38"/>
      <c r="MI2" s="38"/>
      <c r="MJ2" s="38"/>
      <c r="MK2" s="38"/>
      <c r="ML2" s="38"/>
      <c r="MM2" s="38"/>
      <c r="MN2" s="38"/>
      <c r="MO2" s="38"/>
      <c r="MP2" s="38"/>
      <c r="MQ2" s="38"/>
      <c r="MR2" s="38"/>
      <c r="MS2" s="38"/>
      <c r="MT2" s="38"/>
      <c r="MU2" s="38"/>
      <c r="MV2" s="38"/>
      <c r="MW2" s="38"/>
      <c r="MX2" s="38"/>
      <c r="MY2" s="38"/>
      <c r="MZ2" s="38"/>
      <c r="NA2" s="38"/>
      <c r="NB2" s="38"/>
      <c r="NC2" s="38"/>
      <c r="ND2" s="38"/>
      <c r="NE2" s="38"/>
      <c r="NF2" s="38"/>
      <c r="NG2" s="38"/>
      <c r="NH2" s="38"/>
      <c r="NI2" s="38"/>
      <c r="NJ2" s="38"/>
      <c r="NK2" s="38"/>
      <c r="NL2" s="38"/>
      <c r="NM2" s="38"/>
      <c r="NN2" s="38"/>
      <c r="NO2" s="38"/>
      <c r="NP2" s="38"/>
      <c r="NQ2" s="38"/>
      <c r="NR2" s="38"/>
      <c r="NS2" s="38"/>
      <c r="NT2" s="38"/>
      <c r="NU2" s="38"/>
      <c r="NV2" s="38"/>
      <c r="NW2" s="38"/>
      <c r="NX2" s="38"/>
      <c r="NY2" s="38"/>
      <c r="NZ2" s="38"/>
      <c r="OA2" s="38"/>
      <c r="OB2" s="38"/>
      <c r="OC2" s="38"/>
      <c r="OD2" s="38"/>
      <c r="OE2" s="38"/>
      <c r="OF2" s="38"/>
      <c r="OG2" s="38"/>
      <c r="OH2" s="38"/>
      <c r="OI2" s="38"/>
      <c r="OJ2" s="38"/>
      <c r="OK2" s="38"/>
      <c r="OL2" s="38"/>
      <c r="OM2" s="38"/>
      <c r="ON2" s="38"/>
      <c r="OO2" s="38"/>
      <c r="OP2" s="38"/>
      <c r="OQ2" s="38"/>
      <c r="OR2" s="38"/>
      <c r="OS2" s="38"/>
      <c r="OT2" s="38"/>
      <c r="OU2" s="38"/>
      <c r="OV2" s="38"/>
      <c r="OW2" s="38"/>
      <c r="OX2" s="38"/>
      <c r="OY2" s="38"/>
      <c r="OZ2" s="38"/>
      <c r="PA2" s="38"/>
      <c r="PB2" s="38"/>
      <c r="PC2" s="38"/>
      <c r="PD2" s="38"/>
      <c r="PE2" s="38"/>
      <c r="PF2" s="38"/>
      <c r="PG2" s="38"/>
      <c r="PH2" s="38"/>
      <c r="PI2" s="38"/>
      <c r="PJ2" s="38"/>
      <c r="PK2" s="38"/>
      <c r="PL2" s="38"/>
      <c r="PM2" s="38"/>
      <c r="PN2" s="38"/>
      <c r="PO2" s="38"/>
      <c r="PP2" s="38"/>
      <c r="PQ2" s="38"/>
      <c r="PR2" s="38"/>
      <c r="PS2" s="38"/>
      <c r="PT2" s="38"/>
      <c r="PU2" s="38"/>
      <c r="PV2" s="38"/>
      <c r="PW2" s="38"/>
      <c r="PX2" s="38"/>
      <c r="PY2" s="38"/>
      <c r="PZ2" s="38"/>
      <c r="QA2" s="38"/>
      <c r="QB2" s="38"/>
      <c r="QC2" s="38"/>
      <c r="QD2" s="38"/>
      <c r="QE2" s="38"/>
      <c r="QF2" s="38"/>
      <c r="QG2" s="38"/>
      <c r="QH2" s="38"/>
      <c r="QI2" s="38"/>
      <c r="QJ2" s="38"/>
      <c r="QK2" s="38"/>
      <c r="QL2" s="38"/>
      <c r="QM2" s="38"/>
      <c r="QN2" s="38"/>
      <c r="QO2" s="38"/>
      <c r="QP2" s="38"/>
      <c r="QQ2" s="38"/>
      <c r="QR2" s="38"/>
      <c r="QS2" s="38"/>
      <c r="QT2" s="38"/>
      <c r="QU2" s="38"/>
      <c r="QV2" s="38"/>
      <c r="QW2" s="38"/>
      <c r="QX2" s="38"/>
      <c r="QY2" s="38"/>
      <c r="QZ2" s="38"/>
      <c r="RA2" s="38"/>
      <c r="RB2" s="38"/>
      <c r="RC2" s="38"/>
      <c r="RD2" s="38"/>
      <c r="RE2" s="38"/>
      <c r="RF2" s="38"/>
      <c r="RG2" s="38"/>
      <c r="RH2" s="38"/>
      <c r="RI2" s="38"/>
      <c r="RJ2" s="38"/>
      <c r="RK2" s="38"/>
      <c r="RL2" s="38"/>
      <c r="RM2" s="38"/>
      <c r="RN2" s="38"/>
      <c r="RO2" s="38"/>
      <c r="RP2" s="38"/>
      <c r="RQ2" s="38"/>
      <c r="RR2" s="38"/>
      <c r="RS2" s="38"/>
      <c r="RT2" s="38"/>
      <c r="RU2" s="38"/>
      <c r="RV2" s="38"/>
      <c r="RW2" s="38"/>
      <c r="RX2" s="38"/>
      <c r="RY2" s="38"/>
      <c r="RZ2" s="38"/>
      <c r="SA2" s="38"/>
      <c r="SB2" s="38"/>
      <c r="SC2" s="38"/>
      <c r="SD2" s="38"/>
      <c r="SE2" s="38"/>
      <c r="SF2" s="38"/>
      <c r="SG2" s="38"/>
      <c r="SH2" s="38"/>
      <c r="SI2" s="38"/>
      <c r="SJ2" s="38"/>
      <c r="SK2" s="38"/>
      <c r="SL2" s="38"/>
      <c r="SM2" s="38"/>
      <c r="SN2" s="38"/>
      <c r="SO2" s="38"/>
      <c r="SP2" s="38"/>
      <c r="SQ2" s="38"/>
      <c r="SR2" s="38"/>
      <c r="SS2" s="38"/>
      <c r="ST2" s="38"/>
      <c r="SU2" s="38"/>
      <c r="SV2" s="38"/>
      <c r="SW2" s="38"/>
      <c r="SX2" s="38"/>
      <c r="SY2" s="38"/>
      <c r="SZ2" s="38"/>
      <c r="TA2" s="38"/>
      <c r="TB2" s="38"/>
      <c r="TC2" s="38"/>
      <c r="TD2" s="38"/>
      <c r="TE2" s="38"/>
      <c r="TF2" s="38"/>
      <c r="TG2" s="38"/>
      <c r="TH2" s="38"/>
      <c r="TI2" s="38"/>
      <c r="TJ2" s="38"/>
      <c r="TK2" s="38"/>
      <c r="TL2" s="38"/>
      <c r="TM2" s="38"/>
      <c r="TN2" s="38"/>
      <c r="TO2" s="38"/>
      <c r="TP2" s="38"/>
      <c r="TQ2" s="38"/>
      <c r="TR2" s="38"/>
      <c r="TS2" s="38"/>
      <c r="TT2" s="38"/>
      <c r="TU2" s="38"/>
      <c r="TV2" s="38"/>
      <c r="TW2" s="38"/>
      <c r="TX2" s="38"/>
      <c r="TY2" s="38"/>
      <c r="TZ2" s="38"/>
      <c r="UA2" s="38"/>
      <c r="UB2" s="38"/>
      <c r="UC2" s="38"/>
      <c r="UD2" s="38"/>
      <c r="UE2" s="38"/>
      <c r="UF2" s="38"/>
      <c r="UG2" s="38"/>
      <c r="UH2" s="38"/>
      <c r="UI2" s="38"/>
      <c r="UJ2" s="38"/>
      <c r="UK2" s="38"/>
      <c r="UL2" s="38"/>
      <c r="UM2" s="38"/>
      <c r="UN2" s="38"/>
      <c r="UO2" s="38"/>
      <c r="UP2" s="38"/>
      <c r="UQ2" s="38"/>
      <c r="UR2" s="38"/>
      <c r="US2" s="38"/>
      <c r="UT2" s="38"/>
      <c r="UU2" s="38"/>
      <c r="UV2" s="38"/>
      <c r="UW2" s="38"/>
      <c r="UX2" s="38"/>
      <c r="UY2" s="38"/>
      <c r="UZ2" s="38"/>
      <c r="VA2" s="38"/>
      <c r="VB2" s="38"/>
      <c r="VC2" s="38"/>
      <c r="VD2" s="38"/>
      <c r="VE2" s="38"/>
      <c r="VF2" s="38"/>
      <c r="VG2" s="38"/>
      <c r="VH2" s="38"/>
      <c r="VI2" s="38"/>
      <c r="VJ2" s="38"/>
      <c r="VK2" s="38"/>
      <c r="VL2" s="38"/>
      <c r="VM2" s="38"/>
      <c r="VN2" s="38"/>
      <c r="VO2" s="38"/>
      <c r="VP2" s="38"/>
      <c r="VQ2" s="38"/>
      <c r="VR2" s="38"/>
      <c r="VS2" s="38"/>
      <c r="VT2" s="38"/>
      <c r="VU2" s="38"/>
      <c r="VV2" s="38"/>
      <c r="VW2" s="38"/>
      <c r="VX2" s="38"/>
      <c r="VY2" s="38"/>
      <c r="VZ2" s="38"/>
      <c r="WA2" s="38"/>
      <c r="WB2" s="38"/>
      <c r="WC2" s="38"/>
      <c r="WD2" s="38"/>
      <c r="WE2" s="38"/>
      <c r="WF2" s="38"/>
      <c r="WG2" s="38"/>
      <c r="WH2" s="38"/>
      <c r="WI2" s="38"/>
      <c r="WJ2" s="38"/>
      <c r="WK2" s="38"/>
      <c r="WL2" s="38"/>
      <c r="WM2" s="38"/>
      <c r="WN2" s="38"/>
      <c r="WO2" s="38"/>
      <c r="WP2" s="38"/>
      <c r="WQ2" s="38"/>
      <c r="WR2" s="38"/>
      <c r="WS2" s="38"/>
      <c r="WT2" s="38"/>
      <c r="WU2" s="38"/>
      <c r="WV2" s="38"/>
      <c r="WW2" s="38"/>
      <c r="WX2" s="38"/>
      <c r="WY2" s="38"/>
      <c r="WZ2" s="38"/>
      <c r="XA2" s="38"/>
      <c r="XB2" s="38"/>
      <c r="XC2" s="38"/>
      <c r="XD2" s="38"/>
      <c r="XE2" s="38"/>
      <c r="XF2" s="38"/>
      <c r="XG2" s="38"/>
      <c r="XH2" s="38"/>
      <c r="XI2" s="38"/>
      <c r="XJ2" s="38"/>
      <c r="XK2" s="38"/>
      <c r="XL2" s="38"/>
      <c r="XM2" s="38"/>
      <c r="XN2" s="38"/>
      <c r="XO2" s="38"/>
      <c r="XP2" s="38"/>
      <c r="XQ2" s="38"/>
      <c r="XR2" s="38"/>
      <c r="XS2" s="38"/>
      <c r="XT2" s="38"/>
      <c r="XU2" s="38"/>
      <c r="XV2" s="38"/>
      <c r="XW2" s="38"/>
      <c r="XX2" s="38"/>
      <c r="XY2" s="38"/>
      <c r="XZ2" s="38"/>
      <c r="YA2" s="38"/>
      <c r="YB2" s="38"/>
      <c r="YC2" s="38"/>
      <c r="YD2" s="38"/>
      <c r="YE2" s="38"/>
      <c r="YF2" s="38"/>
      <c r="YG2" s="38"/>
      <c r="YH2" s="38"/>
      <c r="YI2" s="38"/>
      <c r="YJ2" s="38"/>
      <c r="YK2" s="38"/>
      <c r="YL2" s="38"/>
      <c r="YM2" s="38"/>
      <c r="YN2" s="38"/>
      <c r="YO2" s="38"/>
      <c r="YP2" s="38"/>
      <c r="YQ2" s="38"/>
      <c r="YR2" s="38"/>
      <c r="YS2" s="38"/>
      <c r="YT2" s="38"/>
      <c r="YU2" s="38"/>
      <c r="YV2" s="38"/>
      <c r="YW2" s="38"/>
      <c r="YX2" s="38"/>
      <c r="YY2" s="38"/>
      <c r="YZ2" s="38"/>
      <c r="ZA2" s="38"/>
      <c r="ZB2" s="38"/>
      <c r="ZC2" s="38"/>
      <c r="ZD2" s="38"/>
      <c r="ZE2" s="38"/>
      <c r="ZF2" s="38"/>
      <c r="ZG2" s="38"/>
      <c r="ZH2" s="38"/>
      <c r="ZI2" s="38"/>
      <c r="ZJ2" s="38"/>
      <c r="ZK2" s="38"/>
      <c r="ZL2" s="38"/>
      <c r="ZM2" s="38"/>
      <c r="ZN2" s="38"/>
      <c r="ZO2" s="38"/>
      <c r="ZP2" s="38"/>
      <c r="ZQ2" s="38"/>
      <c r="ZR2" s="38"/>
      <c r="ZS2" s="38"/>
      <c r="ZT2" s="38"/>
      <c r="ZU2" s="38"/>
      <c r="ZV2" s="38"/>
      <c r="ZW2" s="38"/>
      <c r="ZX2" s="38"/>
      <c r="ZY2" s="38"/>
      <c r="ZZ2" s="38"/>
      <c r="AAA2" s="38"/>
      <c r="AAB2" s="38"/>
      <c r="AAC2" s="38"/>
      <c r="AAD2" s="38"/>
      <c r="AAE2" s="38"/>
      <c r="AAF2" s="38"/>
      <c r="AAG2" s="38"/>
      <c r="AAH2" s="38"/>
      <c r="AAI2" s="38"/>
      <c r="AAJ2" s="38"/>
      <c r="AAK2" s="38"/>
      <c r="AAL2" s="38"/>
      <c r="AAM2" s="38"/>
      <c r="AAN2" s="38"/>
      <c r="AAO2" s="38"/>
      <c r="AAP2" s="38"/>
      <c r="AAQ2" s="38"/>
      <c r="AAR2" s="38"/>
      <c r="AAS2" s="38"/>
      <c r="AAT2" s="38"/>
      <c r="AAU2" s="38"/>
      <c r="AAV2" s="38"/>
      <c r="AAW2" s="38"/>
      <c r="AAX2" s="38"/>
      <c r="AAY2" s="38"/>
      <c r="AAZ2" s="38"/>
      <c r="ABA2" s="38"/>
      <c r="ABB2" s="38"/>
      <c r="ABC2" s="38"/>
      <c r="ABD2" s="38"/>
      <c r="ABE2" s="38"/>
      <c r="ABF2" s="38"/>
      <c r="ABG2" s="38"/>
      <c r="ABH2" s="38"/>
      <c r="ABI2" s="38"/>
      <c r="ABJ2" s="38"/>
      <c r="ABK2" s="38"/>
      <c r="ABL2" s="38"/>
      <c r="ABM2" s="38"/>
      <c r="ABN2" s="38"/>
      <c r="ABO2" s="38"/>
      <c r="ABP2" s="38"/>
      <c r="ABQ2" s="38"/>
      <c r="ABR2" s="38"/>
      <c r="ABS2" s="38"/>
      <c r="ABT2" s="38"/>
      <c r="ABU2" s="38"/>
      <c r="ABV2" s="38"/>
      <c r="ABW2" s="38"/>
      <c r="ABX2" s="38"/>
      <c r="ABY2" s="38"/>
      <c r="ABZ2" s="38"/>
      <c r="ACA2" s="38"/>
      <c r="ACB2" s="38"/>
      <c r="ACC2" s="38"/>
      <c r="ACD2" s="38"/>
      <c r="ACE2" s="38"/>
      <c r="ACF2" s="38"/>
      <c r="ACG2" s="38"/>
      <c r="ACH2" s="38"/>
      <c r="ACI2" s="38"/>
      <c r="ACJ2" s="38"/>
      <c r="ACK2" s="38"/>
      <c r="ACL2" s="38"/>
      <c r="ACM2" s="38"/>
      <c r="ACN2" s="38"/>
      <c r="ACO2" s="38"/>
      <c r="ACP2" s="38"/>
      <c r="ACQ2" s="38"/>
      <c r="ACR2" s="38"/>
      <c r="ACS2" s="38"/>
      <c r="ACT2" s="38"/>
      <c r="ACU2" s="38"/>
      <c r="ACV2" s="38"/>
      <c r="ACW2" s="38"/>
      <c r="ACX2" s="38"/>
      <c r="ACY2" s="38"/>
      <c r="ACZ2" s="38"/>
      <c r="ADA2" s="38"/>
      <c r="ADB2" s="38"/>
      <c r="ADC2" s="38"/>
      <c r="ADD2" s="38"/>
      <c r="ADE2" s="38"/>
      <c r="ADF2" s="38"/>
      <c r="ADG2" s="38"/>
      <c r="ADH2" s="38"/>
      <c r="ADI2" s="38"/>
      <c r="ADJ2" s="38"/>
      <c r="ADK2" s="38"/>
      <c r="ADL2" s="38"/>
      <c r="ADM2" s="38"/>
      <c r="ADN2" s="38"/>
      <c r="ADO2" s="38"/>
      <c r="ADP2" s="38"/>
      <c r="ADQ2" s="38"/>
      <c r="ADR2" s="38"/>
      <c r="ADS2" s="38"/>
      <c r="ADT2" s="38"/>
      <c r="ADU2" s="38"/>
      <c r="ADV2" s="38"/>
      <c r="ADW2" s="38"/>
      <c r="ADX2" s="38"/>
      <c r="ADY2" s="38"/>
      <c r="ADZ2" s="38"/>
      <c r="AEA2" s="38"/>
      <c r="AEB2" s="38"/>
      <c r="AEC2" s="38"/>
      <c r="AED2" s="38"/>
      <c r="AEE2" s="38"/>
      <c r="AEF2" s="38"/>
      <c r="AEG2" s="38"/>
      <c r="AEH2" s="38"/>
      <c r="AEI2" s="38"/>
      <c r="AEJ2" s="38"/>
      <c r="AEK2" s="38"/>
      <c r="AEL2" s="38"/>
      <c r="AEM2" s="38"/>
      <c r="AEN2" s="38"/>
      <c r="AEO2" s="38"/>
      <c r="AEP2" s="38"/>
      <c r="AEQ2" s="38"/>
      <c r="AER2" s="38"/>
      <c r="AES2" s="38"/>
      <c r="AET2" s="38"/>
      <c r="AEU2" s="38"/>
      <c r="AEV2" s="38"/>
      <c r="AEW2" s="38"/>
      <c r="AEX2" s="38"/>
      <c r="AEY2" s="38"/>
      <c r="AEZ2" s="38"/>
      <c r="AFA2" s="38"/>
      <c r="AFB2" s="38"/>
      <c r="AFC2" s="38"/>
      <c r="AFD2" s="38"/>
      <c r="AFE2" s="38"/>
      <c r="AFF2" s="38"/>
      <c r="AFG2" s="38"/>
      <c r="AFH2" s="38"/>
      <c r="AFI2" s="38"/>
      <c r="AFJ2" s="38"/>
      <c r="AFK2" s="38"/>
      <c r="AFL2" s="38"/>
      <c r="AFM2" s="38"/>
      <c r="AFN2" s="38"/>
      <c r="AFO2" s="38"/>
      <c r="AFP2" s="38"/>
      <c r="AFQ2" s="38"/>
      <c r="AFR2" s="38"/>
      <c r="AFS2" s="38"/>
      <c r="AFT2" s="38"/>
      <c r="AFU2" s="38"/>
      <c r="AFV2" s="38"/>
      <c r="AFW2" s="38"/>
      <c r="AFX2" s="38"/>
      <c r="AFY2" s="38"/>
      <c r="AFZ2" s="38"/>
      <c r="AGA2" s="38"/>
      <c r="AGB2" s="38"/>
      <c r="AGC2" s="38"/>
      <c r="AGD2" s="38"/>
      <c r="AGE2" s="38"/>
      <c r="AGF2" s="38"/>
      <c r="AGG2" s="38"/>
      <c r="AGH2" s="38"/>
      <c r="AGI2" s="38"/>
      <c r="AGJ2" s="38"/>
      <c r="AGK2" s="38"/>
      <c r="AGL2" s="38"/>
      <c r="AGM2" s="38"/>
      <c r="AGN2" s="38"/>
      <c r="AGO2" s="38"/>
      <c r="AGP2" s="38"/>
      <c r="AGQ2" s="38"/>
      <c r="AGR2" s="38"/>
      <c r="AGS2" s="38"/>
      <c r="AGT2" s="38"/>
      <c r="AGU2" s="38"/>
      <c r="AGV2" s="38"/>
      <c r="AGW2" s="38"/>
      <c r="AGX2" s="38"/>
      <c r="AGY2" s="38"/>
      <c r="AGZ2" s="38"/>
      <c r="AHA2" s="38"/>
      <c r="AHB2" s="38"/>
      <c r="AHC2" s="38"/>
      <c r="AHD2" s="38"/>
      <c r="AHE2" s="38"/>
      <c r="AHF2" s="38"/>
      <c r="AHG2" s="38"/>
      <c r="AHH2" s="38"/>
      <c r="AHI2" s="38"/>
      <c r="AHJ2" s="38"/>
      <c r="AHK2" s="38"/>
      <c r="AHL2" s="38"/>
      <c r="AHM2" s="38"/>
      <c r="AHN2" s="38"/>
      <c r="AHO2" s="38"/>
      <c r="AHP2" s="38"/>
      <c r="AHQ2" s="38"/>
      <c r="AHR2" s="38"/>
      <c r="AHS2" s="38"/>
      <c r="AHT2" s="38"/>
      <c r="AHU2" s="38"/>
      <c r="AHV2" s="38"/>
      <c r="AHW2" s="38"/>
      <c r="AHX2" s="38"/>
      <c r="AHY2" s="38"/>
      <c r="AHZ2" s="38"/>
      <c r="AIA2" s="38"/>
      <c r="AIB2" s="38"/>
      <c r="AIC2" s="38"/>
      <c r="AID2" s="38"/>
      <c r="AIE2" s="38"/>
      <c r="AIF2" s="38"/>
      <c r="AIG2" s="38"/>
      <c r="AIH2" s="38"/>
      <c r="AII2" s="38"/>
      <c r="AIJ2" s="38"/>
      <c r="AIK2" s="38"/>
      <c r="AIL2" s="38"/>
      <c r="AIM2" s="38"/>
      <c r="AIN2" s="38"/>
      <c r="AIO2" s="38"/>
      <c r="AIP2" s="38"/>
      <c r="AIQ2" s="38"/>
      <c r="AIR2" s="38"/>
      <c r="AIS2" s="38"/>
      <c r="AIT2" s="38"/>
      <c r="AIU2" s="38"/>
      <c r="AIV2" s="38"/>
      <c r="AIW2" s="38"/>
      <c r="AIX2" s="38"/>
      <c r="AIY2" s="38"/>
      <c r="AIZ2" s="38"/>
      <c r="AJA2" s="38"/>
      <c r="AJB2" s="38"/>
      <c r="AJC2" s="38"/>
      <c r="AJD2" s="38"/>
      <c r="AJE2" s="38"/>
      <c r="AJF2" s="38"/>
      <c r="AJG2" s="38"/>
      <c r="AJH2" s="38"/>
      <c r="AJI2" s="38"/>
      <c r="AJJ2" s="38"/>
      <c r="AJK2" s="38"/>
      <c r="AJL2" s="38"/>
      <c r="AJM2" s="38"/>
      <c r="AJN2" s="38"/>
      <c r="AJO2" s="38"/>
      <c r="AJP2" s="38"/>
      <c r="AJQ2" s="38"/>
      <c r="AJR2" s="38"/>
      <c r="AJS2" s="38"/>
      <c r="AJT2" s="38"/>
      <c r="AJU2" s="38"/>
      <c r="AJV2" s="38"/>
      <c r="AJW2" s="38"/>
      <c r="AJX2" s="38"/>
      <c r="AJY2" s="38"/>
      <c r="AJZ2" s="38"/>
      <c r="AKA2" s="38"/>
      <c r="AKB2" s="38"/>
      <c r="AKC2" s="38"/>
      <c r="AKD2" s="38"/>
      <c r="AKE2" s="38"/>
      <c r="AKF2" s="38"/>
      <c r="AKG2" s="38"/>
      <c r="AKH2" s="38"/>
      <c r="AKI2" s="38"/>
      <c r="AKJ2" s="38"/>
      <c r="AKK2" s="38"/>
      <c r="AKL2" s="38"/>
      <c r="AKM2" s="38"/>
      <c r="AKN2" s="38"/>
      <c r="AKO2" s="38"/>
      <c r="AKP2" s="38"/>
      <c r="AKQ2" s="38"/>
      <c r="AKR2" s="38"/>
      <c r="AKS2" s="38"/>
      <c r="AKT2" s="38"/>
      <c r="AKU2" s="38"/>
      <c r="AKV2" s="38"/>
      <c r="AKW2" s="38"/>
      <c r="AKX2" s="38"/>
      <c r="AKY2" s="38"/>
      <c r="AKZ2" s="38"/>
      <c r="ALA2" s="38"/>
      <c r="ALB2" s="38"/>
      <c r="ALC2" s="38"/>
      <c r="ALD2" s="38"/>
      <c r="ALE2" s="38"/>
      <c r="ALF2" s="38"/>
      <c r="ALG2" s="38"/>
      <c r="ALH2" s="38"/>
      <c r="ALI2" s="38"/>
      <c r="ALJ2" s="38"/>
      <c r="ALK2" s="38"/>
      <c r="ALL2" s="38"/>
      <c r="ALM2" s="38"/>
      <c r="ALN2" s="38"/>
      <c r="ALO2" s="38"/>
      <c r="ALP2" s="38"/>
      <c r="ALQ2" s="38"/>
      <c r="ALR2" s="38"/>
      <c r="ALS2" s="38"/>
      <c r="ALT2" s="38"/>
      <c r="ALU2" s="38"/>
      <c r="ALV2" s="38"/>
      <c r="ALW2" s="38"/>
      <c r="ALX2" s="38"/>
      <c r="ALY2" s="38"/>
      <c r="ALZ2" s="38"/>
      <c r="AMA2" s="38"/>
      <c r="AMB2" s="38"/>
      <c r="AMC2" s="38"/>
      <c r="AMD2" s="38"/>
      <c r="AME2" s="38"/>
      <c r="AMF2" s="38"/>
      <c r="AMG2" s="38"/>
      <c r="AMH2" s="38"/>
      <c r="AMI2" s="38"/>
      <c r="AMJ2" s="38"/>
      <c r="AMK2" s="38"/>
      <c r="AML2" s="38"/>
      <c r="AMM2" s="38"/>
      <c r="AMN2" s="38"/>
      <c r="AMO2" s="38"/>
      <c r="AMP2" s="38"/>
      <c r="AMQ2" s="38"/>
      <c r="AMR2" s="38"/>
      <c r="AMS2" s="38"/>
      <c r="AMT2" s="38"/>
      <c r="AMU2" s="38"/>
      <c r="AMV2" s="38"/>
      <c r="AMW2" s="38"/>
      <c r="AMX2" s="38"/>
      <c r="AMY2" s="38"/>
      <c r="AMZ2" s="38"/>
      <c r="ANA2" s="38"/>
      <c r="ANB2" s="38"/>
      <c r="ANC2" s="38"/>
      <c r="AND2" s="38"/>
      <c r="ANE2" s="38"/>
      <c r="ANF2" s="38"/>
      <c r="ANG2" s="38"/>
      <c r="ANH2" s="38"/>
      <c r="ANI2" s="38"/>
      <c r="ANJ2" s="38"/>
      <c r="ANK2" s="38"/>
      <c r="ANL2" s="38"/>
      <c r="ANM2" s="38"/>
      <c r="ANN2" s="38"/>
      <c r="ANO2" s="38"/>
      <c r="ANP2" s="38"/>
      <c r="ANQ2" s="38"/>
      <c r="ANR2" s="38"/>
      <c r="ANS2" s="38"/>
      <c r="ANT2" s="38"/>
      <c r="ANU2" s="38"/>
      <c r="ANV2" s="38"/>
      <c r="ANW2" s="38"/>
      <c r="ANX2" s="38"/>
      <c r="ANY2" s="38"/>
      <c r="ANZ2" s="38"/>
      <c r="AOA2" s="38"/>
      <c r="AOB2" s="38"/>
      <c r="AOC2" s="38"/>
      <c r="AOD2" s="38"/>
      <c r="AOE2" s="38"/>
      <c r="AOF2" s="38"/>
      <c r="AOG2" s="38"/>
      <c r="AOH2" s="38"/>
      <c r="AOI2" s="38"/>
      <c r="AOJ2" s="38"/>
      <c r="AOK2" s="38"/>
      <c r="AOL2" s="38"/>
      <c r="AOM2" s="38"/>
      <c r="AON2" s="38"/>
      <c r="AOO2" s="38"/>
      <c r="AOP2" s="38"/>
      <c r="AOQ2" s="38"/>
      <c r="AOR2" s="38"/>
      <c r="AOS2" s="38"/>
      <c r="AOT2" s="38"/>
      <c r="AOU2" s="38"/>
      <c r="AOV2" s="38"/>
      <c r="AOW2" s="38"/>
      <c r="AOX2" s="38"/>
      <c r="AOY2" s="38"/>
      <c r="AOZ2" s="38"/>
      <c r="APA2" s="38"/>
      <c r="APB2" s="38"/>
      <c r="APC2" s="38"/>
      <c r="APD2" s="38"/>
      <c r="APE2" s="38"/>
      <c r="APF2" s="38"/>
      <c r="APG2" s="38"/>
      <c r="APH2" s="38"/>
      <c r="API2" s="38"/>
      <c r="APJ2" s="38"/>
      <c r="APK2" s="38"/>
      <c r="APL2" s="38"/>
      <c r="APM2" s="38"/>
      <c r="APN2" s="38"/>
      <c r="APO2" s="38"/>
      <c r="APP2" s="38"/>
      <c r="APQ2" s="38"/>
      <c r="APR2" s="38"/>
      <c r="APS2" s="38"/>
      <c r="APT2" s="38"/>
      <c r="APU2" s="38"/>
      <c r="APV2" s="38"/>
      <c r="APW2" s="38"/>
      <c r="APX2" s="38"/>
      <c r="APY2" s="38"/>
      <c r="APZ2" s="38"/>
      <c r="AQA2" s="38"/>
      <c r="AQB2" s="38"/>
      <c r="AQC2" s="38"/>
      <c r="AQD2" s="38"/>
      <c r="AQE2" s="38"/>
      <c r="AQF2" s="38"/>
      <c r="AQG2" s="38"/>
      <c r="AQH2" s="38"/>
      <c r="AQI2" s="38"/>
      <c r="AQJ2" s="38"/>
      <c r="AQK2" s="38"/>
      <c r="AQL2" s="38"/>
      <c r="AQM2" s="38"/>
      <c r="AQN2" s="38"/>
      <c r="AQO2" s="38"/>
      <c r="AQP2" s="38"/>
      <c r="AQQ2" s="38"/>
      <c r="AQR2" s="38"/>
      <c r="AQS2" s="38"/>
      <c r="AQT2" s="38"/>
      <c r="AQU2" s="38"/>
      <c r="AQV2" s="38"/>
      <c r="AQW2" s="38"/>
      <c r="AQX2" s="38"/>
      <c r="AQY2" s="38"/>
      <c r="AQZ2" s="38"/>
      <c r="ARA2" s="38"/>
      <c r="ARB2" s="38"/>
      <c r="ARC2" s="38"/>
      <c r="ARD2" s="38"/>
      <c r="ARE2" s="38"/>
      <c r="ARF2" s="38"/>
      <c r="ARG2" s="38"/>
      <c r="ARH2" s="38"/>
      <c r="ARI2" s="38"/>
      <c r="ARJ2" s="38"/>
      <c r="ARK2" s="38"/>
      <c r="ARL2" s="38"/>
      <c r="ARM2" s="38"/>
      <c r="ARN2" s="38"/>
      <c r="ARO2" s="38"/>
      <c r="ARP2" s="38"/>
      <c r="ARQ2" s="38"/>
      <c r="ARR2" s="38"/>
      <c r="ARS2" s="38"/>
      <c r="ART2" s="38"/>
      <c r="ARU2" s="38"/>
      <c r="ARV2" s="38"/>
      <c r="ARW2" s="38"/>
      <c r="ARX2" s="38"/>
      <c r="ARY2" s="38"/>
      <c r="ARZ2" s="38"/>
      <c r="ASA2" s="38"/>
      <c r="ASB2" s="38"/>
      <c r="ASC2" s="38"/>
      <c r="ASD2" s="38"/>
      <c r="ASE2" s="38"/>
      <c r="ASF2" s="38"/>
      <c r="ASG2" s="38"/>
      <c r="ASH2" s="38"/>
      <c r="ASI2" s="38"/>
      <c r="ASJ2" s="38"/>
      <c r="ASK2" s="38"/>
      <c r="ASL2" s="38"/>
      <c r="ASM2" s="38"/>
      <c r="ASN2" s="38"/>
      <c r="ASO2" s="38"/>
      <c r="ASP2" s="38"/>
      <c r="ASQ2" s="38"/>
      <c r="ASR2" s="38"/>
      <c r="ASS2" s="38"/>
      <c r="AST2" s="38"/>
      <c r="ASU2" s="38"/>
      <c r="ASV2" s="38"/>
      <c r="ASW2" s="38"/>
      <c r="ASX2" s="38"/>
      <c r="ASY2" s="38"/>
      <c r="ASZ2" s="38"/>
      <c r="ATA2" s="38"/>
      <c r="ATB2" s="38"/>
      <c r="ATC2" s="38"/>
      <c r="ATD2" s="38"/>
      <c r="ATE2" s="38"/>
      <c r="ATF2" s="38"/>
      <c r="ATG2" s="38"/>
      <c r="ATH2" s="38"/>
      <c r="ATI2" s="38"/>
      <c r="ATJ2" s="38"/>
      <c r="ATK2" s="38"/>
      <c r="ATL2" s="38"/>
      <c r="ATM2" s="38"/>
      <c r="ATN2" s="38"/>
      <c r="ATO2" s="38"/>
      <c r="ATP2" s="38"/>
      <c r="ATQ2" s="38"/>
      <c r="ATR2" s="38"/>
      <c r="ATS2" s="38"/>
      <c r="ATT2" s="38"/>
      <c r="ATU2" s="38"/>
      <c r="ATV2" s="38"/>
      <c r="ATW2" s="38"/>
      <c r="ATX2" s="38"/>
      <c r="ATY2" s="38"/>
      <c r="ATZ2" s="38"/>
      <c r="AUA2" s="38"/>
      <c r="AUB2" s="38"/>
      <c r="AUC2" s="38"/>
      <c r="AUD2" s="38"/>
      <c r="AUE2" s="38"/>
      <c r="AUF2" s="38"/>
      <c r="AUG2" s="38"/>
      <c r="AUH2" s="38"/>
      <c r="AUI2" s="38"/>
      <c r="AUJ2" s="38"/>
      <c r="AUK2" s="38"/>
      <c r="AUL2" s="38"/>
      <c r="AUM2" s="38"/>
      <c r="AUN2" s="38"/>
      <c r="AUO2" s="38"/>
      <c r="AUP2" s="38"/>
      <c r="AUQ2" s="38"/>
      <c r="AUR2" s="38"/>
      <c r="AUS2" s="38"/>
      <c r="AUT2" s="38"/>
      <c r="AUU2" s="38"/>
      <c r="AUV2" s="38"/>
      <c r="AUW2" s="38"/>
      <c r="AUX2" s="38"/>
      <c r="AUY2" s="38"/>
      <c r="AUZ2" s="38"/>
      <c r="AVA2" s="38"/>
      <c r="AVB2" s="38"/>
      <c r="AVC2" s="38"/>
      <c r="AVD2" s="38"/>
      <c r="AVE2" s="38"/>
      <c r="AVF2" s="38"/>
      <c r="AVG2" s="38"/>
      <c r="AVH2" s="38"/>
      <c r="AVI2" s="38"/>
      <c r="AVJ2" s="38"/>
      <c r="AVK2" s="38"/>
      <c r="AVL2" s="38"/>
      <c r="AVM2" s="38"/>
      <c r="AVN2" s="38"/>
      <c r="AVO2" s="38"/>
      <c r="AVP2" s="38"/>
      <c r="AVQ2" s="38"/>
      <c r="AVR2" s="38"/>
      <c r="AVS2" s="38"/>
      <c r="AVT2" s="38"/>
      <c r="AVU2" s="38"/>
      <c r="AVV2" s="38"/>
      <c r="AVW2" s="38"/>
      <c r="AVX2" s="38"/>
      <c r="AVY2" s="38"/>
      <c r="AVZ2" s="38"/>
      <c r="AWA2" s="38"/>
      <c r="AWB2" s="38"/>
      <c r="AWC2" s="38"/>
      <c r="AWD2" s="38"/>
      <c r="AWE2" s="38"/>
      <c r="AWF2" s="38"/>
      <c r="AWG2" s="38"/>
      <c r="AWH2" s="38"/>
      <c r="AWI2" s="38"/>
      <c r="AWJ2" s="38"/>
      <c r="AWK2" s="38"/>
      <c r="AWL2" s="38"/>
      <c r="AWM2" s="38"/>
      <c r="AWN2" s="38"/>
      <c r="AWO2" s="38"/>
      <c r="AWP2" s="38"/>
      <c r="AWQ2" s="38"/>
      <c r="AWR2" s="38"/>
      <c r="AWS2" s="38"/>
      <c r="AWT2" s="38"/>
      <c r="AWU2" s="38"/>
      <c r="AWV2" s="38"/>
      <c r="AWW2" s="38"/>
      <c r="AWX2" s="38"/>
      <c r="AWY2" s="38"/>
      <c r="AWZ2" s="38"/>
      <c r="AXA2" s="38"/>
      <c r="AXB2" s="38"/>
      <c r="AXC2" s="38"/>
      <c r="AXD2" s="38"/>
      <c r="AXE2" s="38"/>
      <c r="AXF2" s="38"/>
      <c r="AXG2" s="38"/>
      <c r="AXH2" s="38"/>
      <c r="AXI2" s="38"/>
      <c r="AXJ2" s="38"/>
      <c r="AXK2" s="38"/>
      <c r="AXL2" s="38"/>
      <c r="AXM2" s="38"/>
      <c r="AXN2" s="38"/>
      <c r="AXO2" s="38"/>
      <c r="AXP2" s="38"/>
      <c r="AXQ2" s="38"/>
      <c r="AXR2" s="38"/>
      <c r="AXS2" s="38"/>
      <c r="AXT2" s="38"/>
      <c r="AXU2" s="38"/>
      <c r="AXV2" s="38"/>
      <c r="AXW2" s="38"/>
      <c r="AXX2" s="38"/>
      <c r="AXY2" s="38"/>
      <c r="AXZ2" s="38"/>
      <c r="AYA2" s="38"/>
      <c r="AYB2" s="38"/>
      <c r="AYC2" s="38"/>
      <c r="AYD2" s="38"/>
      <c r="AYE2" s="38"/>
      <c r="AYF2" s="38"/>
      <c r="AYG2" s="38"/>
      <c r="AYH2" s="38"/>
      <c r="AYI2" s="38"/>
      <c r="AYJ2" s="38"/>
      <c r="AYK2" s="38"/>
      <c r="AYL2" s="38"/>
      <c r="AYM2" s="38"/>
      <c r="AYN2" s="38"/>
      <c r="AYO2" s="38"/>
      <c r="AYP2" s="38"/>
      <c r="AYQ2" s="38"/>
      <c r="AYR2" s="38"/>
      <c r="AYS2" s="38"/>
      <c r="AYT2" s="38"/>
      <c r="AYU2" s="38"/>
      <c r="AYV2" s="38"/>
      <c r="AYW2" s="38"/>
      <c r="AYX2" s="38"/>
      <c r="AYY2" s="38"/>
      <c r="AYZ2" s="38"/>
      <c r="AZA2" s="38"/>
      <c r="AZB2" s="38"/>
      <c r="AZC2" s="38"/>
      <c r="AZD2" s="38"/>
      <c r="AZE2" s="38"/>
      <c r="AZF2" s="38"/>
      <c r="AZG2" s="38"/>
      <c r="AZH2" s="38"/>
      <c r="AZI2" s="38"/>
      <c r="AZJ2" s="38"/>
      <c r="AZK2" s="38"/>
      <c r="AZL2" s="38"/>
      <c r="AZM2" s="38"/>
      <c r="AZN2" s="38"/>
      <c r="AZO2" s="38"/>
      <c r="AZP2" s="38"/>
      <c r="AZQ2" s="38"/>
      <c r="AZR2" s="38"/>
      <c r="AZS2" s="38"/>
      <c r="AZT2" s="38"/>
      <c r="AZU2" s="38"/>
      <c r="AZV2" s="38"/>
      <c r="AZW2" s="38"/>
      <c r="AZX2" s="38"/>
      <c r="AZY2" s="38"/>
      <c r="AZZ2" s="38"/>
      <c r="BAA2" s="38"/>
      <c r="BAB2" s="38"/>
      <c r="BAC2" s="38"/>
      <c r="BAD2" s="38"/>
      <c r="BAE2" s="38"/>
      <c r="BAF2" s="38"/>
      <c r="BAG2" s="38"/>
      <c r="BAH2" s="38"/>
      <c r="BAI2" s="38"/>
      <c r="BAJ2" s="38"/>
      <c r="BAK2" s="38"/>
      <c r="BAL2" s="38"/>
      <c r="BAM2" s="38"/>
      <c r="BAN2" s="38"/>
      <c r="BAO2" s="38"/>
      <c r="BAP2" s="38"/>
      <c r="BAQ2" s="38"/>
      <c r="BAR2" s="38"/>
      <c r="BAS2" s="38"/>
      <c r="BAT2" s="38"/>
      <c r="BAU2" s="38"/>
      <c r="BAV2" s="38"/>
      <c r="BAW2" s="38"/>
      <c r="BAX2" s="38"/>
      <c r="BAY2" s="38"/>
      <c r="BAZ2" s="38"/>
      <c r="BBA2" s="38"/>
      <c r="BBB2" s="38"/>
      <c r="BBC2" s="38"/>
      <c r="BBD2" s="38"/>
      <c r="BBE2" s="38"/>
      <c r="BBF2" s="38"/>
      <c r="BBG2" s="38"/>
      <c r="BBH2" s="38"/>
      <c r="BBI2" s="38"/>
      <c r="BBJ2" s="38"/>
      <c r="BBK2" s="38"/>
      <c r="BBL2" s="38"/>
      <c r="BBM2" s="38"/>
      <c r="BBN2" s="38"/>
      <c r="BBO2" s="38"/>
      <c r="BBP2" s="38"/>
      <c r="BBQ2" s="38"/>
      <c r="BBR2" s="38"/>
      <c r="BBS2" s="38"/>
      <c r="BBT2" s="38"/>
      <c r="BBU2" s="38"/>
      <c r="BBV2" s="38"/>
      <c r="BBW2" s="38"/>
      <c r="BBX2" s="38"/>
      <c r="BBY2" s="38"/>
      <c r="BBZ2" s="38"/>
      <c r="BCA2" s="38"/>
      <c r="BCB2" s="38"/>
      <c r="BCC2" s="38"/>
      <c r="BCD2" s="38"/>
      <c r="BCE2" s="38"/>
      <c r="BCF2" s="38"/>
      <c r="BCG2" s="38"/>
      <c r="BCH2" s="38"/>
      <c r="BCI2" s="38"/>
      <c r="BCJ2" s="38"/>
      <c r="BCK2" s="38"/>
      <c r="BCL2" s="38"/>
      <c r="BCM2" s="38"/>
      <c r="BCN2" s="38"/>
      <c r="BCO2" s="38"/>
      <c r="BCP2" s="38"/>
      <c r="BCQ2" s="38"/>
      <c r="BCR2" s="38"/>
      <c r="BCS2" s="38"/>
      <c r="BCT2" s="38"/>
      <c r="BCU2" s="38"/>
      <c r="BCV2" s="38"/>
      <c r="BCW2" s="38"/>
      <c r="BCX2" s="38"/>
      <c r="BCY2" s="38"/>
      <c r="BCZ2" s="38"/>
      <c r="BDA2" s="38"/>
      <c r="BDB2" s="38"/>
      <c r="BDC2" s="38"/>
      <c r="BDD2" s="38"/>
      <c r="BDE2" s="38"/>
      <c r="BDF2" s="38"/>
      <c r="BDG2" s="38"/>
      <c r="BDH2" s="38"/>
      <c r="BDI2" s="38"/>
      <c r="BDJ2" s="38"/>
      <c r="BDK2" s="38"/>
      <c r="BDL2" s="38"/>
      <c r="BDM2" s="38"/>
      <c r="BDN2" s="38"/>
      <c r="BDO2" s="38"/>
      <c r="BDP2" s="38"/>
      <c r="BDQ2" s="38"/>
      <c r="BDR2" s="38"/>
      <c r="BDS2" s="38"/>
      <c r="BDT2" s="38"/>
      <c r="BDU2" s="38"/>
      <c r="BDV2" s="38"/>
      <c r="BDW2" s="38"/>
      <c r="BDX2" s="38"/>
      <c r="BDY2" s="38"/>
      <c r="BDZ2" s="38"/>
      <c r="BEA2" s="38"/>
      <c r="BEB2" s="38"/>
      <c r="BEC2" s="38"/>
      <c r="BED2" s="38"/>
      <c r="BEE2" s="38"/>
      <c r="BEF2" s="38"/>
      <c r="BEG2" s="38"/>
      <c r="BEH2" s="38"/>
      <c r="BEI2" s="38"/>
      <c r="BEJ2" s="38"/>
      <c r="BEK2" s="38"/>
      <c r="BEL2" s="38"/>
      <c r="BEM2" s="38"/>
      <c r="BEN2" s="38"/>
      <c r="BEO2" s="38"/>
      <c r="BEP2" s="38"/>
      <c r="BEQ2" s="38"/>
      <c r="BER2" s="38"/>
      <c r="BES2" s="38"/>
      <c r="BET2" s="38"/>
      <c r="BEU2" s="38"/>
      <c r="BEV2" s="38"/>
      <c r="BEW2" s="38"/>
      <c r="BEX2" s="38"/>
      <c r="BEY2" s="38"/>
      <c r="BEZ2" s="38"/>
      <c r="BFA2" s="38"/>
      <c r="BFB2" s="38"/>
      <c r="BFC2" s="38"/>
      <c r="BFD2" s="38"/>
      <c r="BFE2" s="38"/>
      <c r="BFF2" s="38"/>
      <c r="BFG2" s="38"/>
      <c r="BFH2" s="38"/>
      <c r="BFI2" s="38"/>
      <c r="BFJ2" s="38"/>
      <c r="BFK2" s="38"/>
      <c r="BFL2" s="38"/>
      <c r="BFM2" s="38"/>
      <c r="BFN2" s="38"/>
      <c r="BFO2" s="38"/>
      <c r="BFP2" s="38"/>
      <c r="BFQ2" s="38"/>
      <c r="BFR2" s="38"/>
      <c r="BFS2" s="38"/>
      <c r="BFT2" s="38"/>
      <c r="BFU2" s="38"/>
      <c r="BFV2" s="38"/>
      <c r="BFW2" s="38"/>
      <c r="BFX2" s="38"/>
      <c r="BFY2" s="38"/>
      <c r="BFZ2" s="38"/>
      <c r="BGA2" s="38"/>
      <c r="BGB2" s="38"/>
      <c r="BGC2" s="38"/>
      <c r="BGD2" s="38"/>
      <c r="BGE2" s="38"/>
      <c r="BGF2" s="38"/>
      <c r="BGG2" s="38"/>
      <c r="BGH2" s="38"/>
      <c r="BGI2" s="38"/>
      <c r="BGJ2" s="38"/>
      <c r="BGK2" s="38"/>
      <c r="BGL2" s="38"/>
      <c r="BGM2" s="38"/>
      <c r="BGN2" s="38"/>
      <c r="BGO2" s="38"/>
      <c r="BGP2" s="38"/>
      <c r="BGQ2" s="38"/>
      <c r="BGR2" s="38"/>
      <c r="BGS2" s="38"/>
      <c r="BGT2" s="38"/>
      <c r="BGU2" s="38"/>
      <c r="BGV2" s="38"/>
      <c r="BGW2" s="38"/>
      <c r="BGX2" s="38"/>
      <c r="BGY2" s="38"/>
      <c r="BGZ2" s="38"/>
      <c r="BHA2" s="38"/>
      <c r="BHB2" s="38"/>
      <c r="BHC2" s="38"/>
      <c r="BHD2" s="38"/>
      <c r="BHE2" s="38"/>
      <c r="BHF2" s="38"/>
      <c r="BHG2" s="38"/>
      <c r="BHH2" s="38"/>
      <c r="BHI2" s="38"/>
      <c r="BHJ2" s="38"/>
      <c r="BHK2" s="38"/>
      <c r="BHL2" s="38"/>
      <c r="BHM2" s="38"/>
      <c r="BHN2" s="38"/>
      <c r="BHO2" s="38"/>
      <c r="BHP2" s="38"/>
      <c r="BHQ2" s="38"/>
      <c r="BHR2" s="38"/>
      <c r="BHS2" s="38"/>
      <c r="BHT2" s="38"/>
      <c r="BHU2" s="38"/>
      <c r="BHV2" s="38"/>
      <c r="BHW2" s="38"/>
      <c r="BHX2" s="38"/>
      <c r="BHY2" s="38"/>
      <c r="BHZ2" s="38"/>
      <c r="BIA2" s="38"/>
      <c r="BIB2" s="38"/>
      <c r="BIC2" s="38"/>
      <c r="BID2" s="38"/>
      <c r="BIE2" s="38"/>
      <c r="BIF2" s="38"/>
      <c r="BIG2" s="38"/>
      <c r="BIH2" s="38"/>
      <c r="BII2" s="38"/>
      <c r="BIJ2" s="38"/>
      <c r="BIK2" s="38"/>
      <c r="BIL2" s="38"/>
      <c r="BIM2" s="38"/>
      <c r="BIN2" s="38"/>
      <c r="BIO2" s="38"/>
      <c r="BIP2" s="38"/>
      <c r="BIQ2" s="38"/>
      <c r="BIR2" s="38"/>
      <c r="BIS2" s="38"/>
      <c r="BIT2" s="38"/>
      <c r="BIU2" s="38"/>
      <c r="BIV2" s="38"/>
      <c r="BIW2" s="38"/>
      <c r="BIX2" s="38"/>
      <c r="BIY2" s="38"/>
      <c r="BIZ2" s="38"/>
      <c r="BJA2" s="38"/>
      <c r="BJB2" s="38"/>
      <c r="BJC2" s="38"/>
      <c r="BJD2" s="38"/>
      <c r="BJE2" s="38"/>
      <c r="BJF2" s="38"/>
      <c r="BJG2" s="38"/>
      <c r="BJH2" s="38"/>
      <c r="BJI2" s="38"/>
      <c r="BJJ2" s="38"/>
      <c r="BJK2" s="38"/>
      <c r="BJL2" s="38"/>
      <c r="BJM2" s="38"/>
      <c r="BJN2" s="38"/>
      <c r="BJO2" s="38"/>
      <c r="BJP2" s="38"/>
      <c r="BJQ2" s="38"/>
      <c r="BJR2" s="38"/>
      <c r="BJS2" s="38"/>
      <c r="BJT2" s="38"/>
      <c r="BJU2" s="38"/>
      <c r="BJV2" s="38"/>
      <c r="BJW2" s="38"/>
      <c r="BJX2" s="38"/>
      <c r="BJY2" s="38"/>
      <c r="BJZ2" s="38"/>
      <c r="BKA2" s="38"/>
      <c r="BKB2" s="38"/>
      <c r="BKC2" s="38"/>
      <c r="BKD2" s="38"/>
      <c r="BKE2" s="38"/>
      <c r="BKF2" s="38"/>
      <c r="BKG2" s="38"/>
      <c r="BKH2" s="38"/>
      <c r="BKI2" s="38"/>
      <c r="BKJ2" s="38"/>
      <c r="BKK2" s="38"/>
      <c r="BKL2" s="38"/>
      <c r="BKM2" s="38"/>
      <c r="BKN2" s="38"/>
      <c r="BKO2" s="38"/>
      <c r="BKP2" s="38"/>
      <c r="BKQ2" s="38"/>
      <c r="BKR2" s="38"/>
      <c r="BKS2" s="38"/>
      <c r="BKT2" s="38"/>
      <c r="BKU2" s="38"/>
      <c r="BKV2" s="38"/>
      <c r="BKW2" s="38"/>
      <c r="BKX2" s="38"/>
      <c r="BKY2" s="38"/>
      <c r="BKZ2" s="38"/>
      <c r="BLA2" s="38"/>
      <c r="BLB2" s="38"/>
      <c r="BLC2" s="38"/>
      <c r="BLD2" s="38"/>
      <c r="BLE2" s="38"/>
      <c r="BLF2" s="38"/>
      <c r="BLG2" s="38"/>
      <c r="BLH2" s="38"/>
      <c r="BLI2" s="38"/>
      <c r="BLJ2" s="38"/>
      <c r="BLK2" s="38"/>
      <c r="BLL2" s="38"/>
      <c r="BLM2" s="38"/>
      <c r="BLN2" s="38"/>
      <c r="BLO2" s="38"/>
      <c r="BLP2" s="38"/>
      <c r="BLQ2" s="38"/>
      <c r="BLR2" s="38"/>
      <c r="BLS2" s="38"/>
      <c r="BLT2" s="38"/>
      <c r="BLU2" s="38"/>
      <c r="BLV2" s="38"/>
      <c r="BLW2" s="38"/>
      <c r="BLX2" s="38"/>
      <c r="BLY2" s="38"/>
      <c r="BLZ2" s="38"/>
      <c r="BMA2" s="38"/>
      <c r="BMB2" s="38"/>
      <c r="BMC2" s="38"/>
      <c r="BMD2" s="38"/>
      <c r="BME2" s="38"/>
      <c r="BMF2" s="38"/>
      <c r="BMG2" s="38"/>
      <c r="BMH2" s="38"/>
      <c r="BMI2" s="38"/>
      <c r="BMJ2" s="38"/>
      <c r="BMK2" s="38"/>
      <c r="BML2" s="38"/>
      <c r="BMM2" s="38"/>
      <c r="BMN2" s="38"/>
      <c r="BMO2" s="38"/>
      <c r="BMP2" s="38"/>
      <c r="BMQ2" s="38"/>
      <c r="BMR2" s="38"/>
      <c r="BMS2" s="38"/>
      <c r="BMT2" s="38"/>
      <c r="BMU2" s="38"/>
      <c r="BMV2" s="38"/>
      <c r="BMW2" s="38"/>
      <c r="BMX2" s="38"/>
      <c r="BMY2" s="38"/>
      <c r="BMZ2" s="38"/>
      <c r="BNA2" s="38"/>
      <c r="BNB2" s="38"/>
      <c r="BNC2" s="38"/>
      <c r="BND2" s="38"/>
      <c r="BNE2" s="38"/>
      <c r="BNF2" s="38"/>
      <c r="BNG2" s="38"/>
      <c r="BNH2" s="38"/>
      <c r="BNI2" s="38"/>
      <c r="BNJ2" s="38"/>
      <c r="BNK2" s="38"/>
      <c r="BNL2" s="38"/>
      <c r="BNM2" s="38"/>
      <c r="BNN2" s="38"/>
      <c r="BNO2" s="38"/>
      <c r="BNP2" s="38"/>
      <c r="BNQ2" s="38"/>
      <c r="BNR2" s="38"/>
      <c r="BNS2" s="38"/>
      <c r="BNT2" s="38"/>
      <c r="BNU2" s="38"/>
      <c r="BNV2" s="38"/>
      <c r="BNW2" s="38"/>
      <c r="BNX2" s="38"/>
      <c r="BNY2" s="38"/>
      <c r="BNZ2" s="38"/>
      <c r="BOA2" s="38"/>
      <c r="BOB2" s="38"/>
      <c r="BOC2" s="38"/>
      <c r="BOD2" s="38"/>
      <c r="BOE2" s="38"/>
      <c r="BOF2" s="38"/>
      <c r="BOG2" s="38"/>
      <c r="BOH2" s="38"/>
      <c r="BOI2" s="38"/>
      <c r="BOJ2" s="38"/>
      <c r="BOK2" s="38"/>
      <c r="BOL2" s="38"/>
      <c r="BOM2" s="38"/>
      <c r="BON2" s="38"/>
      <c r="BOO2" s="38"/>
      <c r="BOP2" s="38"/>
      <c r="BOQ2" s="38"/>
      <c r="BOR2" s="38"/>
      <c r="BOS2" s="38"/>
      <c r="BOT2" s="38"/>
      <c r="BOU2" s="38"/>
      <c r="BOV2" s="38"/>
      <c r="BOW2" s="38"/>
      <c r="BOX2" s="38"/>
      <c r="BOY2" s="38"/>
      <c r="BOZ2" s="38"/>
      <c r="BPA2" s="38"/>
      <c r="BPB2" s="38"/>
      <c r="BPC2" s="38"/>
      <c r="BPD2" s="38"/>
      <c r="BPE2" s="38"/>
      <c r="BPF2" s="38"/>
      <c r="BPG2" s="38"/>
      <c r="BPH2" s="38"/>
      <c r="BPI2" s="38"/>
      <c r="BPJ2" s="38"/>
      <c r="BPK2" s="38"/>
      <c r="BPL2" s="38"/>
      <c r="BPM2" s="38"/>
      <c r="BPN2" s="38"/>
      <c r="BPO2" s="38"/>
      <c r="BPP2" s="38"/>
      <c r="BPQ2" s="38"/>
      <c r="BPR2" s="38"/>
      <c r="BPS2" s="38"/>
      <c r="BPT2" s="38"/>
      <c r="BPU2" s="38"/>
      <c r="BPV2" s="38"/>
      <c r="BPW2" s="38"/>
      <c r="BPX2" s="38"/>
      <c r="BPY2" s="38"/>
      <c r="BPZ2" s="38"/>
      <c r="BQA2" s="38"/>
      <c r="BQB2" s="38"/>
      <c r="BQC2" s="38"/>
      <c r="BQD2" s="38"/>
      <c r="BQE2" s="38"/>
      <c r="BQF2" s="38"/>
      <c r="BQG2" s="38"/>
      <c r="BQH2" s="38"/>
      <c r="BQI2" s="38"/>
      <c r="BQJ2" s="38"/>
      <c r="BQK2" s="38"/>
      <c r="BQL2" s="38"/>
      <c r="BQM2" s="38"/>
      <c r="BQN2" s="38"/>
      <c r="BQO2" s="38"/>
      <c r="BQP2" s="38"/>
      <c r="BQQ2" s="38"/>
      <c r="BQR2" s="38"/>
      <c r="BQS2" s="38"/>
      <c r="BQT2" s="38"/>
      <c r="BQU2" s="38"/>
      <c r="BQV2" s="38"/>
      <c r="BQW2" s="38"/>
      <c r="BQX2" s="38"/>
      <c r="BQY2" s="38"/>
      <c r="BQZ2" s="38"/>
      <c r="BRA2" s="38"/>
      <c r="BRB2" s="38"/>
      <c r="BRC2" s="38"/>
      <c r="BRD2" s="38"/>
      <c r="BRE2" s="38"/>
      <c r="BRF2" s="38"/>
      <c r="BRG2" s="38"/>
      <c r="BRH2" s="38"/>
      <c r="BRI2" s="38"/>
      <c r="BRJ2" s="38"/>
      <c r="BRK2" s="38"/>
      <c r="BRL2" s="38"/>
      <c r="BRM2" s="38"/>
      <c r="BRN2" s="38"/>
      <c r="BRO2" s="38"/>
      <c r="BRP2" s="38"/>
      <c r="BRQ2" s="38"/>
      <c r="BRR2" s="38"/>
      <c r="BRS2" s="38"/>
      <c r="BRT2" s="38"/>
      <c r="BRU2" s="38"/>
      <c r="BRV2" s="38"/>
      <c r="BRW2" s="38"/>
      <c r="BRX2" s="38"/>
      <c r="BRY2" s="38"/>
      <c r="BRZ2" s="38"/>
      <c r="BSA2" s="38"/>
      <c r="BSB2" s="38"/>
      <c r="BSC2" s="38"/>
      <c r="BSD2" s="38"/>
      <c r="BSE2" s="38"/>
      <c r="BSF2" s="38"/>
      <c r="BSG2" s="38"/>
      <c r="BSH2" s="38"/>
      <c r="BSI2" s="38"/>
      <c r="BSJ2" s="38"/>
      <c r="BSK2" s="38"/>
      <c r="BSL2" s="38"/>
      <c r="BSM2" s="38"/>
      <c r="BSN2" s="38"/>
      <c r="BSO2" s="38"/>
      <c r="BSP2" s="38"/>
      <c r="BSQ2" s="38"/>
      <c r="BSR2" s="38"/>
      <c r="BSS2" s="38"/>
      <c r="BST2" s="38"/>
      <c r="BSU2" s="38"/>
      <c r="BSV2" s="38"/>
      <c r="BSW2" s="38"/>
      <c r="BSX2" s="38"/>
      <c r="BSY2" s="38"/>
      <c r="BSZ2" s="38"/>
      <c r="BTA2" s="38"/>
      <c r="BTB2" s="38"/>
      <c r="BTC2" s="38"/>
      <c r="BTD2" s="38"/>
      <c r="BTE2" s="38"/>
      <c r="BTF2" s="38"/>
      <c r="BTG2" s="38"/>
      <c r="BTH2" s="38"/>
      <c r="BTI2" s="38"/>
      <c r="BTJ2" s="38"/>
      <c r="BTK2" s="38"/>
      <c r="BTL2" s="38"/>
      <c r="BTM2" s="38"/>
      <c r="BTN2" s="38"/>
      <c r="BTO2" s="38"/>
      <c r="BTP2" s="38"/>
      <c r="BTQ2" s="38"/>
      <c r="BTR2" s="38"/>
      <c r="BTS2" s="38"/>
      <c r="BTT2" s="38"/>
      <c r="BTU2" s="38"/>
      <c r="BTV2" s="38"/>
      <c r="BTW2" s="38"/>
      <c r="BTX2" s="38"/>
      <c r="BTY2" s="38"/>
      <c r="BTZ2" s="38"/>
      <c r="BUA2" s="38"/>
      <c r="BUB2" s="38"/>
      <c r="BUC2" s="38"/>
      <c r="BUD2" s="38"/>
      <c r="BUE2" s="38"/>
      <c r="BUF2" s="38"/>
      <c r="BUG2" s="38"/>
      <c r="BUH2" s="38"/>
      <c r="BUI2" s="38"/>
      <c r="BUJ2" s="38"/>
      <c r="BUK2" s="38"/>
      <c r="BUL2" s="38"/>
      <c r="BUM2" s="38"/>
      <c r="BUN2" s="38"/>
      <c r="BUO2" s="38"/>
      <c r="BUP2" s="38"/>
      <c r="BUQ2" s="38"/>
      <c r="BUR2" s="38"/>
      <c r="BUS2" s="38"/>
      <c r="BUT2" s="38"/>
      <c r="BUU2" s="38"/>
      <c r="BUV2" s="38"/>
      <c r="BUW2" s="38"/>
      <c r="BUX2" s="38"/>
      <c r="BUY2" s="38"/>
      <c r="BUZ2" s="38"/>
      <c r="BVA2" s="38"/>
      <c r="BVB2" s="38"/>
      <c r="BVC2" s="38"/>
      <c r="BVD2" s="38"/>
      <c r="BVE2" s="38"/>
      <c r="BVF2" s="38"/>
      <c r="BVG2" s="38"/>
      <c r="BVH2" s="38"/>
      <c r="BVI2" s="38"/>
      <c r="BVJ2" s="38"/>
      <c r="BVK2" s="38"/>
      <c r="BVL2" s="38"/>
      <c r="BVM2" s="38"/>
      <c r="BVN2" s="38"/>
      <c r="BVO2" s="38"/>
      <c r="BVP2" s="38"/>
      <c r="BVQ2" s="38"/>
      <c r="BVR2" s="38"/>
      <c r="BVS2" s="38"/>
      <c r="BVT2" s="38"/>
      <c r="BVU2" s="38"/>
      <c r="BVV2" s="38"/>
      <c r="BVW2" s="38"/>
      <c r="BVX2" s="38"/>
      <c r="BVY2" s="38"/>
      <c r="BVZ2" s="38"/>
      <c r="BWA2" s="38"/>
      <c r="BWB2" s="38"/>
      <c r="BWC2" s="38"/>
      <c r="BWD2" s="38"/>
      <c r="BWE2" s="38"/>
      <c r="BWF2" s="38"/>
      <c r="BWG2" s="38"/>
      <c r="BWH2" s="38"/>
      <c r="BWI2" s="38"/>
      <c r="BWJ2" s="38"/>
      <c r="BWK2" s="38"/>
      <c r="BWL2" s="38"/>
      <c r="BWM2" s="38"/>
      <c r="BWN2" s="38"/>
      <c r="BWO2" s="38"/>
      <c r="BWP2" s="38"/>
      <c r="BWQ2" s="38"/>
      <c r="BWR2" s="38"/>
      <c r="BWS2" s="38"/>
      <c r="BWT2" s="38"/>
      <c r="BWU2" s="38"/>
      <c r="BWV2" s="38"/>
      <c r="BWW2" s="38"/>
      <c r="BWX2" s="38"/>
      <c r="BWY2" s="38"/>
      <c r="BWZ2" s="38"/>
      <c r="BXA2" s="38"/>
      <c r="BXB2" s="38"/>
      <c r="BXC2" s="38"/>
      <c r="BXD2" s="38"/>
      <c r="BXE2" s="38"/>
      <c r="BXF2" s="38"/>
      <c r="BXG2" s="38"/>
      <c r="BXH2" s="38"/>
      <c r="BXI2" s="38"/>
      <c r="BXJ2" s="38"/>
      <c r="BXK2" s="38"/>
      <c r="BXL2" s="38"/>
      <c r="BXM2" s="38"/>
      <c r="BXN2" s="38"/>
      <c r="BXO2" s="38"/>
      <c r="BXP2" s="38"/>
      <c r="BXQ2" s="38"/>
      <c r="BXR2" s="38"/>
      <c r="BXS2" s="38"/>
      <c r="BXT2" s="38"/>
      <c r="BXU2" s="38"/>
      <c r="BXV2" s="38"/>
      <c r="BXW2" s="38"/>
      <c r="BXX2" s="38"/>
      <c r="BXY2" s="38"/>
      <c r="BXZ2" s="38"/>
      <c r="BYA2" s="38"/>
      <c r="BYB2" s="38"/>
      <c r="BYC2" s="38"/>
      <c r="BYD2" s="38"/>
      <c r="BYE2" s="38"/>
      <c r="BYF2" s="38"/>
      <c r="BYG2" s="38"/>
      <c r="BYH2" s="38"/>
      <c r="BYI2" s="38"/>
      <c r="BYJ2" s="38"/>
      <c r="BYK2" s="38"/>
      <c r="BYL2" s="38"/>
      <c r="BYM2" s="38"/>
      <c r="BYN2" s="38"/>
      <c r="BYO2" s="38"/>
      <c r="BYP2" s="38"/>
      <c r="BYQ2" s="38"/>
      <c r="BYR2" s="38"/>
      <c r="BYS2" s="38"/>
      <c r="BYT2" s="38"/>
      <c r="BYU2" s="38"/>
      <c r="BYV2" s="38"/>
      <c r="BYW2" s="38"/>
      <c r="BYX2" s="38"/>
      <c r="BYY2" s="38"/>
      <c r="BYZ2" s="38"/>
      <c r="BZA2" s="38"/>
      <c r="BZB2" s="38"/>
      <c r="BZC2" s="38"/>
      <c r="BZD2" s="38"/>
      <c r="BZE2" s="38"/>
      <c r="BZF2" s="38"/>
      <c r="BZG2" s="38"/>
      <c r="BZH2" s="38"/>
      <c r="BZI2" s="38"/>
      <c r="BZJ2" s="38"/>
      <c r="BZK2" s="38"/>
      <c r="BZL2" s="38"/>
      <c r="BZM2" s="38"/>
      <c r="BZN2" s="38"/>
      <c r="BZO2" s="38"/>
      <c r="BZP2" s="38"/>
      <c r="BZQ2" s="38"/>
      <c r="BZR2" s="38"/>
      <c r="BZS2" s="38"/>
      <c r="BZT2" s="38"/>
      <c r="BZU2" s="38"/>
      <c r="BZV2" s="38"/>
      <c r="BZW2" s="38"/>
      <c r="BZX2" s="38"/>
      <c r="BZY2" s="38"/>
      <c r="BZZ2" s="38"/>
      <c r="CAA2" s="38"/>
      <c r="CAB2" s="38"/>
      <c r="CAC2" s="38"/>
      <c r="CAD2" s="38"/>
      <c r="CAE2" s="38"/>
      <c r="CAF2" s="38"/>
      <c r="CAG2" s="38"/>
      <c r="CAH2" s="38"/>
      <c r="CAI2" s="38"/>
      <c r="CAJ2" s="38"/>
      <c r="CAK2" s="38"/>
      <c r="CAL2" s="38"/>
      <c r="CAM2" s="38"/>
      <c r="CAN2" s="38"/>
      <c r="CAO2" s="38"/>
      <c r="CAP2" s="38"/>
      <c r="CAQ2" s="38"/>
      <c r="CAR2" s="38"/>
      <c r="CAS2" s="38"/>
      <c r="CAT2" s="38"/>
      <c r="CAU2" s="38"/>
      <c r="CAV2" s="38"/>
      <c r="CAW2" s="38"/>
      <c r="CAX2" s="38"/>
      <c r="CAY2" s="38"/>
      <c r="CAZ2" s="38"/>
      <c r="CBA2" s="38"/>
      <c r="CBB2" s="38"/>
      <c r="CBC2" s="38"/>
      <c r="CBD2" s="38"/>
      <c r="CBE2" s="38"/>
      <c r="CBF2" s="38"/>
      <c r="CBG2" s="38"/>
      <c r="CBH2" s="38"/>
      <c r="CBI2" s="38"/>
      <c r="CBJ2" s="38"/>
      <c r="CBK2" s="38"/>
      <c r="CBL2" s="38"/>
      <c r="CBM2" s="38"/>
      <c r="CBN2" s="38"/>
      <c r="CBO2" s="38"/>
      <c r="CBP2" s="38"/>
      <c r="CBQ2" s="38"/>
      <c r="CBR2" s="38"/>
      <c r="CBS2" s="38"/>
      <c r="CBT2" s="38"/>
      <c r="CBU2" s="38"/>
      <c r="CBV2" s="38"/>
      <c r="CBW2" s="38"/>
      <c r="CBX2" s="38"/>
      <c r="CBY2" s="38"/>
      <c r="CBZ2" s="38"/>
      <c r="CCA2" s="38"/>
      <c r="CCB2" s="38"/>
      <c r="CCC2" s="38"/>
      <c r="CCD2" s="38"/>
      <c r="CCE2" s="38"/>
      <c r="CCF2" s="38"/>
      <c r="CCG2" s="38"/>
      <c r="CCH2" s="38"/>
      <c r="CCI2" s="38"/>
      <c r="CCJ2" s="38"/>
      <c r="CCK2" s="38"/>
      <c r="CCL2" s="38"/>
      <c r="CCM2" s="38"/>
      <c r="CCN2" s="38"/>
      <c r="CCO2" s="38"/>
      <c r="CCP2" s="38"/>
      <c r="CCQ2" s="38"/>
      <c r="CCR2" s="38"/>
      <c r="CCS2" s="38"/>
      <c r="CCT2" s="38"/>
      <c r="CCU2" s="38"/>
      <c r="CCV2" s="38"/>
      <c r="CCW2" s="38"/>
      <c r="CCX2" s="38"/>
      <c r="CCY2" s="38"/>
      <c r="CCZ2" s="38"/>
      <c r="CDA2" s="38"/>
      <c r="CDB2" s="38"/>
      <c r="CDC2" s="38"/>
      <c r="CDD2" s="38"/>
      <c r="CDE2" s="38"/>
      <c r="CDF2" s="38"/>
      <c r="CDG2" s="38"/>
      <c r="CDH2" s="38"/>
      <c r="CDI2" s="38"/>
      <c r="CDJ2" s="38"/>
      <c r="CDK2" s="38"/>
      <c r="CDL2" s="38"/>
      <c r="CDM2" s="38"/>
      <c r="CDN2" s="38"/>
      <c r="CDO2" s="38"/>
      <c r="CDP2" s="38"/>
      <c r="CDQ2" s="38"/>
      <c r="CDR2" s="38"/>
      <c r="CDS2" s="38"/>
      <c r="CDT2" s="38"/>
      <c r="CDU2" s="38"/>
      <c r="CDV2" s="38"/>
      <c r="CDW2" s="38"/>
      <c r="CDX2" s="38"/>
      <c r="CDY2" s="38"/>
      <c r="CDZ2" s="38"/>
      <c r="CEA2" s="38"/>
      <c r="CEB2" s="38"/>
      <c r="CEC2" s="38"/>
      <c r="CED2" s="38"/>
      <c r="CEE2" s="38"/>
      <c r="CEF2" s="38"/>
      <c r="CEG2" s="38"/>
      <c r="CEH2" s="38"/>
      <c r="CEI2" s="38"/>
      <c r="CEJ2" s="38"/>
      <c r="CEK2" s="38"/>
      <c r="CEL2" s="38"/>
      <c r="CEM2" s="38"/>
      <c r="CEN2" s="38"/>
      <c r="CEO2" s="38"/>
      <c r="CEP2" s="38"/>
      <c r="CEQ2" s="38"/>
      <c r="CER2" s="38"/>
      <c r="CES2" s="38"/>
      <c r="CET2" s="38"/>
      <c r="CEU2" s="38"/>
      <c r="CEV2" s="38"/>
      <c r="CEW2" s="38"/>
      <c r="CEX2" s="38"/>
      <c r="CEY2" s="38"/>
      <c r="CEZ2" s="38"/>
      <c r="CFA2" s="38"/>
      <c r="CFB2" s="38"/>
      <c r="CFC2" s="38"/>
      <c r="CFD2" s="38"/>
      <c r="CFE2" s="38"/>
      <c r="CFF2" s="38"/>
      <c r="CFG2" s="38"/>
      <c r="CFH2" s="38"/>
      <c r="CFI2" s="38"/>
      <c r="CFJ2" s="38"/>
      <c r="CFK2" s="38"/>
      <c r="CFL2" s="38"/>
      <c r="CFM2" s="38"/>
      <c r="CFN2" s="38"/>
      <c r="CFO2" s="38"/>
      <c r="CFP2" s="38"/>
      <c r="CFQ2" s="38"/>
      <c r="CFR2" s="38"/>
      <c r="CFS2" s="38"/>
      <c r="CFT2" s="38"/>
      <c r="CFU2" s="38"/>
      <c r="CFV2" s="38"/>
      <c r="CFW2" s="38"/>
      <c r="CFX2" s="38"/>
      <c r="CFY2" s="38"/>
      <c r="CFZ2" s="38"/>
      <c r="CGA2" s="38"/>
      <c r="CGB2" s="38"/>
      <c r="CGC2" s="38"/>
      <c r="CGD2" s="38"/>
      <c r="CGE2" s="38"/>
      <c r="CGF2" s="38"/>
      <c r="CGG2" s="38"/>
      <c r="CGH2" s="38"/>
      <c r="CGI2" s="38"/>
      <c r="CGJ2" s="38"/>
      <c r="CGK2" s="38"/>
      <c r="CGL2" s="38"/>
      <c r="CGM2" s="38"/>
      <c r="CGN2" s="38"/>
      <c r="CGO2" s="38"/>
      <c r="CGP2" s="38"/>
      <c r="CGQ2" s="38"/>
      <c r="CGR2" s="38"/>
      <c r="CGS2" s="38"/>
      <c r="CGT2" s="38"/>
      <c r="CGU2" s="38"/>
      <c r="CGV2" s="38"/>
      <c r="CGW2" s="38"/>
      <c r="CGX2" s="38"/>
      <c r="CGY2" s="38"/>
      <c r="CGZ2" s="38"/>
      <c r="CHA2" s="38"/>
      <c r="CHB2" s="38"/>
      <c r="CHC2" s="38"/>
      <c r="CHD2" s="38"/>
      <c r="CHE2" s="38"/>
      <c r="CHF2" s="38"/>
      <c r="CHG2" s="38"/>
      <c r="CHH2" s="38"/>
      <c r="CHI2" s="38"/>
      <c r="CHJ2" s="38"/>
      <c r="CHK2" s="38"/>
      <c r="CHL2" s="38"/>
      <c r="CHM2" s="38"/>
      <c r="CHN2" s="38"/>
      <c r="CHO2" s="38"/>
      <c r="CHP2" s="38"/>
      <c r="CHQ2" s="38"/>
      <c r="CHR2" s="38"/>
      <c r="CHS2" s="38"/>
      <c r="CHT2" s="38"/>
      <c r="CHU2" s="38"/>
      <c r="CHV2" s="38"/>
      <c r="CHW2" s="38"/>
      <c r="CHX2" s="38"/>
      <c r="CHY2" s="38"/>
      <c r="CHZ2" s="38"/>
      <c r="CIA2" s="38"/>
      <c r="CIB2" s="38"/>
      <c r="CIC2" s="38"/>
      <c r="CID2" s="38"/>
      <c r="CIE2" s="38"/>
      <c r="CIF2" s="38"/>
      <c r="CIG2" s="38"/>
      <c r="CIH2" s="38"/>
      <c r="CII2" s="38"/>
      <c r="CIJ2" s="38"/>
      <c r="CIK2" s="38"/>
      <c r="CIL2" s="38"/>
      <c r="CIM2" s="38"/>
      <c r="CIN2" s="38"/>
      <c r="CIO2" s="38"/>
      <c r="CIP2" s="38"/>
      <c r="CIQ2" s="38"/>
      <c r="CIR2" s="38"/>
      <c r="CIS2" s="38"/>
      <c r="CIT2" s="38"/>
      <c r="CIU2" s="38"/>
      <c r="CIV2" s="38"/>
      <c r="CIW2" s="38"/>
      <c r="CIX2" s="38"/>
      <c r="CIY2" s="38"/>
      <c r="CIZ2" s="38"/>
      <c r="CJA2" s="38"/>
      <c r="CJB2" s="38"/>
      <c r="CJC2" s="38"/>
      <c r="CJD2" s="38"/>
      <c r="CJE2" s="38"/>
      <c r="CJF2" s="38"/>
      <c r="CJG2" s="38"/>
      <c r="CJH2" s="38"/>
      <c r="CJI2" s="38"/>
      <c r="CJJ2" s="38"/>
      <c r="CJK2" s="38"/>
      <c r="CJL2" s="38"/>
      <c r="CJM2" s="38"/>
      <c r="CJN2" s="38"/>
      <c r="CJO2" s="38"/>
      <c r="CJP2" s="38"/>
      <c r="CJQ2" s="38"/>
      <c r="CJR2" s="38"/>
      <c r="CJS2" s="38"/>
      <c r="CJT2" s="38"/>
      <c r="CJU2" s="38"/>
      <c r="CJV2" s="38"/>
      <c r="CJW2" s="38"/>
      <c r="CJX2" s="38"/>
      <c r="CJY2" s="38"/>
      <c r="CJZ2" s="38"/>
      <c r="CKA2" s="38"/>
      <c r="CKB2" s="38"/>
      <c r="CKC2" s="38"/>
      <c r="CKD2" s="38"/>
      <c r="CKE2" s="38"/>
      <c r="CKF2" s="38"/>
      <c r="CKG2" s="38"/>
      <c r="CKH2" s="38"/>
      <c r="CKI2" s="38"/>
      <c r="CKJ2" s="38"/>
      <c r="CKK2" s="38"/>
      <c r="CKL2" s="38"/>
      <c r="CKM2" s="38"/>
      <c r="CKN2" s="38"/>
      <c r="CKO2" s="38"/>
      <c r="CKP2" s="38"/>
      <c r="CKQ2" s="38"/>
      <c r="CKR2" s="38"/>
      <c r="CKS2" s="38"/>
      <c r="CKT2" s="38"/>
      <c r="CKU2" s="38"/>
      <c r="CKV2" s="38"/>
      <c r="CKW2" s="38"/>
      <c r="CKX2" s="38"/>
      <c r="CKY2" s="38"/>
      <c r="CKZ2" s="38"/>
      <c r="CLA2" s="38"/>
      <c r="CLB2" s="38"/>
      <c r="CLC2" s="38"/>
      <c r="CLD2" s="38"/>
      <c r="CLE2" s="38"/>
      <c r="CLF2" s="38"/>
      <c r="CLG2" s="38"/>
      <c r="CLH2" s="38"/>
      <c r="CLI2" s="38"/>
      <c r="CLJ2" s="38"/>
      <c r="CLK2" s="38"/>
      <c r="CLL2" s="38"/>
      <c r="CLM2" s="38"/>
      <c r="CLN2" s="38"/>
      <c r="CLO2" s="38"/>
      <c r="CLP2" s="38"/>
      <c r="CLQ2" s="38"/>
      <c r="CLR2" s="38"/>
      <c r="CLS2" s="38"/>
      <c r="CLT2" s="38"/>
      <c r="CLU2" s="38"/>
      <c r="CLV2" s="38"/>
      <c r="CLW2" s="38"/>
      <c r="CLX2" s="38"/>
      <c r="CLY2" s="38"/>
      <c r="CLZ2" s="38"/>
      <c r="CMA2" s="38"/>
      <c r="CMB2" s="38"/>
      <c r="CMC2" s="38"/>
      <c r="CMD2" s="38"/>
      <c r="CME2" s="38"/>
      <c r="CMF2" s="38"/>
      <c r="CMG2" s="38"/>
      <c r="CMH2" s="38"/>
      <c r="CMI2" s="38"/>
      <c r="CMJ2" s="38"/>
      <c r="CMK2" s="38"/>
      <c r="CML2" s="38"/>
      <c r="CMM2" s="38"/>
      <c r="CMN2" s="38"/>
      <c r="CMO2" s="38"/>
      <c r="CMP2" s="38"/>
      <c r="CMQ2" s="38"/>
      <c r="CMR2" s="38"/>
      <c r="CMS2" s="38"/>
      <c r="CMT2" s="38"/>
      <c r="CMU2" s="38"/>
      <c r="CMV2" s="38"/>
      <c r="CMW2" s="38"/>
      <c r="CMX2" s="38"/>
      <c r="CMY2" s="38"/>
      <c r="CMZ2" s="38"/>
      <c r="CNA2" s="38"/>
      <c r="CNB2" s="38"/>
      <c r="CNC2" s="38"/>
      <c r="CND2" s="38"/>
      <c r="CNE2" s="38"/>
      <c r="CNF2" s="38"/>
      <c r="CNG2" s="38"/>
      <c r="CNH2" s="38"/>
      <c r="CNI2" s="38"/>
      <c r="CNJ2" s="38"/>
      <c r="CNK2" s="38"/>
      <c r="CNL2" s="38"/>
      <c r="CNM2" s="38"/>
      <c r="CNN2" s="38"/>
      <c r="CNO2" s="38"/>
      <c r="CNP2" s="38"/>
      <c r="CNQ2" s="38"/>
      <c r="CNR2" s="38"/>
      <c r="CNS2" s="38"/>
      <c r="CNT2" s="38"/>
      <c r="CNU2" s="38"/>
      <c r="CNV2" s="38"/>
      <c r="CNW2" s="38"/>
      <c r="CNX2" s="38"/>
      <c r="CNY2" s="38"/>
      <c r="CNZ2" s="38"/>
      <c r="COA2" s="38"/>
      <c r="COB2" s="38"/>
      <c r="COC2" s="38"/>
      <c r="COD2" s="38"/>
      <c r="COE2" s="38"/>
      <c r="COF2" s="38"/>
      <c r="COG2" s="38"/>
      <c r="COH2" s="38"/>
      <c r="COI2" s="38"/>
      <c r="COJ2" s="38"/>
      <c r="COK2" s="38"/>
      <c r="COL2" s="38"/>
      <c r="COM2" s="38"/>
      <c r="CON2" s="38"/>
      <c r="COO2" s="38"/>
      <c r="COP2" s="38"/>
      <c r="COQ2" s="38"/>
      <c r="COR2" s="38"/>
      <c r="COS2" s="38"/>
      <c r="COT2" s="38"/>
      <c r="COU2" s="38"/>
      <c r="COV2" s="38"/>
      <c r="COW2" s="38"/>
      <c r="COX2" s="38"/>
      <c r="COY2" s="38"/>
      <c r="COZ2" s="38"/>
      <c r="CPA2" s="38"/>
      <c r="CPB2" s="38"/>
      <c r="CPC2" s="38"/>
      <c r="CPD2" s="38"/>
      <c r="CPE2" s="38"/>
      <c r="CPF2" s="38"/>
      <c r="CPG2" s="38"/>
      <c r="CPH2" s="38"/>
      <c r="CPI2" s="38"/>
      <c r="CPJ2" s="38"/>
      <c r="CPK2" s="38"/>
      <c r="CPL2" s="38"/>
      <c r="CPM2" s="38"/>
      <c r="CPN2" s="38"/>
      <c r="CPO2" s="38"/>
      <c r="CPP2" s="38"/>
      <c r="CPQ2" s="38"/>
      <c r="CPR2" s="38"/>
      <c r="CPS2" s="38"/>
      <c r="CPT2" s="38"/>
      <c r="CPU2" s="38"/>
      <c r="CPV2" s="38"/>
      <c r="CPW2" s="38"/>
      <c r="CPX2" s="38"/>
      <c r="CPY2" s="38"/>
      <c r="CPZ2" s="38"/>
      <c r="CQA2" s="38"/>
      <c r="CQB2" s="38"/>
      <c r="CQC2" s="38"/>
      <c r="CQD2" s="38"/>
      <c r="CQE2" s="38"/>
      <c r="CQF2" s="38"/>
      <c r="CQG2" s="38"/>
      <c r="CQH2" s="38"/>
      <c r="CQI2" s="38"/>
      <c r="CQJ2" s="38"/>
      <c r="CQK2" s="38"/>
      <c r="CQL2" s="38"/>
      <c r="CQM2" s="38"/>
      <c r="CQN2" s="38"/>
      <c r="CQO2" s="38"/>
      <c r="CQP2" s="38"/>
      <c r="CQQ2" s="38"/>
      <c r="CQR2" s="38"/>
      <c r="CQS2" s="38"/>
      <c r="CQT2" s="38"/>
      <c r="CQU2" s="38"/>
      <c r="CQV2" s="38"/>
      <c r="CQW2" s="38"/>
      <c r="CQX2" s="38"/>
      <c r="CQY2" s="38"/>
      <c r="CQZ2" s="38"/>
      <c r="CRA2" s="38"/>
      <c r="CRB2" s="38"/>
      <c r="CRC2" s="38"/>
      <c r="CRD2" s="38"/>
      <c r="CRE2" s="38"/>
      <c r="CRF2" s="38"/>
      <c r="CRG2" s="38"/>
      <c r="CRH2" s="38"/>
      <c r="CRI2" s="38"/>
      <c r="CRJ2" s="38"/>
      <c r="CRK2" s="38"/>
      <c r="CRL2" s="38"/>
      <c r="CRM2" s="38"/>
      <c r="CRN2" s="38"/>
      <c r="CRO2" s="38"/>
      <c r="CRP2" s="38"/>
      <c r="CRQ2" s="38"/>
      <c r="CRR2" s="38"/>
      <c r="CRS2" s="38"/>
      <c r="CRT2" s="38"/>
      <c r="CRU2" s="38"/>
      <c r="CRV2" s="38"/>
      <c r="CRW2" s="38"/>
      <c r="CRX2" s="38"/>
      <c r="CRY2" s="38"/>
      <c r="CRZ2" s="38"/>
      <c r="CSA2" s="38"/>
      <c r="CSB2" s="38"/>
      <c r="CSC2" s="38"/>
      <c r="CSD2" s="38"/>
      <c r="CSE2" s="38"/>
      <c r="CSF2" s="38"/>
      <c r="CSG2" s="38"/>
      <c r="CSH2" s="38"/>
      <c r="CSI2" s="38"/>
      <c r="CSJ2" s="38"/>
      <c r="CSK2" s="38"/>
      <c r="CSL2" s="38"/>
      <c r="CSM2" s="38"/>
      <c r="CSN2" s="38"/>
      <c r="CSO2" s="38"/>
      <c r="CSP2" s="38"/>
      <c r="CSQ2" s="38"/>
      <c r="CSR2" s="38"/>
      <c r="CSS2" s="38"/>
      <c r="CST2" s="38"/>
      <c r="CSU2" s="38"/>
      <c r="CSV2" s="38"/>
      <c r="CSW2" s="38"/>
      <c r="CSX2" s="38"/>
      <c r="CSY2" s="38"/>
      <c r="CSZ2" s="38"/>
      <c r="CTA2" s="38"/>
      <c r="CTB2" s="38"/>
      <c r="CTC2" s="38"/>
      <c r="CTD2" s="38"/>
      <c r="CTE2" s="38"/>
      <c r="CTF2" s="38"/>
      <c r="CTG2" s="38"/>
      <c r="CTH2" s="38"/>
      <c r="CTI2" s="38"/>
      <c r="CTJ2" s="38"/>
      <c r="CTK2" s="38"/>
      <c r="CTL2" s="38"/>
      <c r="CTM2" s="38"/>
      <c r="CTN2" s="38"/>
      <c r="CTO2" s="38"/>
      <c r="CTP2" s="38"/>
      <c r="CTQ2" s="38"/>
      <c r="CTR2" s="38"/>
      <c r="CTS2" s="38"/>
      <c r="CTT2" s="38"/>
      <c r="CTU2" s="38"/>
      <c r="CTV2" s="38"/>
      <c r="CTW2" s="38"/>
      <c r="CTX2" s="38"/>
      <c r="CTY2" s="38"/>
      <c r="CTZ2" s="38"/>
      <c r="CUA2" s="38"/>
      <c r="CUB2" s="38"/>
      <c r="CUC2" s="38"/>
      <c r="CUD2" s="38"/>
      <c r="CUE2" s="38"/>
      <c r="CUF2" s="38"/>
      <c r="CUG2" s="38"/>
      <c r="CUH2" s="38"/>
      <c r="CUI2" s="38"/>
      <c r="CUJ2" s="38"/>
      <c r="CUK2" s="38"/>
      <c r="CUL2" s="38"/>
      <c r="CUM2" s="38"/>
      <c r="CUN2" s="38"/>
      <c r="CUO2" s="38"/>
      <c r="CUP2" s="38"/>
      <c r="CUQ2" s="38"/>
      <c r="CUR2" s="38"/>
      <c r="CUS2" s="38"/>
      <c r="CUT2" s="38"/>
      <c r="CUU2" s="38"/>
      <c r="CUV2" s="38"/>
      <c r="CUW2" s="38"/>
      <c r="CUX2" s="38"/>
      <c r="CUY2" s="38"/>
      <c r="CUZ2" s="38"/>
      <c r="CVA2" s="38"/>
      <c r="CVB2" s="38"/>
      <c r="CVC2" s="38"/>
      <c r="CVD2" s="38"/>
      <c r="CVE2" s="38"/>
      <c r="CVF2" s="38"/>
      <c r="CVG2" s="38"/>
      <c r="CVH2" s="38"/>
      <c r="CVI2" s="38"/>
      <c r="CVJ2" s="38"/>
      <c r="CVK2" s="38"/>
      <c r="CVL2" s="38"/>
      <c r="CVM2" s="38"/>
      <c r="CVN2" s="38"/>
      <c r="CVO2" s="38"/>
      <c r="CVP2" s="38"/>
      <c r="CVQ2" s="38"/>
      <c r="CVR2" s="38"/>
      <c r="CVS2" s="38"/>
      <c r="CVT2" s="38"/>
      <c r="CVU2" s="38"/>
      <c r="CVV2" s="38"/>
      <c r="CVW2" s="38"/>
      <c r="CVX2" s="38"/>
      <c r="CVY2" s="38"/>
      <c r="CVZ2" s="38"/>
      <c r="CWA2" s="38"/>
      <c r="CWB2" s="38"/>
      <c r="CWC2" s="38"/>
      <c r="CWD2" s="38"/>
      <c r="CWE2" s="38"/>
      <c r="CWF2" s="38"/>
      <c r="CWG2" s="38"/>
      <c r="CWH2" s="38"/>
      <c r="CWI2" s="38"/>
      <c r="CWJ2" s="38"/>
      <c r="CWK2" s="38"/>
      <c r="CWL2" s="38"/>
      <c r="CWM2" s="38"/>
      <c r="CWN2" s="38"/>
      <c r="CWO2" s="38"/>
      <c r="CWP2" s="38"/>
      <c r="CWQ2" s="38"/>
      <c r="CWR2" s="38"/>
      <c r="CWS2" s="38"/>
      <c r="CWT2" s="38"/>
      <c r="CWU2" s="38"/>
      <c r="CWV2" s="38"/>
      <c r="CWW2" s="38"/>
      <c r="CWX2" s="38"/>
      <c r="CWY2" s="38"/>
      <c r="CWZ2" s="38"/>
      <c r="CXA2" s="38"/>
      <c r="CXB2" s="38"/>
      <c r="CXC2" s="38"/>
      <c r="CXD2" s="38"/>
      <c r="CXE2" s="38"/>
      <c r="CXF2" s="38"/>
      <c r="CXG2" s="38"/>
      <c r="CXH2" s="38"/>
      <c r="CXI2" s="38"/>
      <c r="CXJ2" s="38"/>
      <c r="CXK2" s="38"/>
      <c r="CXL2" s="38"/>
      <c r="CXM2" s="38"/>
      <c r="CXN2" s="38"/>
      <c r="CXO2" s="38"/>
      <c r="CXP2" s="38"/>
      <c r="CXQ2" s="38"/>
      <c r="CXR2" s="38"/>
      <c r="CXS2" s="38"/>
      <c r="CXT2" s="38"/>
      <c r="CXU2" s="38"/>
      <c r="CXV2" s="38"/>
      <c r="CXW2" s="38"/>
      <c r="CXX2" s="38"/>
      <c r="CXY2" s="38"/>
      <c r="CXZ2" s="38"/>
      <c r="CYA2" s="38"/>
      <c r="CYB2" s="38"/>
      <c r="CYC2" s="38"/>
      <c r="CYD2" s="38"/>
      <c r="CYE2" s="38"/>
      <c r="CYF2" s="38"/>
      <c r="CYG2" s="38"/>
      <c r="CYH2" s="38"/>
      <c r="CYI2" s="38"/>
      <c r="CYJ2" s="38"/>
      <c r="CYK2" s="38"/>
      <c r="CYL2" s="38"/>
      <c r="CYM2" s="38"/>
      <c r="CYN2" s="38"/>
      <c r="CYO2" s="38"/>
      <c r="CYP2" s="38"/>
      <c r="CYQ2" s="38"/>
      <c r="CYR2" s="38"/>
      <c r="CYS2" s="38"/>
      <c r="CYT2" s="38"/>
      <c r="CYU2" s="38"/>
      <c r="CYV2" s="38"/>
      <c r="CYW2" s="38"/>
      <c r="CYX2" s="38"/>
      <c r="CYY2" s="38"/>
      <c r="CYZ2" s="38"/>
      <c r="CZA2" s="38"/>
      <c r="CZB2" s="38"/>
      <c r="CZC2" s="38"/>
      <c r="CZD2" s="38"/>
      <c r="CZE2" s="38"/>
      <c r="CZF2" s="38"/>
      <c r="CZG2" s="38"/>
      <c r="CZH2" s="38"/>
      <c r="CZI2" s="38"/>
      <c r="CZJ2" s="38"/>
      <c r="CZK2" s="38"/>
      <c r="CZL2" s="38"/>
      <c r="CZM2" s="38"/>
      <c r="CZN2" s="38"/>
      <c r="CZO2" s="38"/>
      <c r="CZP2" s="38"/>
      <c r="CZQ2" s="38"/>
      <c r="CZR2" s="38"/>
      <c r="CZS2" s="38"/>
      <c r="CZT2" s="38"/>
      <c r="CZU2" s="38"/>
      <c r="CZV2" s="38"/>
      <c r="CZW2" s="38"/>
      <c r="CZX2" s="38"/>
      <c r="CZY2" s="38"/>
      <c r="CZZ2" s="38"/>
      <c r="DAA2" s="38"/>
      <c r="DAB2" s="38"/>
      <c r="DAC2" s="38"/>
      <c r="DAD2" s="38"/>
      <c r="DAE2" s="38"/>
      <c r="DAF2" s="38"/>
      <c r="DAG2" s="38"/>
      <c r="DAH2" s="38"/>
      <c r="DAI2" s="38"/>
      <c r="DAJ2" s="38"/>
      <c r="DAK2" s="38"/>
      <c r="DAL2" s="38"/>
      <c r="DAM2" s="38"/>
      <c r="DAN2" s="38"/>
      <c r="DAO2" s="38"/>
      <c r="DAP2" s="38"/>
      <c r="DAQ2" s="38"/>
      <c r="DAR2" s="38"/>
      <c r="DAS2" s="38"/>
      <c r="DAT2" s="38"/>
      <c r="DAU2" s="38"/>
      <c r="DAV2" s="38"/>
      <c r="DAW2" s="38"/>
      <c r="DAX2" s="38"/>
      <c r="DAY2" s="38"/>
      <c r="DAZ2" s="38"/>
      <c r="DBA2" s="38"/>
      <c r="DBB2" s="38"/>
      <c r="DBC2" s="38"/>
      <c r="DBD2" s="38"/>
      <c r="DBE2" s="38"/>
      <c r="DBF2" s="38"/>
      <c r="DBG2" s="38"/>
      <c r="DBH2" s="38"/>
      <c r="DBI2" s="38"/>
      <c r="DBJ2" s="38"/>
      <c r="DBK2" s="38"/>
      <c r="DBL2" s="38"/>
      <c r="DBM2" s="38"/>
      <c r="DBN2" s="38"/>
      <c r="DBO2" s="38"/>
      <c r="DBP2" s="38"/>
      <c r="DBQ2" s="38"/>
      <c r="DBR2" s="38"/>
      <c r="DBS2" s="38"/>
      <c r="DBT2" s="38"/>
      <c r="DBU2" s="38"/>
      <c r="DBV2" s="38"/>
      <c r="DBW2" s="38"/>
      <c r="DBX2" s="38"/>
      <c r="DBY2" s="38"/>
      <c r="DBZ2" s="38"/>
      <c r="DCA2" s="38"/>
      <c r="DCB2" s="38"/>
      <c r="DCC2" s="38"/>
      <c r="DCD2" s="38"/>
      <c r="DCE2" s="38"/>
      <c r="DCF2" s="38"/>
      <c r="DCG2" s="38"/>
      <c r="DCH2" s="38"/>
      <c r="DCI2" s="38"/>
      <c r="DCJ2" s="38"/>
      <c r="DCK2" s="38"/>
      <c r="DCL2" s="38"/>
      <c r="DCM2" s="38"/>
      <c r="DCN2" s="38"/>
      <c r="DCO2" s="38"/>
      <c r="DCP2" s="38"/>
      <c r="DCQ2" s="38"/>
      <c r="DCR2" s="38"/>
      <c r="DCS2" s="38"/>
      <c r="DCT2" s="38"/>
      <c r="DCU2" s="38"/>
      <c r="DCV2" s="38"/>
      <c r="DCW2" s="38"/>
      <c r="DCX2" s="38"/>
      <c r="DCY2" s="38"/>
      <c r="DCZ2" s="38"/>
      <c r="DDA2" s="38"/>
      <c r="DDB2" s="38"/>
      <c r="DDC2" s="38"/>
      <c r="DDD2" s="38"/>
      <c r="DDE2" s="38"/>
      <c r="DDF2" s="38"/>
      <c r="DDG2" s="38"/>
      <c r="DDH2" s="38"/>
      <c r="DDI2" s="38"/>
      <c r="DDJ2" s="38"/>
      <c r="DDK2" s="38"/>
      <c r="DDL2" s="38"/>
      <c r="DDM2" s="38"/>
      <c r="DDN2" s="38"/>
      <c r="DDO2" s="38"/>
      <c r="DDP2" s="38"/>
      <c r="DDQ2" s="38"/>
      <c r="DDR2" s="38"/>
      <c r="DDS2" s="38"/>
      <c r="DDT2" s="38"/>
      <c r="DDU2" s="38"/>
      <c r="DDV2" s="38"/>
      <c r="DDW2" s="38"/>
      <c r="DDX2" s="38"/>
      <c r="DDY2" s="38"/>
      <c r="DDZ2" s="38"/>
      <c r="DEA2" s="38"/>
      <c r="DEB2" s="38"/>
      <c r="DEC2" s="38"/>
      <c r="DED2" s="38"/>
      <c r="DEE2" s="38"/>
      <c r="DEF2" s="38"/>
      <c r="DEG2" s="38"/>
      <c r="DEH2" s="38"/>
      <c r="DEI2" s="38"/>
      <c r="DEJ2" s="38"/>
      <c r="DEK2" s="38"/>
      <c r="DEL2" s="38"/>
      <c r="DEM2" s="38"/>
      <c r="DEN2" s="38"/>
      <c r="DEO2" s="38"/>
      <c r="DEP2" s="38"/>
      <c r="DEQ2" s="38"/>
      <c r="DER2" s="38"/>
      <c r="DES2" s="38"/>
      <c r="DET2" s="38"/>
      <c r="DEU2" s="38"/>
      <c r="DEV2" s="38"/>
      <c r="DEW2" s="38"/>
      <c r="DEX2" s="38"/>
      <c r="DEY2" s="38"/>
      <c r="DEZ2" s="38"/>
      <c r="DFA2" s="38"/>
      <c r="DFB2" s="38"/>
      <c r="DFC2" s="38"/>
      <c r="DFD2" s="38"/>
      <c r="DFE2" s="38"/>
      <c r="DFF2" s="38"/>
      <c r="DFG2" s="38"/>
      <c r="DFH2" s="38"/>
      <c r="DFI2" s="38"/>
      <c r="DFJ2" s="38"/>
      <c r="DFK2" s="38"/>
      <c r="DFL2" s="38"/>
      <c r="DFM2" s="38"/>
      <c r="DFN2" s="38"/>
      <c r="DFO2" s="38"/>
      <c r="DFP2" s="38"/>
      <c r="DFQ2" s="38"/>
      <c r="DFR2" s="38"/>
      <c r="DFS2" s="38"/>
      <c r="DFT2" s="38"/>
      <c r="DFU2" s="38"/>
      <c r="DFV2" s="38"/>
      <c r="DFW2" s="38"/>
      <c r="DFX2" s="38"/>
      <c r="DFY2" s="38"/>
      <c r="DFZ2" s="38"/>
      <c r="DGA2" s="38"/>
      <c r="DGB2" s="38"/>
      <c r="DGC2" s="38"/>
      <c r="DGD2" s="38"/>
      <c r="DGE2" s="38"/>
      <c r="DGF2" s="38"/>
      <c r="DGG2" s="38"/>
      <c r="DGH2" s="38"/>
      <c r="DGI2" s="38"/>
      <c r="DGJ2" s="38"/>
      <c r="DGK2" s="38"/>
      <c r="DGL2" s="38"/>
      <c r="DGM2" s="38"/>
      <c r="DGN2" s="38"/>
      <c r="DGO2" s="38"/>
      <c r="DGP2" s="38"/>
      <c r="DGQ2" s="38"/>
      <c r="DGR2" s="38"/>
      <c r="DGS2" s="38"/>
      <c r="DGT2" s="38"/>
      <c r="DGU2" s="38"/>
      <c r="DGV2" s="38"/>
      <c r="DGW2" s="38"/>
      <c r="DGX2" s="38"/>
      <c r="DGY2" s="38"/>
      <c r="DGZ2" s="38"/>
      <c r="DHA2" s="38"/>
      <c r="DHB2" s="38"/>
      <c r="DHC2" s="38"/>
      <c r="DHD2" s="38"/>
      <c r="DHE2" s="38"/>
      <c r="DHF2" s="38"/>
      <c r="DHG2" s="38"/>
      <c r="DHH2" s="38"/>
      <c r="DHI2" s="38"/>
      <c r="DHJ2" s="38"/>
      <c r="DHK2" s="38"/>
      <c r="DHL2" s="38"/>
      <c r="DHM2" s="38"/>
      <c r="DHN2" s="38"/>
      <c r="DHO2" s="38"/>
      <c r="DHP2" s="38"/>
      <c r="DHQ2" s="38"/>
      <c r="DHR2" s="38"/>
      <c r="DHS2" s="38"/>
      <c r="DHT2" s="38"/>
      <c r="DHU2" s="38"/>
      <c r="DHV2" s="38"/>
      <c r="DHW2" s="38"/>
      <c r="DHX2" s="38"/>
      <c r="DHY2" s="38"/>
      <c r="DHZ2" s="38"/>
      <c r="DIA2" s="38"/>
      <c r="DIB2" s="38"/>
      <c r="DIC2" s="38"/>
      <c r="DID2" s="38"/>
      <c r="DIE2" s="38"/>
      <c r="DIF2" s="38"/>
      <c r="DIG2" s="38"/>
      <c r="DIH2" s="38"/>
      <c r="DII2" s="38"/>
      <c r="DIJ2" s="38"/>
      <c r="DIK2" s="38"/>
      <c r="DIL2" s="38"/>
      <c r="DIM2" s="38"/>
      <c r="DIN2" s="38"/>
      <c r="DIO2" s="38"/>
      <c r="DIP2" s="38"/>
      <c r="DIQ2" s="38"/>
      <c r="DIR2" s="38"/>
      <c r="DIS2" s="38"/>
      <c r="DIT2" s="38"/>
      <c r="DIU2" s="38"/>
      <c r="DIV2" s="38"/>
      <c r="DIW2" s="38"/>
      <c r="DIX2" s="38"/>
      <c r="DIY2" s="38"/>
      <c r="DIZ2" s="38"/>
      <c r="DJA2" s="38"/>
      <c r="DJB2" s="38"/>
      <c r="DJC2" s="38"/>
      <c r="DJD2" s="38"/>
      <c r="DJE2" s="38"/>
      <c r="DJF2" s="38"/>
      <c r="DJG2" s="38"/>
      <c r="DJH2" s="38"/>
      <c r="DJI2" s="38"/>
      <c r="DJJ2" s="38"/>
      <c r="DJK2" s="38"/>
      <c r="DJL2" s="38"/>
      <c r="DJM2" s="38"/>
      <c r="DJN2" s="38"/>
      <c r="DJO2" s="38"/>
      <c r="DJP2" s="38"/>
      <c r="DJQ2" s="38"/>
      <c r="DJR2" s="38"/>
      <c r="DJS2" s="38"/>
      <c r="DJT2" s="38"/>
      <c r="DJU2" s="38"/>
      <c r="DJV2" s="38"/>
      <c r="DJW2" s="38"/>
      <c r="DJX2" s="38"/>
      <c r="DJY2" s="38"/>
      <c r="DJZ2" s="38"/>
      <c r="DKA2" s="38"/>
      <c r="DKB2" s="38"/>
      <c r="DKC2" s="38"/>
      <c r="DKD2" s="38"/>
      <c r="DKE2" s="38"/>
      <c r="DKF2" s="38"/>
      <c r="DKG2" s="38"/>
      <c r="DKH2" s="38"/>
      <c r="DKI2" s="38"/>
      <c r="DKJ2" s="38"/>
      <c r="DKK2" s="38"/>
      <c r="DKL2" s="38"/>
      <c r="DKM2" s="38"/>
      <c r="DKN2" s="38"/>
      <c r="DKO2" s="38"/>
      <c r="DKP2" s="38"/>
      <c r="DKQ2" s="38"/>
      <c r="DKR2" s="38"/>
      <c r="DKS2" s="38"/>
      <c r="DKT2" s="38"/>
      <c r="DKU2" s="38"/>
      <c r="DKV2" s="38"/>
      <c r="DKW2" s="38"/>
      <c r="DKX2" s="38"/>
      <c r="DKY2" s="38"/>
      <c r="DKZ2" s="38"/>
      <c r="DLA2" s="38"/>
      <c r="DLB2" s="38"/>
      <c r="DLC2" s="38"/>
      <c r="DLD2" s="38"/>
      <c r="DLE2" s="38"/>
      <c r="DLF2" s="38"/>
      <c r="DLG2" s="38"/>
      <c r="DLH2" s="38"/>
      <c r="DLI2" s="38"/>
      <c r="DLJ2" s="38"/>
      <c r="DLK2" s="38"/>
      <c r="DLL2" s="38"/>
      <c r="DLM2" s="38"/>
      <c r="DLN2" s="38"/>
      <c r="DLO2" s="38"/>
      <c r="DLP2" s="38"/>
      <c r="DLQ2" s="38"/>
      <c r="DLR2" s="38"/>
      <c r="DLS2" s="38"/>
      <c r="DLT2" s="38"/>
      <c r="DLU2" s="38"/>
      <c r="DLV2" s="38"/>
      <c r="DLW2" s="38"/>
      <c r="DLX2" s="38"/>
      <c r="DLY2" s="38"/>
      <c r="DLZ2" s="38"/>
      <c r="DMA2" s="38"/>
      <c r="DMB2" s="38"/>
      <c r="DMC2" s="38"/>
      <c r="DMD2" s="38"/>
      <c r="DME2" s="38"/>
      <c r="DMF2" s="38"/>
      <c r="DMG2" s="38"/>
      <c r="DMH2" s="38"/>
      <c r="DMI2" s="38"/>
      <c r="DMJ2" s="38"/>
      <c r="DMK2" s="38"/>
      <c r="DML2" s="38"/>
      <c r="DMM2" s="38"/>
      <c r="DMN2" s="38"/>
      <c r="DMO2" s="38"/>
      <c r="DMP2" s="38"/>
      <c r="DMQ2" s="38"/>
      <c r="DMR2" s="38"/>
      <c r="DMS2" s="38"/>
      <c r="DMT2" s="38"/>
      <c r="DMU2" s="38"/>
      <c r="DMV2" s="38"/>
      <c r="DMW2" s="38"/>
      <c r="DMX2" s="38"/>
      <c r="DMY2" s="38"/>
      <c r="DMZ2" s="38"/>
      <c r="DNA2" s="38"/>
      <c r="DNB2" s="38"/>
      <c r="DNC2" s="38"/>
      <c r="DND2" s="38"/>
      <c r="DNE2" s="38"/>
      <c r="DNF2" s="38"/>
      <c r="DNG2" s="38"/>
      <c r="DNH2" s="38"/>
      <c r="DNI2" s="38"/>
      <c r="DNJ2" s="38"/>
      <c r="DNK2" s="38"/>
      <c r="DNL2" s="38"/>
      <c r="DNM2" s="38"/>
      <c r="DNN2" s="38"/>
      <c r="DNO2" s="38"/>
      <c r="DNP2" s="38"/>
      <c r="DNQ2" s="38"/>
      <c r="DNR2" s="38"/>
      <c r="DNS2" s="38"/>
      <c r="DNT2" s="38"/>
      <c r="DNU2" s="38"/>
      <c r="DNV2" s="38"/>
      <c r="DNW2" s="38"/>
      <c r="DNX2" s="38"/>
      <c r="DNY2" s="38"/>
      <c r="DNZ2" s="38"/>
      <c r="DOA2" s="38"/>
      <c r="DOB2" s="38"/>
      <c r="DOC2" s="38"/>
      <c r="DOD2" s="38"/>
      <c r="DOE2" s="38"/>
      <c r="DOF2" s="38"/>
      <c r="DOG2" s="38"/>
      <c r="DOH2" s="38"/>
      <c r="DOI2" s="38"/>
      <c r="DOJ2" s="38"/>
      <c r="DOK2" s="38"/>
      <c r="DOL2" s="38"/>
      <c r="DOM2" s="38"/>
      <c r="DON2" s="38"/>
      <c r="DOO2" s="38"/>
      <c r="DOP2" s="38"/>
      <c r="DOQ2" s="38"/>
      <c r="DOR2" s="38"/>
      <c r="DOS2" s="38"/>
      <c r="DOT2" s="38"/>
      <c r="DOU2" s="38"/>
      <c r="DOV2" s="38"/>
      <c r="DOW2" s="38"/>
      <c r="DOX2" s="38"/>
      <c r="DOY2" s="38"/>
      <c r="DOZ2" s="38"/>
      <c r="DPA2" s="38"/>
      <c r="DPB2" s="38"/>
      <c r="DPC2" s="38"/>
      <c r="DPD2" s="38"/>
      <c r="DPE2" s="38"/>
      <c r="DPF2" s="38"/>
      <c r="DPG2" s="38"/>
      <c r="DPH2" s="38"/>
      <c r="DPI2" s="38"/>
      <c r="DPJ2" s="38"/>
      <c r="DPK2" s="38"/>
      <c r="DPL2" s="38"/>
      <c r="DPM2" s="38"/>
      <c r="DPN2" s="38"/>
      <c r="DPO2" s="38"/>
      <c r="DPP2" s="38"/>
      <c r="DPQ2" s="38"/>
      <c r="DPR2" s="38"/>
      <c r="DPS2" s="38"/>
      <c r="DPT2" s="38"/>
      <c r="DPU2" s="38"/>
      <c r="DPV2" s="38"/>
      <c r="DPW2" s="38"/>
      <c r="DPX2" s="38"/>
      <c r="DPY2" s="38"/>
      <c r="DPZ2" s="38"/>
      <c r="DQA2" s="38"/>
      <c r="DQB2" s="38"/>
      <c r="DQC2" s="38"/>
      <c r="DQD2" s="38"/>
      <c r="DQE2" s="38"/>
      <c r="DQF2" s="38"/>
      <c r="DQG2" s="38"/>
      <c r="DQH2" s="38"/>
      <c r="DQI2" s="38"/>
      <c r="DQJ2" s="38"/>
      <c r="DQK2" s="38"/>
      <c r="DQL2" s="38"/>
      <c r="DQM2" s="38"/>
      <c r="DQN2" s="38"/>
      <c r="DQO2" s="38"/>
      <c r="DQP2" s="38"/>
      <c r="DQQ2" s="38"/>
      <c r="DQR2" s="38"/>
      <c r="DQS2" s="38"/>
      <c r="DQT2" s="38"/>
      <c r="DQU2" s="38"/>
      <c r="DQV2" s="38"/>
      <c r="DQW2" s="38"/>
      <c r="DQX2" s="38"/>
      <c r="DQY2" s="38"/>
      <c r="DQZ2" s="38"/>
      <c r="DRA2" s="38"/>
      <c r="DRB2" s="38"/>
      <c r="DRC2" s="38"/>
      <c r="DRD2" s="38"/>
      <c r="DRE2" s="38"/>
      <c r="DRF2" s="38"/>
      <c r="DRG2" s="38"/>
      <c r="DRH2" s="38"/>
      <c r="DRI2" s="38"/>
      <c r="DRJ2" s="38"/>
      <c r="DRK2" s="38"/>
      <c r="DRL2" s="38"/>
      <c r="DRM2" s="38"/>
      <c r="DRN2" s="38"/>
      <c r="DRO2" s="38"/>
      <c r="DRP2" s="38"/>
      <c r="DRQ2" s="38"/>
      <c r="DRR2" s="38"/>
      <c r="DRS2" s="38"/>
      <c r="DRT2" s="38"/>
      <c r="DRU2" s="38"/>
      <c r="DRV2" s="38"/>
      <c r="DRW2" s="38"/>
      <c r="DRX2" s="38"/>
      <c r="DRY2" s="38"/>
      <c r="DRZ2" s="38"/>
      <c r="DSA2" s="38"/>
      <c r="DSB2" s="38"/>
      <c r="DSC2" s="38"/>
      <c r="DSD2" s="38"/>
      <c r="DSE2" s="38"/>
      <c r="DSF2" s="38"/>
      <c r="DSG2" s="38"/>
      <c r="DSH2" s="38"/>
      <c r="DSI2" s="38"/>
      <c r="DSJ2" s="38"/>
      <c r="DSK2" s="38"/>
      <c r="DSL2" s="38"/>
      <c r="DSM2" s="38"/>
      <c r="DSN2" s="38"/>
      <c r="DSO2" s="38"/>
      <c r="DSP2" s="38"/>
      <c r="DSQ2" s="38"/>
      <c r="DSR2" s="38"/>
      <c r="DSS2" s="38"/>
      <c r="DST2" s="38"/>
      <c r="DSU2" s="38"/>
      <c r="DSV2" s="38"/>
      <c r="DSW2" s="38"/>
      <c r="DSX2" s="38"/>
      <c r="DSY2" s="38"/>
      <c r="DSZ2" s="38"/>
      <c r="DTA2" s="38"/>
      <c r="DTB2" s="38"/>
      <c r="DTC2" s="38"/>
      <c r="DTD2" s="38"/>
      <c r="DTE2" s="38"/>
      <c r="DTF2" s="38"/>
      <c r="DTG2" s="38"/>
      <c r="DTH2" s="38"/>
      <c r="DTI2" s="38"/>
      <c r="DTJ2" s="38"/>
      <c r="DTK2" s="38"/>
      <c r="DTL2" s="38"/>
      <c r="DTM2" s="38"/>
      <c r="DTN2" s="38"/>
      <c r="DTO2" s="38"/>
      <c r="DTP2" s="38"/>
      <c r="DTQ2" s="38"/>
      <c r="DTR2" s="38"/>
      <c r="DTS2" s="38"/>
      <c r="DTT2" s="38"/>
      <c r="DTU2" s="38"/>
      <c r="DTV2" s="38"/>
      <c r="DTW2" s="38"/>
      <c r="DTX2" s="38"/>
      <c r="DTY2" s="38"/>
      <c r="DTZ2" s="38"/>
      <c r="DUA2" s="38"/>
      <c r="DUB2" s="38"/>
      <c r="DUC2" s="38"/>
      <c r="DUD2" s="38"/>
      <c r="DUE2" s="38"/>
      <c r="DUF2" s="38"/>
      <c r="DUG2" s="38"/>
      <c r="DUH2" s="38"/>
      <c r="DUI2" s="38"/>
      <c r="DUJ2" s="38"/>
      <c r="DUK2" s="38"/>
      <c r="DUL2" s="38"/>
      <c r="DUM2" s="38"/>
      <c r="DUN2" s="38"/>
      <c r="DUO2" s="38"/>
      <c r="DUP2" s="38"/>
      <c r="DUQ2" s="38"/>
      <c r="DUR2" s="38"/>
      <c r="DUS2" s="38"/>
      <c r="DUT2" s="38"/>
      <c r="DUU2" s="38"/>
      <c r="DUV2" s="38"/>
      <c r="DUW2" s="38"/>
      <c r="DUX2" s="38"/>
      <c r="DUY2" s="38"/>
      <c r="DUZ2" s="38"/>
      <c r="DVA2" s="38"/>
      <c r="DVB2" s="38"/>
      <c r="DVC2" s="38"/>
      <c r="DVD2" s="38"/>
      <c r="DVE2" s="38"/>
      <c r="DVF2" s="38"/>
      <c r="DVG2" s="38"/>
      <c r="DVH2" s="38"/>
      <c r="DVI2" s="38"/>
      <c r="DVJ2" s="38"/>
      <c r="DVK2" s="38"/>
      <c r="DVL2" s="38"/>
      <c r="DVM2" s="38"/>
      <c r="DVN2" s="38"/>
      <c r="DVO2" s="38"/>
      <c r="DVP2" s="38"/>
      <c r="DVQ2" s="38"/>
      <c r="DVR2" s="38"/>
      <c r="DVS2" s="38"/>
      <c r="DVT2" s="38"/>
      <c r="DVU2" s="38"/>
      <c r="DVV2" s="38"/>
      <c r="DVW2" s="38"/>
      <c r="DVX2" s="38"/>
      <c r="DVY2" s="38"/>
      <c r="DVZ2" s="38"/>
      <c r="DWA2" s="38"/>
      <c r="DWB2" s="38"/>
      <c r="DWC2" s="38"/>
      <c r="DWD2" s="38"/>
      <c r="DWE2" s="38"/>
      <c r="DWF2" s="38"/>
      <c r="DWG2" s="38"/>
      <c r="DWH2" s="38"/>
      <c r="DWI2" s="38"/>
      <c r="DWJ2" s="38"/>
      <c r="DWK2" s="38"/>
      <c r="DWL2" s="38"/>
      <c r="DWM2" s="38"/>
      <c r="DWN2" s="38"/>
      <c r="DWO2" s="38"/>
      <c r="DWP2" s="38"/>
      <c r="DWQ2" s="38"/>
      <c r="DWR2" s="38"/>
      <c r="DWS2" s="38"/>
      <c r="DWT2" s="38"/>
      <c r="DWU2" s="38"/>
      <c r="DWV2" s="38"/>
      <c r="DWW2" s="38"/>
      <c r="DWX2" s="38"/>
      <c r="DWY2" s="38"/>
      <c r="DWZ2" s="38"/>
      <c r="DXA2" s="38"/>
      <c r="DXB2" s="38"/>
      <c r="DXC2" s="38"/>
      <c r="DXD2" s="38"/>
      <c r="DXE2" s="38"/>
      <c r="DXF2" s="38"/>
      <c r="DXG2" s="38"/>
      <c r="DXH2" s="38"/>
      <c r="DXI2" s="38"/>
      <c r="DXJ2" s="38"/>
      <c r="DXK2" s="38"/>
      <c r="DXL2" s="38"/>
      <c r="DXM2" s="38"/>
      <c r="DXN2" s="38"/>
      <c r="DXO2" s="38"/>
      <c r="DXP2" s="38"/>
      <c r="DXQ2" s="38"/>
      <c r="DXR2" s="38"/>
      <c r="DXS2" s="38"/>
      <c r="DXT2" s="38"/>
      <c r="DXU2" s="38"/>
      <c r="DXV2" s="38"/>
      <c r="DXW2" s="38"/>
      <c r="DXX2" s="38"/>
      <c r="DXY2" s="38"/>
      <c r="DXZ2" s="38"/>
      <c r="DYA2" s="38"/>
      <c r="DYB2" s="38"/>
      <c r="DYC2" s="38"/>
      <c r="DYD2" s="38"/>
      <c r="DYE2" s="38"/>
      <c r="DYF2" s="38"/>
      <c r="DYG2" s="38"/>
      <c r="DYH2" s="38"/>
      <c r="DYI2" s="38"/>
      <c r="DYJ2" s="38"/>
      <c r="DYK2" s="38"/>
      <c r="DYL2" s="38"/>
      <c r="DYM2" s="38"/>
      <c r="DYN2" s="38"/>
      <c r="DYO2" s="38"/>
      <c r="DYP2" s="38"/>
      <c r="DYQ2" s="38"/>
      <c r="DYR2" s="38"/>
      <c r="DYS2" s="38"/>
      <c r="DYT2" s="38"/>
      <c r="DYU2" s="38"/>
      <c r="DYV2" s="38"/>
      <c r="DYW2" s="38"/>
      <c r="DYX2" s="38"/>
      <c r="DYY2" s="38"/>
      <c r="DYZ2" s="38"/>
      <c r="DZA2" s="38"/>
      <c r="DZB2" s="38"/>
      <c r="DZC2" s="38"/>
      <c r="DZD2" s="38"/>
      <c r="DZE2" s="38"/>
      <c r="DZF2" s="38"/>
      <c r="DZG2" s="38"/>
      <c r="DZH2" s="38"/>
      <c r="DZI2" s="38"/>
      <c r="DZJ2" s="38"/>
      <c r="DZK2" s="38"/>
      <c r="DZL2" s="38"/>
      <c r="DZM2" s="38"/>
      <c r="DZN2" s="38"/>
      <c r="DZO2" s="38"/>
      <c r="DZP2" s="38"/>
      <c r="DZQ2" s="38"/>
      <c r="DZR2" s="38"/>
      <c r="DZS2" s="38"/>
      <c r="DZT2" s="38"/>
      <c r="DZU2" s="38"/>
      <c r="DZV2" s="38"/>
      <c r="DZW2" s="38"/>
      <c r="DZX2" s="38"/>
      <c r="DZY2" s="38"/>
      <c r="DZZ2" s="38"/>
      <c r="EAA2" s="38"/>
      <c r="EAB2" s="38"/>
      <c r="EAC2" s="38"/>
      <c r="EAD2" s="38"/>
      <c r="EAE2" s="38"/>
      <c r="EAF2" s="38"/>
      <c r="EAG2" s="38"/>
      <c r="EAH2" s="38"/>
      <c r="EAI2" s="38"/>
      <c r="EAJ2" s="38"/>
      <c r="EAK2" s="38"/>
      <c r="EAL2" s="38"/>
      <c r="EAM2" s="38"/>
      <c r="EAN2" s="38"/>
      <c r="EAO2" s="38"/>
      <c r="EAP2" s="38"/>
      <c r="EAQ2" s="38"/>
      <c r="EAR2" s="38"/>
      <c r="EAS2" s="38"/>
      <c r="EAT2" s="38"/>
      <c r="EAU2" s="38"/>
      <c r="EAV2" s="38"/>
      <c r="EAW2" s="38"/>
      <c r="EAX2" s="38"/>
      <c r="EAY2" s="38"/>
      <c r="EAZ2" s="38"/>
      <c r="EBA2" s="38"/>
      <c r="EBB2" s="38"/>
      <c r="EBC2" s="38"/>
      <c r="EBD2" s="38"/>
      <c r="EBE2" s="38"/>
      <c r="EBF2" s="38"/>
      <c r="EBG2" s="38"/>
      <c r="EBH2" s="38"/>
      <c r="EBI2" s="38"/>
      <c r="EBJ2" s="38"/>
      <c r="EBK2" s="38"/>
      <c r="EBL2" s="38"/>
      <c r="EBM2" s="38"/>
      <c r="EBN2" s="38"/>
      <c r="EBO2" s="38"/>
      <c r="EBP2" s="38"/>
      <c r="EBQ2" s="38"/>
      <c r="EBR2" s="38"/>
      <c r="EBS2" s="38"/>
      <c r="EBT2" s="38"/>
      <c r="EBU2" s="38"/>
      <c r="EBV2" s="38"/>
      <c r="EBW2" s="38"/>
      <c r="EBX2" s="38"/>
      <c r="EBY2" s="38"/>
      <c r="EBZ2" s="38"/>
      <c r="ECA2" s="38"/>
      <c r="ECB2" s="38"/>
      <c r="ECC2" s="38"/>
      <c r="ECD2" s="38"/>
      <c r="ECE2" s="38"/>
      <c r="ECF2" s="38"/>
      <c r="ECG2" s="38"/>
      <c r="ECH2" s="38"/>
      <c r="ECI2" s="38"/>
      <c r="ECJ2" s="38"/>
      <c r="ECK2" s="38"/>
      <c r="ECL2" s="38"/>
      <c r="ECM2" s="38"/>
      <c r="ECN2" s="38"/>
      <c r="ECO2" s="38"/>
      <c r="ECP2" s="38"/>
      <c r="ECQ2" s="38"/>
      <c r="ECR2" s="38"/>
      <c r="ECS2" s="38"/>
      <c r="ECT2" s="38"/>
      <c r="ECU2" s="38"/>
      <c r="ECV2" s="38"/>
      <c r="ECW2" s="38"/>
      <c r="ECX2" s="38"/>
      <c r="ECY2" s="38"/>
      <c r="ECZ2" s="38"/>
      <c r="EDA2" s="38"/>
      <c r="EDB2" s="38"/>
      <c r="EDC2" s="38"/>
      <c r="EDD2" s="38"/>
      <c r="EDE2" s="38"/>
      <c r="EDF2" s="38"/>
      <c r="EDG2" s="38"/>
      <c r="EDH2" s="38"/>
      <c r="EDI2" s="38"/>
      <c r="EDJ2" s="38"/>
      <c r="EDK2" s="38"/>
      <c r="EDL2" s="38"/>
      <c r="EDM2" s="38"/>
      <c r="EDN2" s="38"/>
      <c r="EDO2" s="38"/>
      <c r="EDP2" s="38"/>
      <c r="EDQ2" s="38"/>
      <c r="EDR2" s="38"/>
      <c r="EDS2" s="38"/>
      <c r="EDT2" s="38"/>
      <c r="EDU2" s="38"/>
      <c r="EDV2" s="38"/>
      <c r="EDW2" s="38"/>
      <c r="EDX2" s="38"/>
      <c r="EDY2" s="38"/>
      <c r="EDZ2" s="38"/>
      <c r="EEA2" s="38"/>
      <c r="EEB2" s="38"/>
      <c r="EEC2" s="38"/>
      <c r="EED2" s="38"/>
      <c r="EEE2" s="38"/>
      <c r="EEF2" s="38"/>
      <c r="EEG2" s="38"/>
      <c r="EEH2" s="38"/>
      <c r="EEI2" s="38"/>
      <c r="EEJ2" s="38"/>
      <c r="EEK2" s="38"/>
      <c r="EEL2" s="38"/>
      <c r="EEM2" s="38"/>
      <c r="EEN2" s="38"/>
      <c r="EEO2" s="38"/>
      <c r="EEP2" s="38"/>
      <c r="EEQ2" s="38"/>
      <c r="EER2" s="38"/>
      <c r="EES2" s="38"/>
      <c r="EET2" s="38"/>
      <c r="EEU2" s="38"/>
      <c r="EEV2" s="38"/>
      <c r="EEW2" s="38"/>
      <c r="EEX2" s="38"/>
      <c r="EEY2" s="38"/>
      <c r="EEZ2" s="38"/>
      <c r="EFA2" s="38"/>
      <c r="EFB2" s="38"/>
      <c r="EFC2" s="38"/>
      <c r="EFD2" s="38"/>
      <c r="EFE2" s="38"/>
      <c r="EFF2" s="38"/>
      <c r="EFG2" s="38"/>
      <c r="EFH2" s="38"/>
      <c r="EFI2" s="38"/>
      <c r="EFJ2" s="38"/>
      <c r="EFK2" s="38"/>
      <c r="EFL2" s="38"/>
      <c r="EFM2" s="38"/>
      <c r="EFN2" s="38"/>
      <c r="EFO2" s="38"/>
      <c r="EFP2" s="38"/>
      <c r="EFQ2" s="38"/>
      <c r="EFR2" s="38"/>
      <c r="EFS2" s="38"/>
      <c r="EFT2" s="38"/>
      <c r="EFU2" s="38"/>
      <c r="EFV2" s="38"/>
      <c r="EFW2" s="38"/>
      <c r="EFX2" s="38"/>
      <c r="EFY2" s="38"/>
      <c r="EFZ2" s="38"/>
      <c r="EGA2" s="38"/>
      <c r="EGB2" s="38"/>
      <c r="EGC2" s="38"/>
      <c r="EGD2" s="38"/>
      <c r="EGE2" s="38"/>
      <c r="EGF2" s="38"/>
      <c r="EGG2" s="38"/>
      <c r="EGH2" s="38"/>
      <c r="EGI2" s="38"/>
      <c r="EGJ2" s="38"/>
      <c r="EGK2" s="38"/>
      <c r="EGL2" s="38"/>
      <c r="EGM2" s="38"/>
      <c r="EGN2" s="38"/>
      <c r="EGO2" s="38"/>
      <c r="EGP2" s="38"/>
      <c r="EGQ2" s="38"/>
      <c r="EGR2" s="38"/>
      <c r="EGS2" s="38"/>
      <c r="EGT2" s="38"/>
      <c r="EGU2" s="38"/>
      <c r="EGV2" s="38"/>
      <c r="EGW2" s="38"/>
      <c r="EGX2" s="38"/>
      <c r="EGY2" s="38"/>
      <c r="EGZ2" s="38"/>
      <c r="EHA2" s="38"/>
      <c r="EHB2" s="38"/>
      <c r="EHC2" s="38"/>
      <c r="EHD2" s="38"/>
      <c r="EHE2" s="38"/>
      <c r="EHF2" s="38"/>
      <c r="EHG2" s="38"/>
      <c r="EHH2" s="38"/>
      <c r="EHI2" s="38"/>
      <c r="EHJ2" s="38"/>
      <c r="EHK2" s="38"/>
      <c r="EHL2" s="38"/>
      <c r="EHM2" s="38"/>
      <c r="EHN2" s="38"/>
      <c r="EHO2" s="38"/>
      <c r="EHP2" s="38"/>
      <c r="EHQ2" s="38"/>
      <c r="EHR2" s="38"/>
      <c r="EHS2" s="38"/>
      <c r="EHT2" s="38"/>
      <c r="EHU2" s="38"/>
      <c r="EHV2" s="38"/>
      <c r="EHW2" s="38"/>
      <c r="EHX2" s="38"/>
      <c r="EHY2" s="38"/>
      <c r="EHZ2" s="38"/>
      <c r="EIA2" s="38"/>
      <c r="EIB2" s="38"/>
      <c r="EIC2" s="38"/>
      <c r="EID2" s="38"/>
      <c r="EIE2" s="38"/>
      <c r="EIF2" s="38"/>
      <c r="EIG2" s="38"/>
      <c r="EIH2" s="38"/>
      <c r="EII2" s="38"/>
      <c r="EIJ2" s="38"/>
      <c r="EIK2" s="38"/>
      <c r="EIL2" s="38"/>
      <c r="EIM2" s="38"/>
      <c r="EIN2" s="38"/>
      <c r="EIO2" s="38"/>
      <c r="EIP2" s="38"/>
      <c r="EIQ2" s="38"/>
      <c r="EIR2" s="38"/>
      <c r="EIS2" s="38"/>
      <c r="EIT2" s="38"/>
      <c r="EIU2" s="38"/>
      <c r="EIV2" s="38"/>
      <c r="EIW2" s="38"/>
      <c r="EIX2" s="38"/>
      <c r="EIY2" s="38"/>
      <c r="EIZ2" s="38"/>
      <c r="EJA2" s="38"/>
      <c r="EJB2" s="38"/>
      <c r="EJC2" s="38"/>
      <c r="EJD2" s="38"/>
      <c r="EJE2" s="38"/>
      <c r="EJF2" s="38"/>
      <c r="EJG2" s="38"/>
      <c r="EJH2" s="38"/>
      <c r="EJI2" s="38"/>
      <c r="EJJ2" s="38"/>
      <c r="EJK2" s="38"/>
      <c r="EJL2" s="38"/>
      <c r="EJM2" s="38"/>
      <c r="EJN2" s="38"/>
      <c r="EJO2" s="38"/>
      <c r="EJP2" s="38"/>
      <c r="EJQ2" s="38"/>
      <c r="EJR2" s="38"/>
      <c r="EJS2" s="38"/>
      <c r="EJT2" s="38"/>
      <c r="EJU2" s="38"/>
      <c r="EJV2" s="38"/>
      <c r="EJW2" s="38"/>
      <c r="EJX2" s="38"/>
      <c r="EJY2" s="38"/>
      <c r="EJZ2" s="38"/>
      <c r="EKA2" s="38"/>
      <c r="EKB2" s="38"/>
      <c r="EKC2" s="38"/>
      <c r="EKD2" s="38"/>
      <c r="EKE2" s="38"/>
      <c r="EKF2" s="38"/>
      <c r="EKG2" s="38"/>
      <c r="EKH2" s="38"/>
      <c r="EKI2" s="38"/>
      <c r="EKJ2" s="38"/>
      <c r="EKK2" s="38"/>
      <c r="EKL2" s="38"/>
      <c r="EKM2" s="38"/>
      <c r="EKN2" s="38"/>
      <c r="EKO2" s="38"/>
      <c r="EKP2" s="38"/>
      <c r="EKQ2" s="38"/>
      <c r="EKR2" s="38"/>
      <c r="EKS2" s="38"/>
      <c r="EKT2" s="38"/>
      <c r="EKU2" s="38"/>
      <c r="EKV2" s="38"/>
      <c r="EKW2" s="38"/>
      <c r="EKX2" s="38"/>
      <c r="EKY2" s="38"/>
      <c r="EKZ2" s="38"/>
      <c r="ELA2" s="38"/>
      <c r="ELB2" s="38"/>
      <c r="ELC2" s="38"/>
      <c r="ELD2" s="38"/>
      <c r="ELE2" s="38"/>
      <c r="ELF2" s="38"/>
      <c r="ELG2" s="38"/>
      <c r="ELH2" s="38"/>
      <c r="ELI2" s="38"/>
      <c r="ELJ2" s="38"/>
      <c r="ELK2" s="38"/>
      <c r="ELL2" s="38"/>
      <c r="ELM2" s="38"/>
      <c r="ELN2" s="38"/>
      <c r="ELO2" s="38"/>
      <c r="ELP2" s="38"/>
      <c r="ELQ2" s="38"/>
      <c r="ELR2" s="38"/>
      <c r="ELS2" s="38"/>
      <c r="ELT2" s="38"/>
      <c r="ELU2" s="38"/>
      <c r="ELV2" s="38"/>
      <c r="ELW2" s="38"/>
      <c r="ELX2" s="38"/>
      <c r="ELY2" s="38"/>
      <c r="ELZ2" s="38"/>
      <c r="EMA2" s="38"/>
      <c r="EMB2" s="38"/>
      <c r="EMC2" s="38"/>
      <c r="EMD2" s="38"/>
      <c r="EME2" s="38"/>
      <c r="EMF2" s="38"/>
      <c r="EMG2" s="38"/>
      <c r="EMH2" s="38"/>
      <c r="EMI2" s="38"/>
      <c r="EMJ2" s="38"/>
      <c r="EMK2" s="38"/>
      <c r="EML2" s="38"/>
      <c r="EMM2" s="38"/>
      <c r="EMN2" s="38"/>
      <c r="EMO2" s="38"/>
      <c r="EMP2" s="38"/>
      <c r="EMQ2" s="38"/>
      <c r="EMR2" s="38"/>
      <c r="EMS2" s="38"/>
      <c r="EMT2" s="38"/>
      <c r="EMU2" s="38"/>
      <c r="EMV2" s="38"/>
      <c r="EMW2" s="38"/>
      <c r="EMX2" s="38"/>
      <c r="EMY2" s="38"/>
      <c r="EMZ2" s="38"/>
      <c r="ENA2" s="38"/>
      <c r="ENB2" s="38"/>
      <c r="ENC2" s="38"/>
      <c r="END2" s="38"/>
      <c r="ENE2" s="38"/>
      <c r="ENF2" s="38"/>
      <c r="ENG2" s="38"/>
      <c r="ENH2" s="38"/>
      <c r="ENI2" s="38"/>
      <c r="ENJ2" s="38"/>
      <c r="ENK2" s="38"/>
      <c r="ENL2" s="38"/>
      <c r="ENM2" s="38"/>
      <c r="ENN2" s="38"/>
      <c r="ENO2" s="38"/>
      <c r="ENP2" s="38"/>
      <c r="ENQ2" s="38"/>
      <c r="ENR2" s="38"/>
      <c r="ENS2" s="38"/>
      <c r="ENT2" s="38"/>
      <c r="ENU2" s="38"/>
      <c r="ENV2" s="38"/>
      <c r="ENW2" s="38"/>
      <c r="ENX2" s="38"/>
      <c r="ENY2" s="38"/>
      <c r="ENZ2" s="38"/>
      <c r="EOA2" s="38"/>
      <c r="EOB2" s="38"/>
      <c r="EOC2" s="38"/>
      <c r="EOD2" s="38"/>
      <c r="EOE2" s="38"/>
      <c r="EOF2" s="38"/>
      <c r="EOG2" s="38"/>
      <c r="EOH2" s="38"/>
      <c r="EOI2" s="38"/>
      <c r="EOJ2" s="38"/>
      <c r="EOK2" s="38"/>
      <c r="EOL2" s="38"/>
      <c r="EOM2" s="38"/>
      <c r="EON2" s="38"/>
      <c r="EOO2" s="38"/>
      <c r="EOP2" s="38"/>
      <c r="EOQ2" s="38"/>
      <c r="EOR2" s="38"/>
      <c r="EOS2" s="38"/>
      <c r="EOT2" s="38"/>
      <c r="EOU2" s="38"/>
      <c r="EOV2" s="38"/>
      <c r="EOW2" s="38"/>
      <c r="EOX2" s="38"/>
      <c r="EOY2" s="38"/>
      <c r="EOZ2" s="38"/>
      <c r="EPA2" s="38"/>
      <c r="EPB2" s="38"/>
      <c r="EPC2" s="38"/>
      <c r="EPD2" s="38"/>
      <c r="EPE2" s="38"/>
      <c r="EPF2" s="38"/>
      <c r="EPG2" s="38"/>
      <c r="EPH2" s="38"/>
      <c r="EPI2" s="38"/>
      <c r="EPJ2" s="38"/>
      <c r="EPK2" s="38"/>
      <c r="EPL2" s="38"/>
      <c r="EPM2" s="38"/>
      <c r="EPN2" s="38"/>
      <c r="EPO2" s="38"/>
      <c r="EPP2" s="38"/>
      <c r="EPQ2" s="38"/>
      <c r="EPR2" s="38"/>
      <c r="EPS2" s="38"/>
      <c r="EPT2" s="38"/>
      <c r="EPU2" s="38"/>
      <c r="EPV2" s="38"/>
      <c r="EPW2" s="38"/>
      <c r="EPX2" s="38"/>
      <c r="EPY2" s="38"/>
      <c r="EPZ2" s="38"/>
      <c r="EQA2" s="38"/>
      <c r="EQB2" s="38"/>
      <c r="EQC2" s="38"/>
      <c r="EQD2" s="38"/>
      <c r="EQE2" s="38"/>
      <c r="EQF2" s="38"/>
      <c r="EQG2" s="38"/>
      <c r="EQH2" s="38"/>
      <c r="EQI2" s="38"/>
      <c r="EQJ2" s="38"/>
      <c r="EQK2" s="38"/>
      <c r="EQL2" s="38"/>
      <c r="EQM2" s="38"/>
      <c r="EQN2" s="38"/>
      <c r="EQO2" s="38"/>
      <c r="EQP2" s="38"/>
      <c r="EQQ2" s="38"/>
      <c r="EQR2" s="38"/>
      <c r="EQS2" s="38"/>
      <c r="EQT2" s="38"/>
      <c r="EQU2" s="38"/>
      <c r="EQV2" s="38"/>
      <c r="EQW2" s="38"/>
      <c r="EQX2" s="38"/>
      <c r="EQY2" s="38"/>
      <c r="EQZ2" s="38"/>
      <c r="ERA2" s="38"/>
      <c r="ERB2" s="38"/>
      <c r="ERC2" s="38"/>
      <c r="ERD2" s="38"/>
      <c r="ERE2" s="38"/>
      <c r="ERF2" s="38"/>
      <c r="ERG2" s="38"/>
      <c r="ERH2" s="38"/>
      <c r="ERI2" s="38"/>
      <c r="ERJ2" s="38"/>
      <c r="ERK2" s="38"/>
      <c r="ERL2" s="38"/>
      <c r="ERM2" s="38"/>
      <c r="ERN2" s="38"/>
      <c r="ERO2" s="38"/>
      <c r="ERP2" s="38"/>
      <c r="ERQ2" s="38"/>
      <c r="ERR2" s="38"/>
      <c r="ERS2" s="38"/>
      <c r="ERT2" s="38"/>
      <c r="ERU2" s="38"/>
      <c r="ERV2" s="38"/>
      <c r="ERW2" s="38"/>
      <c r="ERX2" s="38"/>
      <c r="ERY2" s="38"/>
      <c r="ERZ2" s="38"/>
      <c r="ESA2" s="38"/>
      <c r="ESB2" s="38"/>
      <c r="ESC2" s="38"/>
      <c r="ESD2" s="38"/>
      <c r="ESE2" s="38"/>
      <c r="ESF2" s="38"/>
      <c r="ESG2" s="38"/>
      <c r="ESH2" s="38"/>
      <c r="ESI2" s="38"/>
      <c r="ESJ2" s="38"/>
      <c r="ESK2" s="38"/>
      <c r="ESL2" s="38"/>
      <c r="ESM2" s="38"/>
      <c r="ESN2" s="38"/>
      <c r="ESO2" s="38"/>
      <c r="ESP2" s="38"/>
      <c r="ESQ2" s="38"/>
      <c r="ESR2" s="38"/>
      <c r="ESS2" s="38"/>
      <c r="EST2" s="38"/>
      <c r="ESU2" s="38"/>
      <c r="ESV2" s="38"/>
      <c r="ESW2" s="38"/>
      <c r="ESX2" s="38"/>
      <c r="ESY2" s="38"/>
      <c r="ESZ2" s="38"/>
      <c r="ETA2" s="38"/>
      <c r="ETB2" s="38"/>
      <c r="ETC2" s="38"/>
      <c r="ETD2" s="38"/>
      <c r="ETE2" s="38"/>
      <c r="ETF2" s="38"/>
      <c r="ETG2" s="38"/>
      <c r="ETH2" s="38"/>
      <c r="ETI2" s="38"/>
      <c r="ETJ2" s="38"/>
      <c r="ETK2" s="38"/>
      <c r="ETL2" s="38"/>
      <c r="ETM2" s="38"/>
      <c r="ETN2" s="38"/>
      <c r="ETO2" s="38"/>
      <c r="ETP2" s="38"/>
      <c r="ETQ2" s="38"/>
      <c r="ETR2" s="38"/>
      <c r="ETS2" s="38"/>
      <c r="ETT2" s="38"/>
      <c r="ETU2" s="38"/>
      <c r="ETV2" s="38"/>
      <c r="ETW2" s="38"/>
      <c r="ETX2" s="38"/>
      <c r="ETY2" s="38"/>
      <c r="ETZ2" s="38"/>
      <c r="EUA2" s="38"/>
      <c r="EUB2" s="38"/>
      <c r="EUC2" s="38"/>
      <c r="EUD2" s="38"/>
      <c r="EUE2" s="38"/>
      <c r="EUF2" s="38"/>
      <c r="EUG2" s="38"/>
      <c r="EUH2" s="38"/>
      <c r="EUI2" s="38"/>
      <c r="EUJ2" s="38"/>
      <c r="EUK2" s="38"/>
      <c r="EUL2" s="38"/>
      <c r="EUM2" s="38"/>
      <c r="EUN2" s="38"/>
      <c r="EUO2" s="38"/>
      <c r="EUP2" s="38"/>
      <c r="EUQ2" s="38"/>
      <c r="EUR2" s="38"/>
      <c r="EUS2" s="38"/>
      <c r="EUT2" s="38"/>
      <c r="EUU2" s="38"/>
      <c r="EUV2" s="38"/>
      <c r="EUW2" s="38"/>
      <c r="EUX2" s="38"/>
      <c r="EUY2" s="38"/>
      <c r="EUZ2" s="38"/>
      <c r="EVA2" s="38"/>
      <c r="EVB2" s="38"/>
      <c r="EVC2" s="38"/>
      <c r="EVD2" s="38"/>
      <c r="EVE2" s="38"/>
      <c r="EVF2" s="38"/>
      <c r="EVG2" s="38"/>
      <c r="EVH2" s="38"/>
      <c r="EVI2" s="38"/>
      <c r="EVJ2" s="38"/>
      <c r="EVK2" s="38"/>
      <c r="EVL2" s="38"/>
      <c r="EVM2" s="38"/>
      <c r="EVN2" s="38"/>
      <c r="EVO2" s="38"/>
      <c r="EVP2" s="38"/>
      <c r="EVQ2" s="38"/>
      <c r="EVR2" s="38"/>
      <c r="EVS2" s="38"/>
      <c r="EVT2" s="38"/>
      <c r="EVU2" s="38"/>
      <c r="EVV2" s="38"/>
      <c r="EVW2" s="38"/>
      <c r="EVX2" s="38"/>
      <c r="EVY2" s="38"/>
      <c r="EVZ2" s="38"/>
      <c r="EWA2" s="38"/>
      <c r="EWB2" s="38"/>
      <c r="EWC2" s="38"/>
      <c r="EWD2" s="38"/>
      <c r="EWE2" s="38"/>
      <c r="EWF2" s="38"/>
      <c r="EWG2" s="38"/>
      <c r="EWH2" s="38"/>
      <c r="EWI2" s="38"/>
      <c r="EWJ2" s="38"/>
      <c r="EWK2" s="38"/>
      <c r="EWL2" s="38"/>
      <c r="EWM2" s="38"/>
      <c r="EWN2" s="38"/>
      <c r="EWO2" s="38"/>
      <c r="EWP2" s="38"/>
      <c r="EWQ2" s="38"/>
      <c r="EWR2" s="38"/>
      <c r="EWS2" s="38"/>
      <c r="EWT2" s="38"/>
      <c r="EWU2" s="38"/>
      <c r="EWV2" s="38"/>
      <c r="EWW2" s="38"/>
      <c r="EWX2" s="38"/>
      <c r="EWY2" s="38"/>
      <c r="EWZ2" s="38"/>
      <c r="EXA2" s="38"/>
      <c r="EXB2" s="38"/>
      <c r="EXC2" s="38"/>
      <c r="EXD2" s="38"/>
      <c r="EXE2" s="38"/>
      <c r="EXF2" s="38"/>
      <c r="EXG2" s="38"/>
      <c r="EXH2" s="38"/>
      <c r="EXI2" s="38"/>
      <c r="EXJ2" s="38"/>
      <c r="EXK2" s="38"/>
      <c r="EXL2" s="38"/>
      <c r="EXM2" s="38"/>
      <c r="EXN2" s="38"/>
      <c r="EXO2" s="38"/>
      <c r="EXP2" s="38"/>
      <c r="EXQ2" s="38"/>
      <c r="EXR2" s="38"/>
      <c r="EXS2" s="38"/>
      <c r="EXT2" s="38"/>
      <c r="EXU2" s="38"/>
      <c r="EXV2" s="38"/>
      <c r="EXW2" s="38"/>
      <c r="EXX2" s="38"/>
      <c r="EXY2" s="38"/>
      <c r="EXZ2" s="38"/>
      <c r="EYA2" s="38"/>
      <c r="EYB2" s="38"/>
      <c r="EYC2" s="38"/>
      <c r="EYD2" s="38"/>
      <c r="EYE2" s="38"/>
      <c r="EYF2" s="38"/>
      <c r="EYG2" s="38"/>
      <c r="EYH2" s="38"/>
      <c r="EYI2" s="38"/>
      <c r="EYJ2" s="38"/>
      <c r="EYK2" s="38"/>
      <c r="EYL2" s="38"/>
      <c r="EYM2" s="38"/>
      <c r="EYN2" s="38"/>
      <c r="EYO2" s="38"/>
      <c r="EYP2" s="38"/>
      <c r="EYQ2" s="38"/>
      <c r="EYR2" s="38"/>
      <c r="EYS2" s="38"/>
      <c r="EYT2" s="38"/>
      <c r="EYU2" s="38"/>
      <c r="EYV2" s="38"/>
      <c r="EYW2" s="38"/>
      <c r="EYX2" s="38"/>
      <c r="EYY2" s="38"/>
      <c r="EYZ2" s="38"/>
      <c r="EZA2" s="38"/>
      <c r="EZB2" s="38"/>
      <c r="EZC2" s="38"/>
      <c r="EZD2" s="38"/>
      <c r="EZE2" s="38"/>
      <c r="EZF2" s="38"/>
      <c r="EZG2" s="38"/>
      <c r="EZH2" s="38"/>
      <c r="EZI2" s="38"/>
      <c r="EZJ2" s="38"/>
      <c r="EZK2" s="38"/>
      <c r="EZL2" s="38"/>
      <c r="EZM2" s="38"/>
      <c r="EZN2" s="38"/>
      <c r="EZO2" s="38"/>
      <c r="EZP2" s="38"/>
      <c r="EZQ2" s="38"/>
      <c r="EZR2" s="38"/>
      <c r="EZS2" s="38"/>
      <c r="EZT2" s="38"/>
      <c r="EZU2" s="38"/>
      <c r="EZV2" s="38"/>
      <c r="EZW2" s="38"/>
      <c r="EZX2" s="38"/>
      <c r="EZY2" s="38"/>
      <c r="EZZ2" s="38"/>
      <c r="FAA2" s="38"/>
      <c r="FAB2" s="38"/>
      <c r="FAC2" s="38"/>
      <c r="FAD2" s="38"/>
      <c r="FAE2" s="38"/>
      <c r="FAF2" s="38"/>
      <c r="FAG2" s="38"/>
      <c r="FAH2" s="38"/>
      <c r="FAI2" s="38"/>
      <c r="FAJ2" s="38"/>
      <c r="FAK2" s="38"/>
      <c r="FAL2" s="38"/>
      <c r="FAM2" s="38"/>
      <c r="FAN2" s="38"/>
      <c r="FAO2" s="38"/>
      <c r="FAP2" s="38"/>
      <c r="FAQ2" s="38"/>
      <c r="FAR2" s="38"/>
      <c r="FAS2" s="38"/>
      <c r="FAT2" s="38"/>
      <c r="FAU2" s="38"/>
      <c r="FAV2" s="38"/>
      <c r="FAW2" s="38"/>
      <c r="FAX2" s="38"/>
      <c r="FAY2" s="38"/>
      <c r="FAZ2" s="38"/>
      <c r="FBA2" s="38"/>
      <c r="FBB2" s="38"/>
      <c r="FBC2" s="38"/>
      <c r="FBD2" s="38"/>
      <c r="FBE2" s="38"/>
      <c r="FBF2" s="38"/>
      <c r="FBG2" s="38"/>
      <c r="FBH2" s="38"/>
      <c r="FBI2" s="38"/>
      <c r="FBJ2" s="38"/>
      <c r="FBK2" s="38"/>
      <c r="FBL2" s="38"/>
      <c r="FBM2" s="38"/>
      <c r="FBN2" s="38"/>
      <c r="FBO2" s="38"/>
      <c r="FBP2" s="38"/>
      <c r="FBQ2" s="38"/>
      <c r="FBR2" s="38"/>
      <c r="FBS2" s="38"/>
      <c r="FBT2" s="38"/>
      <c r="FBU2" s="38"/>
      <c r="FBV2" s="38"/>
      <c r="FBW2" s="38"/>
      <c r="FBX2" s="38"/>
      <c r="FBY2" s="38"/>
      <c r="FBZ2" s="38"/>
      <c r="FCA2" s="38"/>
      <c r="FCB2" s="38"/>
      <c r="FCC2" s="38"/>
      <c r="FCD2" s="38"/>
      <c r="FCE2" s="38"/>
      <c r="FCF2" s="38"/>
      <c r="FCG2" s="38"/>
      <c r="FCH2" s="38"/>
      <c r="FCI2" s="38"/>
      <c r="FCJ2" s="38"/>
      <c r="FCK2" s="38"/>
      <c r="FCL2" s="38"/>
      <c r="FCM2" s="38"/>
      <c r="FCN2" s="38"/>
      <c r="FCO2" s="38"/>
      <c r="FCP2" s="38"/>
      <c r="FCQ2" s="38"/>
      <c r="FCR2" s="38"/>
      <c r="FCS2" s="38"/>
      <c r="FCT2" s="38"/>
      <c r="FCU2" s="38"/>
      <c r="FCV2" s="38"/>
      <c r="FCW2" s="38"/>
      <c r="FCX2" s="38"/>
      <c r="FCY2" s="38"/>
      <c r="FCZ2" s="38"/>
      <c r="FDA2" s="38"/>
      <c r="FDB2" s="38"/>
      <c r="FDC2" s="38"/>
      <c r="FDD2" s="38"/>
      <c r="FDE2" s="38"/>
      <c r="FDF2" s="38"/>
      <c r="FDG2" s="38"/>
      <c r="FDH2" s="38"/>
      <c r="FDI2" s="38"/>
      <c r="FDJ2" s="38"/>
      <c r="FDK2" s="38"/>
      <c r="FDL2" s="38"/>
      <c r="FDM2" s="38"/>
      <c r="FDN2" s="38"/>
      <c r="FDO2" s="38"/>
      <c r="FDP2" s="38"/>
      <c r="FDQ2" s="38"/>
      <c r="FDR2" s="38"/>
      <c r="FDS2" s="38"/>
      <c r="FDT2" s="38"/>
      <c r="FDU2" s="38"/>
      <c r="FDV2" s="38"/>
      <c r="FDW2" s="38"/>
      <c r="FDX2" s="38"/>
      <c r="FDY2" s="38"/>
      <c r="FDZ2" s="38"/>
      <c r="FEA2" s="38"/>
      <c r="FEB2" s="38"/>
      <c r="FEC2" s="38"/>
      <c r="FED2" s="38"/>
      <c r="FEE2" s="38"/>
      <c r="FEF2" s="38"/>
      <c r="FEG2" s="38"/>
      <c r="FEH2" s="38"/>
      <c r="FEI2" s="38"/>
      <c r="FEJ2" s="38"/>
      <c r="FEK2" s="38"/>
      <c r="FEL2" s="38"/>
      <c r="FEM2" s="38"/>
      <c r="FEN2" s="38"/>
      <c r="FEO2" s="38"/>
      <c r="FEP2" s="38"/>
      <c r="FEQ2" s="38"/>
      <c r="FER2" s="38"/>
      <c r="FES2" s="38"/>
      <c r="FET2" s="38"/>
      <c r="FEU2" s="38"/>
      <c r="FEV2" s="38"/>
      <c r="FEW2" s="38"/>
      <c r="FEX2" s="38"/>
      <c r="FEY2" s="38"/>
      <c r="FEZ2" s="38"/>
      <c r="FFA2" s="38"/>
      <c r="FFB2" s="38"/>
      <c r="FFC2" s="38"/>
      <c r="FFD2" s="38"/>
      <c r="FFE2" s="38"/>
      <c r="FFF2" s="38"/>
      <c r="FFG2" s="38"/>
      <c r="FFH2" s="38"/>
      <c r="FFI2" s="38"/>
      <c r="FFJ2" s="38"/>
      <c r="FFK2" s="38"/>
      <c r="FFL2" s="38"/>
      <c r="FFM2" s="38"/>
      <c r="FFN2" s="38"/>
      <c r="FFO2" s="38"/>
      <c r="FFP2" s="38"/>
      <c r="FFQ2" s="38"/>
      <c r="FFR2" s="38"/>
      <c r="FFS2" s="38"/>
      <c r="FFT2" s="38"/>
      <c r="FFU2" s="38"/>
      <c r="FFV2" s="38"/>
      <c r="FFW2" s="38"/>
      <c r="FFX2" s="38"/>
      <c r="FFY2" s="38"/>
      <c r="FFZ2" s="38"/>
      <c r="FGA2" s="38"/>
      <c r="FGB2" s="38"/>
      <c r="FGC2" s="38"/>
      <c r="FGD2" s="38"/>
      <c r="FGE2" s="38"/>
      <c r="FGF2" s="38"/>
      <c r="FGG2" s="38"/>
      <c r="FGH2" s="38"/>
      <c r="FGI2" s="38"/>
      <c r="FGJ2" s="38"/>
      <c r="FGK2" s="38"/>
      <c r="FGL2" s="38"/>
      <c r="FGM2" s="38"/>
      <c r="FGN2" s="38"/>
      <c r="FGO2" s="38"/>
      <c r="FGP2" s="38"/>
      <c r="FGQ2" s="38"/>
      <c r="FGR2" s="38"/>
      <c r="FGS2" s="38"/>
      <c r="FGT2" s="38"/>
      <c r="FGU2" s="38"/>
      <c r="FGV2" s="38"/>
      <c r="FGW2" s="38"/>
      <c r="FGX2" s="38"/>
      <c r="FGY2" s="38"/>
      <c r="FGZ2" s="38"/>
      <c r="FHA2" s="38"/>
      <c r="FHB2" s="38"/>
      <c r="FHC2" s="38"/>
      <c r="FHD2" s="38"/>
      <c r="FHE2" s="38"/>
      <c r="FHF2" s="38"/>
      <c r="FHG2" s="38"/>
      <c r="FHH2" s="38"/>
      <c r="FHI2" s="38"/>
      <c r="FHJ2" s="38"/>
      <c r="FHK2" s="38"/>
      <c r="FHL2" s="38"/>
      <c r="FHM2" s="38"/>
      <c r="FHN2" s="38"/>
      <c r="FHO2" s="38"/>
      <c r="FHP2" s="38"/>
      <c r="FHQ2" s="38"/>
      <c r="FHR2" s="38"/>
      <c r="FHS2" s="38"/>
      <c r="FHT2" s="38"/>
      <c r="FHU2" s="38"/>
      <c r="FHV2" s="38"/>
      <c r="FHW2" s="38"/>
      <c r="FHX2" s="38"/>
      <c r="FHY2" s="38"/>
      <c r="FHZ2" s="38"/>
      <c r="FIA2" s="38"/>
      <c r="FIB2" s="38"/>
      <c r="FIC2" s="38"/>
      <c r="FID2" s="38"/>
      <c r="FIE2" s="38"/>
      <c r="FIF2" s="38"/>
      <c r="FIG2" s="38"/>
      <c r="FIH2" s="38"/>
      <c r="FII2" s="38"/>
      <c r="FIJ2" s="38"/>
      <c r="FIK2" s="38"/>
      <c r="FIL2" s="38"/>
      <c r="FIM2" s="38"/>
      <c r="FIN2" s="38"/>
      <c r="FIO2" s="38"/>
      <c r="FIP2" s="38"/>
      <c r="FIQ2" s="38"/>
      <c r="FIR2" s="38"/>
      <c r="FIS2" s="38"/>
      <c r="FIT2" s="38"/>
      <c r="FIU2" s="38"/>
      <c r="FIV2" s="38"/>
      <c r="FIW2" s="38"/>
      <c r="FIX2" s="38"/>
      <c r="FIY2" s="38"/>
      <c r="FIZ2" s="38"/>
      <c r="FJA2" s="38"/>
      <c r="FJB2" s="38"/>
      <c r="FJC2" s="38"/>
      <c r="FJD2" s="38"/>
      <c r="FJE2" s="38"/>
      <c r="FJF2" s="38"/>
      <c r="FJG2" s="38"/>
      <c r="FJH2" s="38"/>
      <c r="FJI2" s="38"/>
      <c r="FJJ2" s="38"/>
      <c r="FJK2" s="38"/>
      <c r="FJL2" s="38"/>
      <c r="FJM2" s="38"/>
      <c r="FJN2" s="38"/>
      <c r="FJO2" s="38"/>
      <c r="FJP2" s="38"/>
      <c r="FJQ2" s="38"/>
      <c r="FJR2" s="38"/>
      <c r="FJS2" s="38"/>
      <c r="FJT2" s="38"/>
      <c r="FJU2" s="38"/>
      <c r="FJV2" s="38"/>
      <c r="FJW2" s="38"/>
      <c r="FJX2" s="38"/>
      <c r="FJY2" s="38"/>
      <c r="FJZ2" s="38"/>
      <c r="FKA2" s="38"/>
      <c r="FKB2" s="38"/>
      <c r="FKC2" s="38"/>
      <c r="FKD2" s="38"/>
      <c r="FKE2" s="38"/>
      <c r="FKF2" s="38"/>
      <c r="FKG2" s="38"/>
      <c r="FKH2" s="38"/>
      <c r="FKI2" s="38"/>
      <c r="FKJ2" s="38"/>
      <c r="FKK2" s="38"/>
      <c r="FKL2" s="38"/>
      <c r="FKM2" s="38"/>
      <c r="FKN2" s="38"/>
      <c r="FKO2" s="38"/>
      <c r="FKP2" s="38"/>
      <c r="FKQ2" s="38"/>
      <c r="FKR2" s="38"/>
      <c r="FKS2" s="38"/>
      <c r="FKT2" s="38"/>
      <c r="FKU2" s="38"/>
      <c r="FKV2" s="38"/>
      <c r="FKW2" s="38"/>
      <c r="FKX2" s="38"/>
      <c r="FKY2" s="38"/>
      <c r="FKZ2" s="38"/>
      <c r="FLA2" s="38"/>
      <c r="FLB2" s="38"/>
      <c r="FLC2" s="38"/>
      <c r="FLD2" s="38"/>
      <c r="FLE2" s="38"/>
      <c r="FLF2" s="38"/>
      <c r="FLG2" s="38"/>
      <c r="FLH2" s="38"/>
      <c r="FLI2" s="38"/>
      <c r="FLJ2" s="38"/>
      <c r="FLK2" s="38"/>
      <c r="FLL2" s="38"/>
      <c r="FLM2" s="38"/>
      <c r="FLN2" s="38"/>
      <c r="FLO2" s="38"/>
      <c r="FLP2" s="38"/>
      <c r="FLQ2" s="38"/>
      <c r="FLR2" s="38"/>
      <c r="FLS2" s="38"/>
      <c r="FLT2" s="38"/>
      <c r="FLU2" s="38"/>
      <c r="FLV2" s="38"/>
      <c r="FLW2" s="38"/>
      <c r="FLX2" s="38"/>
      <c r="FLY2" s="38"/>
      <c r="FLZ2" s="38"/>
      <c r="FMA2" s="38"/>
      <c r="FMB2" s="38"/>
      <c r="FMC2" s="38"/>
      <c r="FMD2" s="38"/>
      <c r="FME2" s="38"/>
      <c r="FMF2" s="38"/>
      <c r="FMG2" s="38"/>
      <c r="FMH2" s="38"/>
      <c r="FMI2" s="38"/>
      <c r="FMJ2" s="38"/>
      <c r="FMK2" s="38"/>
      <c r="FML2" s="38"/>
      <c r="FMM2" s="38"/>
      <c r="FMN2" s="38"/>
      <c r="FMO2" s="38"/>
      <c r="FMP2" s="38"/>
      <c r="FMQ2" s="38"/>
      <c r="FMR2" s="38"/>
      <c r="FMS2" s="38"/>
      <c r="FMT2" s="38"/>
      <c r="FMU2" s="38"/>
      <c r="FMV2" s="38"/>
      <c r="FMW2" s="38"/>
      <c r="FMX2" s="38"/>
      <c r="FMY2" s="38"/>
      <c r="FMZ2" s="38"/>
      <c r="FNA2" s="38"/>
      <c r="FNB2" s="38"/>
      <c r="FNC2" s="38"/>
      <c r="FND2" s="38"/>
      <c r="FNE2" s="38"/>
      <c r="FNF2" s="38"/>
      <c r="FNG2" s="38"/>
      <c r="FNH2" s="38"/>
      <c r="FNI2" s="38"/>
      <c r="FNJ2" s="38"/>
      <c r="FNK2" s="38"/>
      <c r="FNL2" s="38"/>
      <c r="FNM2" s="38"/>
      <c r="FNN2" s="38"/>
      <c r="FNO2" s="38"/>
      <c r="FNP2" s="38"/>
      <c r="FNQ2" s="38"/>
      <c r="FNR2" s="38"/>
      <c r="FNS2" s="38"/>
      <c r="FNT2" s="38"/>
      <c r="FNU2" s="38"/>
      <c r="FNV2" s="38"/>
      <c r="FNW2" s="38"/>
      <c r="FNX2" s="38"/>
      <c r="FNY2" s="38"/>
      <c r="FNZ2" s="38"/>
      <c r="FOA2" s="38"/>
      <c r="FOB2" s="38"/>
      <c r="FOC2" s="38"/>
      <c r="FOD2" s="38"/>
      <c r="FOE2" s="38"/>
      <c r="FOF2" s="38"/>
      <c r="FOG2" s="38"/>
      <c r="FOH2" s="38"/>
      <c r="FOI2" s="38"/>
      <c r="FOJ2" s="38"/>
      <c r="FOK2" s="38"/>
      <c r="FOL2" s="38"/>
      <c r="FOM2" s="38"/>
      <c r="FON2" s="38"/>
      <c r="FOO2" s="38"/>
      <c r="FOP2" s="38"/>
      <c r="FOQ2" s="38"/>
      <c r="FOR2" s="38"/>
      <c r="FOS2" s="38"/>
      <c r="FOT2" s="38"/>
      <c r="FOU2" s="38"/>
      <c r="FOV2" s="38"/>
      <c r="FOW2" s="38"/>
      <c r="FOX2" s="38"/>
      <c r="FOY2" s="38"/>
      <c r="FOZ2" s="38"/>
      <c r="FPA2" s="38"/>
      <c r="FPB2" s="38"/>
      <c r="FPC2" s="38"/>
      <c r="FPD2" s="38"/>
      <c r="FPE2" s="38"/>
      <c r="FPF2" s="38"/>
      <c r="FPG2" s="38"/>
      <c r="FPH2" s="38"/>
      <c r="FPI2" s="38"/>
      <c r="FPJ2" s="38"/>
      <c r="FPK2" s="38"/>
      <c r="FPL2" s="38"/>
      <c r="FPM2" s="38"/>
      <c r="FPN2" s="38"/>
      <c r="FPO2" s="38"/>
      <c r="FPP2" s="38"/>
      <c r="FPQ2" s="38"/>
      <c r="FPR2" s="38"/>
      <c r="FPS2" s="38"/>
      <c r="FPT2" s="38"/>
      <c r="FPU2" s="38"/>
      <c r="FPV2" s="38"/>
      <c r="FPW2" s="38"/>
      <c r="FPX2" s="38"/>
      <c r="FPY2" s="38"/>
      <c r="FPZ2" s="38"/>
      <c r="FQA2" s="38"/>
      <c r="FQB2" s="38"/>
      <c r="FQC2" s="38"/>
      <c r="FQD2" s="38"/>
      <c r="FQE2" s="38"/>
      <c r="FQF2" s="38"/>
      <c r="FQG2" s="38"/>
      <c r="FQH2" s="38"/>
      <c r="FQI2" s="38"/>
      <c r="FQJ2" s="38"/>
      <c r="FQK2" s="38"/>
      <c r="FQL2" s="38"/>
      <c r="FQM2" s="38"/>
      <c r="FQN2" s="38"/>
      <c r="FQO2" s="38"/>
      <c r="FQP2" s="38"/>
      <c r="FQQ2" s="38"/>
      <c r="FQR2" s="38"/>
      <c r="FQS2" s="38"/>
      <c r="FQT2" s="38"/>
      <c r="FQU2" s="38"/>
      <c r="FQV2" s="38"/>
      <c r="FQW2" s="38"/>
      <c r="FQX2" s="38"/>
      <c r="FQY2" s="38"/>
      <c r="FQZ2" s="38"/>
      <c r="FRA2" s="38"/>
      <c r="FRB2" s="38"/>
      <c r="FRC2" s="38"/>
      <c r="FRD2" s="38"/>
      <c r="FRE2" s="38"/>
      <c r="FRF2" s="38"/>
      <c r="FRG2" s="38"/>
      <c r="FRH2" s="38"/>
      <c r="FRI2" s="38"/>
      <c r="FRJ2" s="38"/>
      <c r="FRK2" s="38"/>
      <c r="FRL2" s="38"/>
      <c r="FRM2" s="38"/>
      <c r="FRN2" s="38"/>
      <c r="FRO2" s="38"/>
      <c r="FRP2" s="38"/>
      <c r="FRQ2" s="38"/>
      <c r="FRR2" s="38"/>
      <c r="FRS2" s="38"/>
      <c r="FRT2" s="38"/>
      <c r="FRU2" s="38"/>
      <c r="FRV2" s="38"/>
      <c r="FRW2" s="38"/>
      <c r="FRX2" s="38"/>
      <c r="FRY2" s="38"/>
      <c r="FRZ2" s="38"/>
      <c r="FSA2" s="38"/>
      <c r="FSB2" s="38"/>
      <c r="FSC2" s="38"/>
      <c r="FSD2" s="38"/>
      <c r="FSE2" s="38"/>
      <c r="FSF2" s="38"/>
      <c r="FSG2" s="38"/>
      <c r="FSH2" s="38"/>
      <c r="FSI2" s="38"/>
      <c r="FSJ2" s="38"/>
      <c r="FSK2" s="38"/>
      <c r="FSL2" s="38"/>
      <c r="FSM2" s="38"/>
      <c r="FSN2" s="38"/>
      <c r="FSO2" s="38"/>
      <c r="FSP2" s="38"/>
      <c r="FSQ2" s="38"/>
      <c r="FSR2" s="38"/>
      <c r="FSS2" s="38"/>
      <c r="FST2" s="38"/>
      <c r="FSU2" s="38"/>
      <c r="FSV2" s="38"/>
      <c r="FSW2" s="38"/>
      <c r="FSX2" s="38"/>
      <c r="FSY2" s="38"/>
      <c r="FSZ2" s="38"/>
      <c r="FTA2" s="38"/>
      <c r="FTB2" s="38"/>
      <c r="FTC2" s="38"/>
      <c r="FTD2" s="38"/>
      <c r="FTE2" s="38"/>
      <c r="FTF2" s="38"/>
      <c r="FTG2" s="38"/>
      <c r="FTH2" s="38"/>
      <c r="FTI2" s="38"/>
      <c r="FTJ2" s="38"/>
      <c r="FTK2" s="38"/>
      <c r="FTL2" s="38"/>
      <c r="FTM2" s="38"/>
      <c r="FTN2" s="38"/>
      <c r="FTO2" s="38"/>
      <c r="FTP2" s="38"/>
      <c r="FTQ2" s="38"/>
      <c r="FTR2" s="38"/>
      <c r="FTS2" s="38"/>
      <c r="FTT2" s="38"/>
      <c r="FTU2" s="38"/>
      <c r="FTV2" s="38"/>
      <c r="FTW2" s="38"/>
      <c r="FTX2" s="38"/>
      <c r="FTY2" s="38"/>
      <c r="FTZ2" s="38"/>
      <c r="FUA2" s="38"/>
      <c r="FUB2" s="38"/>
      <c r="FUC2" s="38"/>
      <c r="FUD2" s="38"/>
      <c r="FUE2" s="38"/>
      <c r="FUF2" s="38"/>
      <c r="FUG2" s="38"/>
      <c r="FUH2" s="38"/>
      <c r="FUI2" s="38"/>
      <c r="FUJ2" s="38"/>
      <c r="FUK2" s="38"/>
      <c r="FUL2" s="38"/>
      <c r="FUM2" s="38"/>
      <c r="FUN2" s="38"/>
      <c r="FUO2" s="38"/>
      <c r="FUP2" s="38"/>
      <c r="FUQ2" s="38"/>
      <c r="FUR2" s="38"/>
      <c r="FUS2" s="38"/>
      <c r="FUT2" s="38"/>
      <c r="FUU2" s="38"/>
      <c r="FUV2" s="38"/>
      <c r="FUW2" s="38"/>
      <c r="FUX2" s="38"/>
      <c r="FUY2" s="38"/>
      <c r="FUZ2" s="38"/>
      <c r="FVA2" s="38"/>
      <c r="FVB2" s="38"/>
      <c r="FVC2" s="38"/>
      <c r="FVD2" s="38"/>
      <c r="FVE2" s="38"/>
      <c r="FVF2" s="38"/>
      <c r="FVG2" s="38"/>
      <c r="FVH2" s="38"/>
      <c r="FVI2" s="38"/>
      <c r="FVJ2" s="38"/>
      <c r="FVK2" s="38"/>
      <c r="FVL2" s="38"/>
      <c r="FVM2" s="38"/>
      <c r="FVN2" s="38"/>
      <c r="FVO2" s="38"/>
      <c r="FVP2" s="38"/>
      <c r="FVQ2" s="38"/>
      <c r="FVR2" s="38"/>
      <c r="FVS2" s="38"/>
      <c r="FVT2" s="38"/>
      <c r="FVU2" s="38"/>
      <c r="FVV2" s="38"/>
      <c r="FVW2" s="38"/>
      <c r="FVX2" s="38"/>
      <c r="FVY2" s="38"/>
      <c r="FVZ2" s="38"/>
      <c r="FWA2" s="38"/>
      <c r="FWB2" s="38"/>
      <c r="FWC2" s="38"/>
      <c r="FWD2" s="38"/>
      <c r="FWE2" s="38"/>
      <c r="FWF2" s="38"/>
      <c r="FWG2" s="38"/>
      <c r="FWH2" s="38"/>
      <c r="FWI2" s="38"/>
      <c r="FWJ2" s="38"/>
      <c r="FWK2" s="38"/>
      <c r="FWL2" s="38"/>
      <c r="FWM2" s="38"/>
      <c r="FWN2" s="38"/>
      <c r="FWO2" s="38"/>
      <c r="FWP2" s="38"/>
      <c r="FWQ2" s="38"/>
      <c r="FWR2" s="38"/>
      <c r="FWS2" s="38"/>
      <c r="FWT2" s="38"/>
      <c r="FWU2" s="38"/>
      <c r="FWV2" s="38"/>
      <c r="FWW2" s="38"/>
      <c r="FWX2" s="38"/>
      <c r="FWY2" s="38"/>
      <c r="FWZ2" s="38"/>
      <c r="FXA2" s="38"/>
      <c r="FXB2" s="38"/>
      <c r="FXC2" s="38"/>
      <c r="FXD2" s="38"/>
      <c r="FXE2" s="38"/>
      <c r="FXF2" s="38"/>
      <c r="FXG2" s="38"/>
      <c r="FXH2" s="38"/>
      <c r="FXI2" s="38"/>
      <c r="FXJ2" s="38"/>
      <c r="FXK2" s="38"/>
      <c r="FXL2" s="38"/>
      <c r="FXM2" s="38"/>
      <c r="FXN2" s="38"/>
      <c r="FXO2" s="38"/>
      <c r="FXP2" s="38"/>
      <c r="FXQ2" s="38"/>
      <c r="FXR2" s="38"/>
      <c r="FXS2" s="38"/>
      <c r="FXT2" s="38"/>
      <c r="FXU2" s="38"/>
      <c r="FXV2" s="38"/>
      <c r="FXW2" s="38"/>
      <c r="FXX2" s="38"/>
      <c r="FXY2" s="38"/>
      <c r="FXZ2" s="38"/>
      <c r="FYA2" s="38"/>
      <c r="FYB2" s="38"/>
      <c r="FYC2" s="38"/>
      <c r="FYD2" s="38"/>
      <c r="FYE2" s="38"/>
      <c r="FYF2" s="38"/>
      <c r="FYG2" s="38"/>
      <c r="FYH2" s="38"/>
      <c r="FYI2" s="38"/>
      <c r="FYJ2" s="38"/>
      <c r="FYK2" s="38"/>
      <c r="FYL2" s="38"/>
      <c r="FYM2" s="38"/>
      <c r="FYN2" s="38"/>
      <c r="FYO2" s="38"/>
      <c r="FYP2" s="38"/>
      <c r="FYQ2" s="38"/>
      <c r="FYR2" s="38"/>
      <c r="FYS2" s="38"/>
      <c r="FYT2" s="38"/>
      <c r="FYU2" s="38"/>
      <c r="FYV2" s="38"/>
      <c r="FYW2" s="38"/>
      <c r="FYX2" s="38"/>
      <c r="FYY2" s="38"/>
      <c r="FYZ2" s="38"/>
      <c r="FZA2" s="38"/>
      <c r="FZB2" s="38"/>
      <c r="FZC2" s="38"/>
      <c r="FZD2" s="38"/>
      <c r="FZE2" s="38"/>
      <c r="FZF2" s="38"/>
      <c r="FZG2" s="38"/>
      <c r="FZH2" s="38"/>
      <c r="FZI2" s="38"/>
      <c r="FZJ2" s="38"/>
      <c r="FZK2" s="38"/>
      <c r="FZL2" s="38"/>
      <c r="FZM2" s="38"/>
      <c r="FZN2" s="38"/>
      <c r="FZO2" s="38"/>
      <c r="FZP2" s="38"/>
      <c r="FZQ2" s="38"/>
      <c r="FZR2" s="38"/>
      <c r="FZS2" s="38"/>
      <c r="FZT2" s="38"/>
      <c r="FZU2" s="38"/>
      <c r="FZV2" s="38"/>
      <c r="FZW2" s="38"/>
      <c r="FZX2" s="38"/>
      <c r="FZY2" s="38"/>
      <c r="FZZ2" s="38"/>
      <c r="GAA2" s="38"/>
      <c r="GAB2" s="38"/>
      <c r="GAC2" s="38"/>
      <c r="GAD2" s="38"/>
      <c r="GAE2" s="38"/>
      <c r="GAF2" s="38"/>
      <c r="GAG2" s="38"/>
      <c r="GAH2" s="38"/>
      <c r="GAI2" s="38"/>
      <c r="GAJ2" s="38"/>
      <c r="GAK2" s="38"/>
      <c r="GAL2" s="38"/>
      <c r="GAM2" s="38"/>
      <c r="GAN2" s="38"/>
      <c r="GAO2" s="38"/>
      <c r="GAP2" s="38"/>
      <c r="GAQ2" s="38"/>
      <c r="GAR2" s="38"/>
      <c r="GAS2" s="38"/>
      <c r="GAT2" s="38"/>
      <c r="GAU2" s="38"/>
      <c r="GAV2" s="38"/>
      <c r="GAW2" s="38"/>
      <c r="GAX2" s="38"/>
      <c r="GAY2" s="38"/>
      <c r="GAZ2" s="38"/>
      <c r="GBA2" s="38"/>
      <c r="GBB2" s="38"/>
      <c r="GBC2" s="38"/>
      <c r="GBD2" s="38"/>
      <c r="GBE2" s="38"/>
      <c r="GBF2" s="38"/>
      <c r="GBG2" s="38"/>
      <c r="GBH2" s="38"/>
      <c r="GBI2" s="38"/>
      <c r="GBJ2" s="38"/>
      <c r="GBK2" s="38"/>
      <c r="GBL2" s="38"/>
      <c r="GBM2" s="38"/>
      <c r="GBN2" s="38"/>
      <c r="GBO2" s="38"/>
      <c r="GBP2" s="38"/>
      <c r="GBQ2" s="38"/>
      <c r="GBR2" s="38"/>
      <c r="GBS2" s="38"/>
      <c r="GBT2" s="38"/>
      <c r="GBU2" s="38"/>
      <c r="GBV2" s="38"/>
      <c r="GBW2" s="38"/>
      <c r="GBX2" s="38"/>
      <c r="GBY2" s="38"/>
      <c r="GBZ2" s="38"/>
      <c r="GCA2" s="38"/>
      <c r="GCB2" s="38"/>
      <c r="GCC2" s="38"/>
      <c r="GCD2" s="38"/>
      <c r="GCE2" s="38"/>
      <c r="GCF2" s="38"/>
      <c r="GCG2" s="38"/>
      <c r="GCH2" s="38"/>
      <c r="GCI2" s="38"/>
      <c r="GCJ2" s="38"/>
      <c r="GCK2" s="38"/>
      <c r="GCL2" s="38"/>
      <c r="GCM2" s="38"/>
      <c r="GCN2" s="38"/>
      <c r="GCO2" s="38"/>
      <c r="GCP2" s="38"/>
      <c r="GCQ2" s="38"/>
      <c r="GCR2" s="38"/>
      <c r="GCS2" s="38"/>
      <c r="GCT2" s="38"/>
      <c r="GCU2" s="38"/>
      <c r="GCV2" s="38"/>
      <c r="GCW2" s="38"/>
      <c r="GCX2" s="38"/>
      <c r="GCY2" s="38"/>
      <c r="GCZ2" s="38"/>
      <c r="GDA2" s="38"/>
      <c r="GDB2" s="38"/>
      <c r="GDC2" s="38"/>
      <c r="GDD2" s="38"/>
      <c r="GDE2" s="38"/>
      <c r="GDF2" s="38"/>
      <c r="GDG2" s="38"/>
      <c r="GDH2" s="38"/>
      <c r="GDI2" s="38"/>
      <c r="GDJ2" s="38"/>
      <c r="GDK2" s="38"/>
      <c r="GDL2" s="38"/>
      <c r="GDM2" s="38"/>
      <c r="GDN2" s="38"/>
      <c r="GDO2" s="38"/>
      <c r="GDP2" s="38"/>
      <c r="GDQ2" s="38"/>
      <c r="GDR2" s="38"/>
      <c r="GDS2" s="38"/>
      <c r="GDT2" s="38"/>
      <c r="GDU2" s="38"/>
      <c r="GDV2" s="38"/>
      <c r="GDW2" s="38"/>
      <c r="GDX2" s="38"/>
      <c r="GDY2" s="38"/>
      <c r="GDZ2" s="38"/>
      <c r="GEA2" s="38"/>
      <c r="GEB2" s="38"/>
      <c r="GEC2" s="38"/>
      <c r="GED2" s="38"/>
      <c r="GEE2" s="38"/>
      <c r="GEF2" s="38"/>
      <c r="GEG2" s="38"/>
      <c r="GEH2" s="38"/>
      <c r="GEI2" s="38"/>
      <c r="GEJ2" s="38"/>
      <c r="GEK2" s="38"/>
      <c r="GEL2" s="38"/>
      <c r="GEM2" s="38"/>
      <c r="GEN2" s="38"/>
      <c r="GEO2" s="38"/>
      <c r="GEP2" s="38"/>
      <c r="GEQ2" s="38"/>
      <c r="GER2" s="38"/>
      <c r="GES2" s="38"/>
      <c r="GET2" s="38"/>
      <c r="GEU2" s="38"/>
      <c r="GEV2" s="38"/>
      <c r="GEW2" s="38"/>
      <c r="GEX2" s="38"/>
      <c r="GEY2" s="38"/>
      <c r="GEZ2" s="38"/>
      <c r="GFA2" s="38"/>
      <c r="GFB2" s="38"/>
      <c r="GFC2" s="38"/>
      <c r="GFD2" s="38"/>
      <c r="GFE2" s="38"/>
      <c r="GFF2" s="38"/>
      <c r="GFG2" s="38"/>
      <c r="GFH2" s="38"/>
      <c r="GFI2" s="38"/>
      <c r="GFJ2" s="38"/>
      <c r="GFK2" s="38"/>
      <c r="GFL2" s="38"/>
      <c r="GFM2" s="38"/>
      <c r="GFN2" s="38"/>
      <c r="GFO2" s="38"/>
      <c r="GFP2" s="38"/>
      <c r="GFQ2" s="38"/>
      <c r="GFR2" s="38"/>
      <c r="GFS2" s="38"/>
      <c r="GFT2" s="38"/>
      <c r="GFU2" s="38"/>
      <c r="GFV2" s="38"/>
      <c r="GFW2" s="38"/>
      <c r="GFX2" s="38"/>
      <c r="GFY2" s="38"/>
      <c r="GFZ2" s="38"/>
      <c r="GGA2" s="38"/>
      <c r="GGB2" s="38"/>
      <c r="GGC2" s="38"/>
      <c r="GGD2" s="38"/>
      <c r="GGE2" s="38"/>
      <c r="GGF2" s="38"/>
      <c r="GGG2" s="38"/>
      <c r="GGH2" s="38"/>
      <c r="GGI2" s="38"/>
      <c r="GGJ2" s="38"/>
      <c r="GGK2" s="38"/>
      <c r="GGL2" s="38"/>
      <c r="GGM2" s="38"/>
      <c r="GGN2" s="38"/>
      <c r="GGO2" s="38"/>
      <c r="GGP2" s="38"/>
      <c r="GGQ2" s="38"/>
      <c r="GGR2" s="38"/>
      <c r="GGS2" s="38"/>
      <c r="GGT2" s="38"/>
      <c r="GGU2" s="38"/>
      <c r="GGV2" s="38"/>
      <c r="GGW2" s="38"/>
      <c r="GGX2" s="38"/>
      <c r="GGY2" s="38"/>
      <c r="GGZ2" s="38"/>
      <c r="GHA2" s="38"/>
      <c r="GHB2" s="38"/>
      <c r="GHC2" s="38"/>
      <c r="GHD2" s="38"/>
      <c r="GHE2" s="38"/>
      <c r="GHF2" s="38"/>
      <c r="GHG2" s="38"/>
      <c r="GHH2" s="38"/>
      <c r="GHI2" s="38"/>
      <c r="GHJ2" s="38"/>
      <c r="GHK2" s="38"/>
      <c r="GHL2" s="38"/>
      <c r="GHM2" s="38"/>
      <c r="GHN2" s="38"/>
      <c r="GHO2" s="38"/>
      <c r="GHP2" s="38"/>
      <c r="GHQ2" s="38"/>
      <c r="GHR2" s="38"/>
      <c r="GHS2" s="38"/>
      <c r="GHT2" s="38"/>
      <c r="GHU2" s="38"/>
      <c r="GHV2" s="38"/>
      <c r="GHW2" s="38"/>
      <c r="GHX2" s="38"/>
      <c r="GHY2" s="38"/>
      <c r="GHZ2" s="38"/>
      <c r="GIA2" s="38"/>
      <c r="GIB2" s="38"/>
      <c r="GIC2" s="38"/>
      <c r="GID2" s="38"/>
      <c r="GIE2" s="38"/>
      <c r="GIF2" s="38"/>
      <c r="GIG2" s="38"/>
      <c r="GIH2" s="38"/>
      <c r="GII2" s="38"/>
      <c r="GIJ2" s="38"/>
      <c r="GIK2" s="38"/>
      <c r="GIL2" s="38"/>
      <c r="GIM2" s="38"/>
      <c r="GIN2" s="38"/>
      <c r="GIO2" s="38"/>
      <c r="GIP2" s="38"/>
      <c r="GIQ2" s="38"/>
      <c r="GIR2" s="38"/>
      <c r="GIS2" s="38"/>
      <c r="GIT2" s="38"/>
      <c r="GIU2" s="38"/>
      <c r="GIV2" s="38"/>
      <c r="GIW2" s="38"/>
      <c r="GIX2" s="38"/>
      <c r="GIY2" s="38"/>
      <c r="GIZ2" s="38"/>
      <c r="GJA2" s="38"/>
      <c r="GJB2" s="38"/>
      <c r="GJC2" s="38"/>
      <c r="GJD2" s="38"/>
      <c r="GJE2" s="38"/>
      <c r="GJF2" s="38"/>
      <c r="GJG2" s="38"/>
      <c r="GJH2" s="38"/>
      <c r="GJI2" s="38"/>
      <c r="GJJ2" s="38"/>
      <c r="GJK2" s="38"/>
      <c r="GJL2" s="38"/>
      <c r="GJM2" s="38"/>
      <c r="GJN2" s="38"/>
      <c r="GJO2" s="38"/>
      <c r="GJP2" s="38"/>
      <c r="GJQ2" s="38"/>
      <c r="GJR2" s="38"/>
      <c r="GJS2" s="38"/>
      <c r="GJT2" s="38"/>
      <c r="GJU2" s="38"/>
      <c r="GJV2" s="38"/>
      <c r="GJW2" s="38"/>
      <c r="GJX2" s="38"/>
      <c r="GJY2" s="38"/>
      <c r="GJZ2" s="38"/>
      <c r="GKA2" s="38"/>
      <c r="GKB2" s="38"/>
      <c r="GKC2" s="38"/>
      <c r="GKD2" s="38"/>
      <c r="GKE2" s="38"/>
      <c r="GKF2" s="38"/>
      <c r="GKG2" s="38"/>
      <c r="GKH2" s="38"/>
      <c r="GKI2" s="38"/>
      <c r="GKJ2" s="38"/>
      <c r="GKK2" s="38"/>
      <c r="GKL2" s="38"/>
      <c r="GKM2" s="38"/>
      <c r="GKN2" s="38"/>
      <c r="GKO2" s="38"/>
      <c r="GKP2" s="38"/>
      <c r="GKQ2" s="38"/>
      <c r="GKR2" s="38"/>
      <c r="GKS2" s="38"/>
      <c r="GKT2" s="38"/>
      <c r="GKU2" s="38"/>
      <c r="GKV2" s="38"/>
      <c r="GKW2" s="38"/>
      <c r="GKX2" s="38"/>
      <c r="GKY2" s="38"/>
      <c r="GKZ2" s="38"/>
      <c r="GLA2" s="38"/>
      <c r="GLB2" s="38"/>
      <c r="GLC2" s="38"/>
      <c r="GLD2" s="38"/>
      <c r="GLE2" s="38"/>
      <c r="GLF2" s="38"/>
      <c r="GLG2" s="38"/>
      <c r="GLH2" s="38"/>
      <c r="GLI2" s="38"/>
      <c r="GLJ2" s="38"/>
      <c r="GLK2" s="38"/>
      <c r="GLL2" s="38"/>
      <c r="GLM2" s="38"/>
      <c r="GLN2" s="38"/>
      <c r="GLO2" s="38"/>
      <c r="GLP2" s="38"/>
      <c r="GLQ2" s="38"/>
      <c r="GLR2" s="38"/>
      <c r="GLS2" s="38"/>
      <c r="GLT2" s="38"/>
      <c r="GLU2" s="38"/>
      <c r="GLV2" s="38"/>
      <c r="GLW2" s="38"/>
      <c r="GLX2" s="38"/>
      <c r="GLY2" s="38"/>
      <c r="GLZ2" s="38"/>
      <c r="GMA2" s="38"/>
      <c r="GMB2" s="38"/>
      <c r="GMC2" s="38"/>
      <c r="GMD2" s="38"/>
      <c r="GME2" s="38"/>
      <c r="GMF2" s="38"/>
      <c r="GMG2" s="38"/>
      <c r="GMH2" s="38"/>
      <c r="GMI2" s="38"/>
      <c r="GMJ2" s="38"/>
      <c r="GMK2" s="38"/>
      <c r="GML2" s="38"/>
      <c r="GMM2" s="38"/>
      <c r="GMN2" s="38"/>
      <c r="GMO2" s="38"/>
      <c r="GMP2" s="38"/>
      <c r="GMQ2" s="38"/>
      <c r="GMR2" s="38"/>
      <c r="GMS2" s="38"/>
      <c r="GMT2" s="38"/>
      <c r="GMU2" s="38"/>
      <c r="GMV2" s="38"/>
      <c r="GMW2" s="38"/>
      <c r="GMX2" s="38"/>
      <c r="GMY2" s="38"/>
      <c r="GMZ2" s="38"/>
      <c r="GNA2" s="38"/>
      <c r="GNB2" s="38"/>
      <c r="GNC2" s="38"/>
      <c r="GND2" s="38"/>
      <c r="GNE2" s="38"/>
      <c r="GNF2" s="38"/>
      <c r="GNG2" s="38"/>
      <c r="GNH2" s="38"/>
      <c r="GNI2" s="38"/>
      <c r="GNJ2" s="38"/>
      <c r="GNK2" s="38"/>
      <c r="GNL2" s="38"/>
      <c r="GNM2" s="38"/>
      <c r="GNN2" s="38"/>
      <c r="GNO2" s="38"/>
      <c r="GNP2" s="38"/>
      <c r="GNQ2" s="38"/>
      <c r="GNR2" s="38"/>
      <c r="GNS2" s="38"/>
      <c r="GNT2" s="38"/>
      <c r="GNU2" s="38"/>
      <c r="GNV2" s="38"/>
      <c r="GNW2" s="38"/>
      <c r="GNX2" s="38"/>
      <c r="GNY2" s="38"/>
      <c r="GNZ2" s="38"/>
      <c r="GOA2" s="38"/>
      <c r="GOB2" s="38"/>
      <c r="GOC2" s="38"/>
      <c r="GOD2" s="38"/>
      <c r="GOE2" s="38"/>
      <c r="GOF2" s="38"/>
      <c r="GOG2" s="38"/>
      <c r="GOH2" s="38"/>
      <c r="GOI2" s="38"/>
      <c r="GOJ2" s="38"/>
      <c r="GOK2" s="38"/>
      <c r="GOL2" s="38"/>
      <c r="GOM2" s="38"/>
      <c r="GON2" s="38"/>
      <c r="GOO2" s="38"/>
      <c r="GOP2" s="38"/>
      <c r="GOQ2" s="38"/>
      <c r="GOR2" s="38"/>
      <c r="GOS2" s="38"/>
      <c r="GOT2" s="38"/>
      <c r="GOU2" s="38"/>
      <c r="GOV2" s="38"/>
      <c r="GOW2" s="38"/>
      <c r="GOX2" s="38"/>
      <c r="GOY2" s="38"/>
      <c r="GOZ2" s="38"/>
      <c r="GPA2" s="38"/>
      <c r="GPB2" s="38"/>
      <c r="GPC2" s="38"/>
      <c r="GPD2" s="38"/>
      <c r="GPE2" s="38"/>
      <c r="GPF2" s="38"/>
      <c r="GPG2" s="38"/>
      <c r="GPH2" s="38"/>
      <c r="GPI2" s="38"/>
      <c r="GPJ2" s="38"/>
      <c r="GPK2" s="38"/>
      <c r="GPL2" s="38"/>
      <c r="GPM2" s="38"/>
      <c r="GPN2" s="38"/>
      <c r="GPO2" s="38"/>
      <c r="GPP2" s="38"/>
      <c r="GPQ2" s="38"/>
      <c r="GPR2" s="38"/>
      <c r="GPS2" s="38"/>
      <c r="GPT2" s="38"/>
      <c r="GPU2" s="38"/>
      <c r="GPV2" s="38"/>
      <c r="GPW2" s="38"/>
      <c r="GPX2" s="38"/>
      <c r="GPY2" s="38"/>
      <c r="GPZ2" s="38"/>
      <c r="GQA2" s="38"/>
      <c r="GQB2" s="38"/>
      <c r="GQC2" s="38"/>
      <c r="GQD2" s="38"/>
      <c r="GQE2" s="38"/>
      <c r="GQF2" s="38"/>
      <c r="GQG2" s="38"/>
      <c r="GQH2" s="38"/>
      <c r="GQI2" s="38"/>
      <c r="GQJ2" s="38"/>
      <c r="GQK2" s="38"/>
      <c r="GQL2" s="38"/>
      <c r="GQM2" s="38"/>
      <c r="GQN2" s="38"/>
      <c r="GQO2" s="38"/>
      <c r="GQP2" s="38"/>
      <c r="GQQ2" s="38"/>
      <c r="GQR2" s="38"/>
      <c r="GQS2" s="38"/>
      <c r="GQT2" s="38"/>
      <c r="GQU2" s="38"/>
      <c r="GQV2" s="38"/>
      <c r="GQW2" s="38"/>
      <c r="GQX2" s="38"/>
      <c r="GQY2" s="38"/>
      <c r="GQZ2" s="38"/>
      <c r="GRA2" s="38"/>
      <c r="GRB2" s="38"/>
      <c r="GRC2" s="38"/>
      <c r="GRD2" s="38"/>
      <c r="GRE2" s="38"/>
      <c r="GRF2" s="38"/>
      <c r="GRG2" s="38"/>
      <c r="GRH2" s="38"/>
      <c r="GRI2" s="38"/>
      <c r="GRJ2" s="38"/>
      <c r="GRK2" s="38"/>
      <c r="GRL2" s="38"/>
      <c r="GRM2" s="38"/>
      <c r="GRN2" s="38"/>
      <c r="GRO2" s="38"/>
      <c r="GRP2" s="38"/>
      <c r="GRQ2" s="38"/>
      <c r="GRR2" s="38"/>
      <c r="GRS2" s="38"/>
      <c r="GRT2" s="38"/>
      <c r="GRU2" s="38"/>
      <c r="GRV2" s="38"/>
      <c r="GRW2" s="38"/>
      <c r="GRX2" s="38"/>
      <c r="GRY2" s="38"/>
      <c r="GRZ2" s="38"/>
      <c r="GSA2" s="38"/>
      <c r="GSB2" s="38"/>
      <c r="GSC2" s="38"/>
      <c r="GSD2" s="38"/>
      <c r="GSE2" s="38"/>
      <c r="GSF2" s="38"/>
      <c r="GSG2" s="38"/>
      <c r="GSH2" s="38"/>
      <c r="GSI2" s="38"/>
      <c r="GSJ2" s="38"/>
      <c r="GSK2" s="38"/>
      <c r="GSL2" s="38"/>
      <c r="GSM2" s="38"/>
      <c r="GSN2" s="38"/>
      <c r="GSO2" s="38"/>
      <c r="GSP2" s="38"/>
      <c r="GSQ2" s="38"/>
      <c r="GSR2" s="38"/>
      <c r="GSS2" s="38"/>
      <c r="GST2" s="38"/>
      <c r="GSU2" s="38"/>
      <c r="GSV2" s="38"/>
      <c r="GSW2" s="38"/>
      <c r="GSX2" s="38"/>
      <c r="GSY2" s="38"/>
      <c r="GSZ2" s="38"/>
      <c r="GTA2" s="38"/>
      <c r="GTB2" s="38"/>
      <c r="GTC2" s="38"/>
      <c r="GTD2" s="38"/>
      <c r="GTE2" s="38"/>
      <c r="GTF2" s="38"/>
      <c r="GTG2" s="38"/>
      <c r="GTH2" s="38"/>
      <c r="GTI2" s="38"/>
      <c r="GTJ2" s="38"/>
      <c r="GTK2" s="38"/>
      <c r="GTL2" s="38"/>
      <c r="GTM2" s="38"/>
      <c r="GTN2" s="38"/>
      <c r="GTO2" s="38"/>
      <c r="GTP2" s="38"/>
      <c r="GTQ2" s="38"/>
      <c r="GTR2" s="38"/>
      <c r="GTS2" s="38"/>
      <c r="GTT2" s="38"/>
      <c r="GTU2" s="38"/>
      <c r="GTV2" s="38"/>
      <c r="GTW2" s="38"/>
      <c r="GTX2" s="38"/>
      <c r="GTY2" s="38"/>
      <c r="GTZ2" s="38"/>
      <c r="GUA2" s="38"/>
      <c r="GUB2" s="38"/>
      <c r="GUC2" s="38"/>
      <c r="GUD2" s="38"/>
      <c r="GUE2" s="38"/>
      <c r="GUF2" s="38"/>
      <c r="GUG2" s="38"/>
      <c r="GUH2" s="38"/>
      <c r="GUI2" s="38"/>
      <c r="GUJ2" s="38"/>
      <c r="GUK2" s="38"/>
      <c r="GUL2" s="38"/>
      <c r="GUM2" s="38"/>
      <c r="GUN2" s="38"/>
      <c r="GUO2" s="38"/>
      <c r="GUP2" s="38"/>
      <c r="GUQ2" s="38"/>
      <c r="GUR2" s="38"/>
      <c r="GUS2" s="38"/>
      <c r="GUT2" s="38"/>
      <c r="GUU2" s="38"/>
      <c r="GUV2" s="38"/>
      <c r="GUW2" s="38"/>
      <c r="GUX2" s="38"/>
      <c r="GUY2" s="38"/>
      <c r="GUZ2" s="38"/>
      <c r="GVA2" s="38"/>
      <c r="GVB2" s="38"/>
      <c r="GVC2" s="38"/>
      <c r="GVD2" s="38"/>
      <c r="GVE2" s="38"/>
      <c r="GVF2" s="38"/>
      <c r="GVG2" s="38"/>
      <c r="GVH2" s="38"/>
      <c r="GVI2" s="38"/>
      <c r="GVJ2" s="38"/>
      <c r="GVK2" s="38"/>
      <c r="GVL2" s="38"/>
      <c r="GVM2" s="38"/>
      <c r="GVN2" s="38"/>
      <c r="GVO2" s="38"/>
      <c r="GVP2" s="38"/>
      <c r="GVQ2" s="38"/>
      <c r="GVR2" s="38"/>
      <c r="GVS2" s="38"/>
      <c r="GVT2" s="38"/>
      <c r="GVU2" s="38"/>
      <c r="GVV2" s="38"/>
      <c r="GVW2" s="38"/>
      <c r="GVX2" s="38"/>
      <c r="GVY2" s="38"/>
      <c r="GVZ2" s="38"/>
      <c r="GWA2" s="38"/>
      <c r="GWB2" s="38"/>
      <c r="GWC2" s="38"/>
      <c r="GWD2" s="38"/>
      <c r="GWE2" s="38"/>
      <c r="GWF2" s="38"/>
      <c r="GWG2" s="38"/>
      <c r="GWH2" s="38"/>
      <c r="GWI2" s="38"/>
      <c r="GWJ2" s="38"/>
      <c r="GWK2" s="38"/>
      <c r="GWL2" s="38"/>
      <c r="GWM2" s="38"/>
      <c r="GWN2" s="38"/>
      <c r="GWO2" s="38"/>
      <c r="GWP2" s="38"/>
      <c r="GWQ2" s="38"/>
      <c r="GWR2" s="38"/>
      <c r="GWS2" s="38"/>
      <c r="GWT2" s="38"/>
      <c r="GWU2" s="38"/>
      <c r="GWV2" s="38"/>
      <c r="GWW2" s="38"/>
      <c r="GWX2" s="38"/>
      <c r="GWY2" s="38"/>
      <c r="GWZ2" s="38"/>
      <c r="GXA2" s="38"/>
      <c r="GXB2" s="38"/>
      <c r="GXC2" s="38"/>
      <c r="GXD2" s="38"/>
      <c r="GXE2" s="38"/>
      <c r="GXF2" s="38"/>
      <c r="GXG2" s="38"/>
      <c r="GXH2" s="38"/>
      <c r="GXI2" s="38"/>
      <c r="GXJ2" s="38"/>
      <c r="GXK2" s="38"/>
      <c r="GXL2" s="38"/>
      <c r="GXM2" s="38"/>
      <c r="GXN2" s="38"/>
      <c r="GXO2" s="38"/>
      <c r="GXP2" s="38"/>
      <c r="GXQ2" s="38"/>
      <c r="GXR2" s="38"/>
      <c r="GXS2" s="38"/>
      <c r="GXT2" s="38"/>
      <c r="GXU2" s="38"/>
      <c r="GXV2" s="38"/>
      <c r="GXW2" s="38"/>
      <c r="GXX2" s="38"/>
      <c r="GXY2" s="38"/>
      <c r="GXZ2" s="38"/>
      <c r="GYA2" s="38"/>
      <c r="GYB2" s="38"/>
      <c r="GYC2" s="38"/>
      <c r="GYD2" s="38"/>
      <c r="GYE2" s="38"/>
      <c r="GYF2" s="38"/>
      <c r="GYG2" s="38"/>
      <c r="GYH2" s="38"/>
      <c r="GYI2" s="38"/>
      <c r="GYJ2" s="38"/>
      <c r="GYK2" s="38"/>
      <c r="GYL2" s="38"/>
      <c r="GYM2" s="38"/>
      <c r="GYN2" s="38"/>
      <c r="GYO2" s="38"/>
      <c r="GYP2" s="38"/>
      <c r="GYQ2" s="38"/>
      <c r="GYR2" s="38"/>
      <c r="GYS2" s="38"/>
      <c r="GYT2" s="38"/>
      <c r="GYU2" s="38"/>
      <c r="GYV2" s="38"/>
      <c r="GYW2" s="38"/>
      <c r="GYX2" s="38"/>
      <c r="GYY2" s="38"/>
      <c r="GYZ2" s="38"/>
      <c r="GZA2" s="38"/>
      <c r="GZB2" s="38"/>
      <c r="GZC2" s="38"/>
      <c r="GZD2" s="38"/>
      <c r="GZE2" s="38"/>
      <c r="GZF2" s="38"/>
      <c r="GZG2" s="38"/>
      <c r="GZH2" s="38"/>
      <c r="GZI2" s="38"/>
      <c r="GZJ2" s="38"/>
      <c r="GZK2" s="38"/>
      <c r="GZL2" s="38"/>
      <c r="GZM2" s="38"/>
      <c r="GZN2" s="38"/>
      <c r="GZO2" s="38"/>
      <c r="GZP2" s="38"/>
      <c r="GZQ2" s="38"/>
      <c r="GZR2" s="38"/>
      <c r="GZS2" s="38"/>
      <c r="GZT2" s="38"/>
      <c r="GZU2" s="38"/>
      <c r="GZV2" s="38"/>
      <c r="GZW2" s="38"/>
      <c r="GZX2" s="38"/>
      <c r="GZY2" s="38"/>
      <c r="GZZ2" s="38"/>
      <c r="HAA2" s="38"/>
      <c r="HAB2" s="38"/>
      <c r="HAC2" s="38"/>
      <c r="HAD2" s="38"/>
      <c r="HAE2" s="38"/>
      <c r="HAF2" s="38"/>
      <c r="HAG2" s="38"/>
      <c r="HAH2" s="38"/>
      <c r="HAI2" s="38"/>
      <c r="HAJ2" s="38"/>
      <c r="HAK2" s="38"/>
      <c r="HAL2" s="38"/>
      <c r="HAM2" s="38"/>
      <c r="HAN2" s="38"/>
      <c r="HAO2" s="38"/>
      <c r="HAP2" s="38"/>
      <c r="HAQ2" s="38"/>
      <c r="HAR2" s="38"/>
      <c r="HAS2" s="38"/>
      <c r="HAT2" s="38"/>
      <c r="HAU2" s="38"/>
      <c r="HAV2" s="38"/>
      <c r="HAW2" s="38"/>
      <c r="HAX2" s="38"/>
      <c r="HAY2" s="38"/>
      <c r="HAZ2" s="38"/>
      <c r="HBA2" s="38"/>
      <c r="HBB2" s="38"/>
      <c r="HBC2" s="38"/>
      <c r="HBD2" s="38"/>
      <c r="HBE2" s="38"/>
      <c r="HBF2" s="38"/>
      <c r="HBG2" s="38"/>
      <c r="HBH2" s="38"/>
      <c r="HBI2" s="38"/>
      <c r="HBJ2" s="38"/>
      <c r="HBK2" s="38"/>
      <c r="HBL2" s="38"/>
      <c r="HBM2" s="38"/>
      <c r="HBN2" s="38"/>
      <c r="HBO2" s="38"/>
      <c r="HBP2" s="38"/>
      <c r="HBQ2" s="38"/>
      <c r="HBR2" s="38"/>
      <c r="HBS2" s="38"/>
      <c r="HBT2" s="38"/>
      <c r="HBU2" s="38"/>
      <c r="HBV2" s="38"/>
      <c r="HBW2" s="38"/>
      <c r="HBX2" s="38"/>
      <c r="HBY2" s="38"/>
      <c r="HBZ2" s="38"/>
      <c r="HCA2" s="38"/>
      <c r="HCB2" s="38"/>
      <c r="HCC2" s="38"/>
      <c r="HCD2" s="38"/>
      <c r="HCE2" s="38"/>
      <c r="HCF2" s="38"/>
      <c r="HCG2" s="38"/>
      <c r="HCH2" s="38"/>
      <c r="HCI2" s="38"/>
      <c r="HCJ2" s="38"/>
      <c r="HCK2" s="38"/>
      <c r="HCL2" s="38"/>
      <c r="HCM2" s="38"/>
      <c r="HCN2" s="38"/>
      <c r="HCO2" s="38"/>
      <c r="HCP2" s="38"/>
      <c r="HCQ2" s="38"/>
      <c r="HCR2" s="38"/>
      <c r="HCS2" s="38"/>
      <c r="HCT2" s="38"/>
      <c r="HCU2" s="38"/>
      <c r="HCV2" s="38"/>
      <c r="HCW2" s="38"/>
      <c r="HCX2" s="38"/>
      <c r="HCY2" s="38"/>
      <c r="HCZ2" s="38"/>
      <c r="HDA2" s="38"/>
      <c r="HDB2" s="38"/>
      <c r="HDC2" s="38"/>
      <c r="HDD2" s="38"/>
      <c r="HDE2" s="38"/>
      <c r="HDF2" s="38"/>
      <c r="HDG2" s="38"/>
      <c r="HDH2" s="38"/>
      <c r="HDI2" s="38"/>
      <c r="HDJ2" s="38"/>
      <c r="HDK2" s="38"/>
      <c r="HDL2" s="38"/>
      <c r="HDM2" s="38"/>
      <c r="HDN2" s="38"/>
      <c r="HDO2" s="38"/>
      <c r="HDP2" s="38"/>
      <c r="HDQ2" s="38"/>
      <c r="HDR2" s="38"/>
      <c r="HDS2" s="38"/>
      <c r="HDT2" s="38"/>
      <c r="HDU2" s="38"/>
      <c r="HDV2" s="38"/>
      <c r="HDW2" s="38"/>
      <c r="HDX2" s="38"/>
      <c r="HDY2" s="38"/>
      <c r="HDZ2" s="38"/>
      <c r="HEA2" s="38"/>
      <c r="HEB2" s="38"/>
      <c r="HEC2" s="38"/>
      <c r="HED2" s="38"/>
      <c r="HEE2" s="38"/>
      <c r="HEF2" s="38"/>
      <c r="HEG2" s="38"/>
      <c r="HEH2" s="38"/>
      <c r="HEI2" s="38"/>
      <c r="HEJ2" s="38"/>
      <c r="HEK2" s="38"/>
      <c r="HEL2" s="38"/>
      <c r="HEM2" s="38"/>
      <c r="HEN2" s="38"/>
      <c r="HEO2" s="38"/>
      <c r="HEP2" s="38"/>
      <c r="HEQ2" s="38"/>
      <c r="HER2" s="38"/>
      <c r="HES2" s="38"/>
      <c r="HET2" s="38"/>
      <c r="HEU2" s="38"/>
      <c r="HEV2" s="38"/>
      <c r="HEW2" s="38"/>
      <c r="HEX2" s="38"/>
      <c r="HEY2" s="38"/>
      <c r="HEZ2" s="38"/>
      <c r="HFA2" s="38"/>
      <c r="HFB2" s="38"/>
      <c r="HFC2" s="38"/>
      <c r="HFD2" s="38"/>
      <c r="HFE2" s="38"/>
      <c r="HFF2" s="38"/>
      <c r="HFG2" s="38"/>
      <c r="HFH2" s="38"/>
      <c r="HFI2" s="38"/>
      <c r="HFJ2" s="38"/>
      <c r="HFK2" s="38"/>
      <c r="HFL2" s="38"/>
      <c r="HFM2" s="38"/>
      <c r="HFN2" s="38"/>
      <c r="HFO2" s="38"/>
      <c r="HFP2" s="38"/>
      <c r="HFQ2" s="38"/>
      <c r="HFR2" s="38"/>
      <c r="HFS2" s="38"/>
      <c r="HFT2" s="38"/>
      <c r="HFU2" s="38"/>
      <c r="HFV2" s="38"/>
      <c r="HFW2" s="38"/>
      <c r="HFX2" s="38"/>
      <c r="HFY2" s="38"/>
      <c r="HFZ2" s="38"/>
      <c r="HGA2" s="38"/>
      <c r="HGB2" s="38"/>
      <c r="HGC2" s="38"/>
      <c r="HGD2" s="38"/>
      <c r="HGE2" s="38"/>
      <c r="HGF2" s="38"/>
      <c r="HGG2" s="38"/>
      <c r="HGH2" s="38"/>
      <c r="HGI2" s="38"/>
      <c r="HGJ2" s="38"/>
      <c r="HGK2" s="38"/>
      <c r="HGL2" s="38"/>
      <c r="HGM2" s="38"/>
      <c r="HGN2" s="38"/>
      <c r="HGO2" s="38"/>
      <c r="HGP2" s="38"/>
      <c r="HGQ2" s="38"/>
      <c r="HGR2" s="38"/>
      <c r="HGS2" s="38"/>
      <c r="HGT2" s="38"/>
      <c r="HGU2" s="38"/>
      <c r="HGV2" s="38"/>
      <c r="HGW2" s="38"/>
      <c r="HGX2" s="38"/>
      <c r="HGY2" s="38"/>
      <c r="HGZ2" s="38"/>
      <c r="HHA2" s="38"/>
      <c r="HHB2" s="38"/>
      <c r="HHC2" s="38"/>
      <c r="HHD2" s="38"/>
      <c r="HHE2" s="38"/>
      <c r="HHF2" s="38"/>
      <c r="HHG2" s="38"/>
      <c r="HHH2" s="38"/>
      <c r="HHI2" s="38"/>
      <c r="HHJ2" s="38"/>
      <c r="HHK2" s="38"/>
      <c r="HHL2" s="38"/>
      <c r="HHM2" s="38"/>
      <c r="HHN2" s="38"/>
      <c r="HHO2" s="38"/>
      <c r="HHP2" s="38"/>
      <c r="HHQ2" s="38"/>
      <c r="HHR2" s="38"/>
      <c r="HHS2" s="38"/>
      <c r="HHT2" s="38"/>
      <c r="HHU2" s="38"/>
      <c r="HHV2" s="38"/>
      <c r="HHW2" s="38"/>
      <c r="HHX2" s="38"/>
      <c r="HHY2" s="38"/>
      <c r="HHZ2" s="38"/>
      <c r="HIA2" s="38"/>
      <c r="HIB2" s="38"/>
      <c r="HIC2" s="38"/>
      <c r="HID2" s="38"/>
      <c r="HIE2" s="38"/>
      <c r="HIF2" s="38"/>
      <c r="HIG2" s="38"/>
      <c r="HIH2" s="38"/>
      <c r="HII2" s="38"/>
      <c r="HIJ2" s="38"/>
      <c r="HIK2" s="38"/>
      <c r="HIL2" s="38"/>
      <c r="HIM2" s="38"/>
      <c r="HIN2" s="38"/>
      <c r="HIO2" s="38"/>
      <c r="HIP2" s="38"/>
      <c r="HIQ2" s="38"/>
      <c r="HIR2" s="38"/>
      <c r="HIS2" s="38"/>
      <c r="HIT2" s="38"/>
      <c r="HIU2" s="38"/>
      <c r="HIV2" s="38"/>
      <c r="HIW2" s="38"/>
      <c r="HIX2" s="38"/>
      <c r="HIY2" s="38"/>
      <c r="HIZ2" s="38"/>
      <c r="HJA2" s="38"/>
      <c r="HJB2" s="38"/>
      <c r="HJC2" s="38"/>
      <c r="HJD2" s="38"/>
      <c r="HJE2" s="38"/>
      <c r="HJF2" s="38"/>
      <c r="HJG2" s="38"/>
      <c r="HJH2" s="38"/>
      <c r="HJI2" s="38"/>
      <c r="HJJ2" s="38"/>
      <c r="HJK2" s="38"/>
      <c r="HJL2" s="38"/>
      <c r="HJM2" s="38"/>
      <c r="HJN2" s="38"/>
      <c r="HJO2" s="38"/>
      <c r="HJP2" s="38"/>
      <c r="HJQ2" s="38"/>
      <c r="HJR2" s="38"/>
      <c r="HJS2" s="38"/>
      <c r="HJT2" s="38"/>
      <c r="HJU2" s="38"/>
      <c r="HJV2" s="38"/>
      <c r="HJW2" s="38"/>
      <c r="HJX2" s="38"/>
      <c r="HJY2" s="38"/>
      <c r="HJZ2" s="38"/>
      <c r="HKA2" s="38"/>
      <c r="HKB2" s="38"/>
      <c r="HKC2" s="38"/>
      <c r="HKD2" s="38"/>
      <c r="HKE2" s="38"/>
      <c r="HKF2" s="38"/>
      <c r="HKG2" s="38"/>
      <c r="HKH2" s="38"/>
      <c r="HKI2" s="38"/>
      <c r="HKJ2" s="38"/>
      <c r="HKK2" s="38"/>
      <c r="HKL2" s="38"/>
      <c r="HKM2" s="38"/>
      <c r="HKN2" s="38"/>
      <c r="HKO2" s="38"/>
      <c r="HKP2" s="38"/>
      <c r="HKQ2" s="38"/>
      <c r="HKR2" s="38"/>
      <c r="HKS2" s="38"/>
      <c r="HKT2" s="38"/>
      <c r="HKU2" s="38"/>
      <c r="HKV2" s="38"/>
      <c r="HKW2" s="38"/>
      <c r="HKX2" s="38"/>
      <c r="HKY2" s="38"/>
      <c r="HKZ2" s="38"/>
      <c r="HLA2" s="38"/>
      <c r="HLB2" s="38"/>
      <c r="HLC2" s="38"/>
      <c r="HLD2" s="38"/>
      <c r="HLE2" s="38"/>
      <c r="HLF2" s="38"/>
      <c r="HLG2" s="38"/>
      <c r="HLH2" s="38"/>
      <c r="HLI2" s="38"/>
      <c r="HLJ2" s="38"/>
      <c r="HLK2" s="38"/>
      <c r="HLL2" s="38"/>
      <c r="HLM2" s="38"/>
      <c r="HLN2" s="38"/>
      <c r="HLO2" s="38"/>
      <c r="HLP2" s="38"/>
      <c r="HLQ2" s="38"/>
      <c r="HLR2" s="38"/>
      <c r="HLS2" s="38"/>
      <c r="HLT2" s="38"/>
      <c r="HLU2" s="38"/>
      <c r="HLV2" s="38"/>
      <c r="HLW2" s="38"/>
      <c r="HLX2" s="38"/>
      <c r="HLY2" s="38"/>
      <c r="HLZ2" s="38"/>
      <c r="HMA2" s="38"/>
      <c r="HMB2" s="38"/>
      <c r="HMC2" s="38"/>
      <c r="HMD2" s="38"/>
      <c r="HME2" s="38"/>
      <c r="HMF2" s="38"/>
      <c r="HMG2" s="38"/>
      <c r="HMH2" s="38"/>
      <c r="HMI2" s="38"/>
      <c r="HMJ2" s="38"/>
      <c r="HMK2" s="38"/>
      <c r="HML2" s="38"/>
      <c r="HMM2" s="38"/>
      <c r="HMN2" s="38"/>
      <c r="HMO2" s="38"/>
      <c r="HMP2" s="38"/>
      <c r="HMQ2" s="38"/>
      <c r="HMR2" s="38"/>
      <c r="HMS2" s="38"/>
      <c r="HMT2" s="38"/>
      <c r="HMU2" s="38"/>
      <c r="HMV2" s="38"/>
      <c r="HMW2" s="38"/>
      <c r="HMX2" s="38"/>
      <c r="HMY2" s="38"/>
      <c r="HMZ2" s="38"/>
      <c r="HNA2" s="38"/>
      <c r="HNB2" s="38"/>
      <c r="HNC2" s="38"/>
      <c r="HND2" s="38"/>
      <c r="HNE2" s="38"/>
      <c r="HNF2" s="38"/>
      <c r="HNG2" s="38"/>
      <c r="HNH2" s="38"/>
      <c r="HNI2" s="38"/>
      <c r="HNJ2" s="38"/>
      <c r="HNK2" s="38"/>
      <c r="HNL2" s="38"/>
      <c r="HNM2" s="38"/>
      <c r="HNN2" s="38"/>
      <c r="HNO2" s="38"/>
      <c r="HNP2" s="38"/>
      <c r="HNQ2" s="38"/>
      <c r="HNR2" s="38"/>
      <c r="HNS2" s="38"/>
      <c r="HNT2" s="38"/>
      <c r="HNU2" s="38"/>
      <c r="HNV2" s="38"/>
      <c r="HNW2" s="38"/>
      <c r="HNX2" s="38"/>
      <c r="HNY2" s="38"/>
      <c r="HNZ2" s="38"/>
      <c r="HOA2" s="38"/>
      <c r="HOB2" s="38"/>
      <c r="HOC2" s="38"/>
      <c r="HOD2" s="38"/>
      <c r="HOE2" s="38"/>
      <c r="HOF2" s="38"/>
      <c r="HOG2" s="38"/>
      <c r="HOH2" s="38"/>
      <c r="HOI2" s="38"/>
      <c r="HOJ2" s="38"/>
      <c r="HOK2" s="38"/>
      <c r="HOL2" s="38"/>
      <c r="HOM2" s="38"/>
      <c r="HON2" s="38"/>
      <c r="HOO2" s="38"/>
      <c r="HOP2" s="38"/>
      <c r="HOQ2" s="38"/>
      <c r="HOR2" s="38"/>
      <c r="HOS2" s="38"/>
      <c r="HOT2" s="38"/>
      <c r="HOU2" s="38"/>
      <c r="HOV2" s="38"/>
      <c r="HOW2" s="38"/>
      <c r="HOX2" s="38"/>
      <c r="HOY2" s="38"/>
      <c r="HOZ2" s="38"/>
      <c r="HPA2" s="38"/>
      <c r="HPB2" s="38"/>
      <c r="HPC2" s="38"/>
      <c r="HPD2" s="38"/>
      <c r="HPE2" s="38"/>
      <c r="HPF2" s="38"/>
      <c r="HPG2" s="38"/>
      <c r="HPH2" s="38"/>
      <c r="HPI2" s="38"/>
      <c r="HPJ2" s="38"/>
      <c r="HPK2" s="38"/>
      <c r="HPL2" s="38"/>
      <c r="HPM2" s="38"/>
      <c r="HPN2" s="38"/>
      <c r="HPO2" s="38"/>
      <c r="HPP2" s="38"/>
      <c r="HPQ2" s="38"/>
      <c r="HPR2" s="38"/>
      <c r="HPS2" s="38"/>
      <c r="HPT2" s="38"/>
      <c r="HPU2" s="38"/>
      <c r="HPV2" s="38"/>
      <c r="HPW2" s="38"/>
      <c r="HPX2" s="38"/>
      <c r="HPY2" s="38"/>
      <c r="HPZ2" s="38"/>
      <c r="HQA2" s="38"/>
      <c r="HQB2" s="38"/>
      <c r="HQC2" s="38"/>
      <c r="HQD2" s="38"/>
      <c r="HQE2" s="38"/>
      <c r="HQF2" s="38"/>
      <c r="HQG2" s="38"/>
      <c r="HQH2" s="38"/>
      <c r="HQI2" s="38"/>
      <c r="HQJ2" s="38"/>
      <c r="HQK2" s="38"/>
      <c r="HQL2" s="38"/>
      <c r="HQM2" s="38"/>
      <c r="HQN2" s="38"/>
      <c r="HQO2" s="38"/>
      <c r="HQP2" s="38"/>
      <c r="HQQ2" s="38"/>
      <c r="HQR2" s="38"/>
      <c r="HQS2" s="38"/>
      <c r="HQT2" s="38"/>
      <c r="HQU2" s="38"/>
      <c r="HQV2" s="38"/>
      <c r="HQW2" s="38"/>
      <c r="HQX2" s="38"/>
      <c r="HQY2" s="38"/>
      <c r="HQZ2" s="38"/>
      <c r="HRA2" s="38"/>
      <c r="HRB2" s="38"/>
      <c r="HRC2" s="38"/>
      <c r="HRD2" s="38"/>
      <c r="HRE2" s="38"/>
      <c r="HRF2" s="38"/>
      <c r="HRG2" s="38"/>
      <c r="HRH2" s="38"/>
      <c r="HRI2" s="38"/>
      <c r="HRJ2" s="38"/>
      <c r="HRK2" s="38"/>
      <c r="HRL2" s="38"/>
      <c r="HRM2" s="38"/>
      <c r="HRN2" s="38"/>
      <c r="HRO2" s="38"/>
      <c r="HRP2" s="38"/>
      <c r="HRQ2" s="38"/>
      <c r="HRR2" s="38"/>
      <c r="HRS2" s="38"/>
      <c r="HRT2" s="38"/>
      <c r="HRU2" s="38"/>
      <c r="HRV2" s="38"/>
      <c r="HRW2" s="38"/>
      <c r="HRX2" s="38"/>
      <c r="HRY2" s="38"/>
      <c r="HRZ2" s="38"/>
      <c r="HSA2" s="38"/>
      <c r="HSB2" s="38"/>
      <c r="HSC2" s="38"/>
      <c r="HSD2" s="38"/>
      <c r="HSE2" s="38"/>
      <c r="HSF2" s="38"/>
      <c r="HSG2" s="38"/>
      <c r="HSH2" s="38"/>
      <c r="HSI2" s="38"/>
      <c r="HSJ2" s="38"/>
      <c r="HSK2" s="38"/>
      <c r="HSL2" s="38"/>
      <c r="HSM2" s="38"/>
      <c r="HSN2" s="38"/>
      <c r="HSO2" s="38"/>
      <c r="HSP2" s="38"/>
      <c r="HSQ2" s="38"/>
      <c r="HSR2" s="38"/>
      <c r="HSS2" s="38"/>
      <c r="HST2" s="38"/>
      <c r="HSU2" s="38"/>
      <c r="HSV2" s="38"/>
      <c r="HSW2" s="38"/>
      <c r="HSX2" s="38"/>
      <c r="HSY2" s="38"/>
      <c r="HSZ2" s="38"/>
      <c r="HTA2" s="38"/>
      <c r="HTB2" s="38"/>
      <c r="HTC2" s="38"/>
      <c r="HTD2" s="38"/>
      <c r="HTE2" s="38"/>
      <c r="HTF2" s="38"/>
      <c r="HTG2" s="38"/>
      <c r="HTH2" s="38"/>
      <c r="HTI2" s="38"/>
      <c r="HTJ2" s="38"/>
      <c r="HTK2" s="38"/>
      <c r="HTL2" s="38"/>
      <c r="HTM2" s="38"/>
      <c r="HTN2" s="38"/>
      <c r="HTO2" s="38"/>
      <c r="HTP2" s="38"/>
      <c r="HTQ2" s="38"/>
      <c r="HTR2" s="38"/>
      <c r="HTS2" s="38"/>
      <c r="HTT2" s="38"/>
      <c r="HTU2" s="38"/>
      <c r="HTV2" s="38"/>
      <c r="HTW2" s="38"/>
      <c r="HTX2" s="38"/>
      <c r="HTY2" s="38"/>
      <c r="HTZ2" s="38"/>
      <c r="HUA2" s="38"/>
      <c r="HUB2" s="38"/>
      <c r="HUC2" s="38"/>
      <c r="HUD2" s="38"/>
      <c r="HUE2" s="38"/>
      <c r="HUF2" s="38"/>
      <c r="HUG2" s="38"/>
      <c r="HUH2" s="38"/>
      <c r="HUI2" s="38"/>
      <c r="HUJ2" s="38"/>
      <c r="HUK2" s="38"/>
      <c r="HUL2" s="38"/>
      <c r="HUM2" s="38"/>
      <c r="HUN2" s="38"/>
      <c r="HUO2" s="38"/>
      <c r="HUP2" s="38"/>
      <c r="HUQ2" s="38"/>
      <c r="HUR2" s="38"/>
      <c r="HUS2" s="38"/>
      <c r="HUT2" s="38"/>
      <c r="HUU2" s="38"/>
      <c r="HUV2" s="38"/>
      <c r="HUW2" s="38"/>
      <c r="HUX2" s="38"/>
      <c r="HUY2" s="38"/>
      <c r="HUZ2" s="38"/>
      <c r="HVA2" s="38"/>
      <c r="HVB2" s="38"/>
      <c r="HVC2" s="38"/>
      <c r="HVD2" s="38"/>
      <c r="HVE2" s="38"/>
      <c r="HVF2" s="38"/>
      <c r="HVG2" s="38"/>
      <c r="HVH2" s="38"/>
      <c r="HVI2" s="38"/>
      <c r="HVJ2" s="38"/>
      <c r="HVK2" s="38"/>
      <c r="HVL2" s="38"/>
      <c r="HVM2" s="38"/>
      <c r="HVN2" s="38"/>
      <c r="HVO2" s="38"/>
      <c r="HVP2" s="38"/>
      <c r="HVQ2" s="38"/>
      <c r="HVR2" s="38"/>
      <c r="HVS2" s="38"/>
      <c r="HVT2" s="38"/>
      <c r="HVU2" s="38"/>
      <c r="HVV2" s="38"/>
      <c r="HVW2" s="38"/>
      <c r="HVX2" s="38"/>
      <c r="HVY2" s="38"/>
      <c r="HVZ2" s="38"/>
      <c r="HWA2" s="38"/>
      <c r="HWB2" s="38"/>
      <c r="HWC2" s="38"/>
      <c r="HWD2" s="38"/>
      <c r="HWE2" s="38"/>
      <c r="HWF2" s="38"/>
      <c r="HWG2" s="38"/>
      <c r="HWH2" s="38"/>
      <c r="HWI2" s="38"/>
      <c r="HWJ2" s="38"/>
      <c r="HWK2" s="38"/>
      <c r="HWL2" s="38"/>
      <c r="HWM2" s="38"/>
      <c r="HWN2" s="38"/>
      <c r="HWO2" s="38"/>
      <c r="HWP2" s="38"/>
      <c r="HWQ2" s="38"/>
      <c r="HWR2" s="38"/>
      <c r="HWS2" s="38"/>
      <c r="HWT2" s="38"/>
      <c r="HWU2" s="38"/>
      <c r="HWV2" s="38"/>
      <c r="HWW2" s="38"/>
      <c r="HWX2" s="38"/>
      <c r="HWY2" s="38"/>
      <c r="HWZ2" s="38"/>
      <c r="HXA2" s="38"/>
      <c r="HXB2" s="38"/>
      <c r="HXC2" s="38"/>
      <c r="HXD2" s="38"/>
      <c r="HXE2" s="38"/>
      <c r="HXF2" s="38"/>
      <c r="HXG2" s="38"/>
      <c r="HXH2" s="38"/>
      <c r="HXI2" s="38"/>
      <c r="HXJ2" s="38"/>
      <c r="HXK2" s="38"/>
      <c r="HXL2" s="38"/>
      <c r="HXM2" s="38"/>
      <c r="HXN2" s="38"/>
      <c r="HXO2" s="38"/>
      <c r="HXP2" s="38"/>
      <c r="HXQ2" s="38"/>
      <c r="HXR2" s="38"/>
      <c r="HXS2" s="38"/>
      <c r="HXT2" s="38"/>
      <c r="HXU2" s="38"/>
      <c r="HXV2" s="38"/>
      <c r="HXW2" s="38"/>
      <c r="HXX2" s="38"/>
      <c r="HXY2" s="38"/>
      <c r="HXZ2" s="38"/>
      <c r="HYA2" s="38"/>
      <c r="HYB2" s="38"/>
      <c r="HYC2" s="38"/>
      <c r="HYD2" s="38"/>
      <c r="HYE2" s="38"/>
      <c r="HYF2" s="38"/>
      <c r="HYG2" s="38"/>
      <c r="HYH2" s="38"/>
      <c r="HYI2" s="38"/>
      <c r="HYJ2" s="38"/>
      <c r="HYK2" s="38"/>
      <c r="HYL2" s="38"/>
      <c r="HYM2" s="38"/>
      <c r="HYN2" s="38"/>
      <c r="HYO2" s="38"/>
      <c r="HYP2" s="38"/>
      <c r="HYQ2" s="38"/>
      <c r="HYR2" s="38"/>
      <c r="HYS2" s="38"/>
      <c r="HYT2" s="38"/>
      <c r="HYU2" s="38"/>
      <c r="HYV2" s="38"/>
      <c r="HYW2" s="38"/>
      <c r="HYX2" s="38"/>
      <c r="HYY2" s="38"/>
      <c r="HYZ2" s="38"/>
      <c r="HZA2" s="38"/>
      <c r="HZB2" s="38"/>
      <c r="HZC2" s="38"/>
      <c r="HZD2" s="38"/>
      <c r="HZE2" s="38"/>
      <c r="HZF2" s="38"/>
      <c r="HZG2" s="38"/>
      <c r="HZH2" s="38"/>
      <c r="HZI2" s="38"/>
      <c r="HZJ2" s="38"/>
      <c r="HZK2" s="38"/>
      <c r="HZL2" s="38"/>
      <c r="HZM2" s="38"/>
      <c r="HZN2" s="38"/>
      <c r="HZO2" s="38"/>
      <c r="HZP2" s="38"/>
      <c r="HZQ2" s="38"/>
      <c r="HZR2" s="38"/>
      <c r="HZS2" s="38"/>
      <c r="HZT2" s="38"/>
      <c r="HZU2" s="38"/>
      <c r="HZV2" s="38"/>
      <c r="HZW2" s="38"/>
      <c r="HZX2" s="38"/>
      <c r="HZY2" s="38"/>
      <c r="HZZ2" s="38"/>
      <c r="IAA2" s="38"/>
      <c r="IAB2" s="38"/>
      <c r="IAC2" s="38"/>
      <c r="IAD2" s="38"/>
      <c r="IAE2" s="38"/>
      <c r="IAF2" s="38"/>
      <c r="IAG2" s="38"/>
      <c r="IAH2" s="38"/>
      <c r="IAI2" s="38"/>
      <c r="IAJ2" s="38"/>
      <c r="IAK2" s="38"/>
      <c r="IAL2" s="38"/>
      <c r="IAM2" s="38"/>
      <c r="IAN2" s="38"/>
      <c r="IAO2" s="38"/>
      <c r="IAP2" s="38"/>
      <c r="IAQ2" s="38"/>
      <c r="IAR2" s="38"/>
      <c r="IAS2" s="38"/>
      <c r="IAT2" s="38"/>
      <c r="IAU2" s="38"/>
      <c r="IAV2" s="38"/>
      <c r="IAW2" s="38"/>
      <c r="IAX2" s="38"/>
      <c r="IAY2" s="38"/>
      <c r="IAZ2" s="38"/>
      <c r="IBA2" s="38"/>
      <c r="IBB2" s="38"/>
      <c r="IBC2" s="38"/>
      <c r="IBD2" s="38"/>
      <c r="IBE2" s="38"/>
      <c r="IBF2" s="38"/>
      <c r="IBG2" s="38"/>
      <c r="IBH2" s="38"/>
      <c r="IBI2" s="38"/>
      <c r="IBJ2" s="38"/>
      <c r="IBK2" s="38"/>
      <c r="IBL2" s="38"/>
      <c r="IBM2" s="38"/>
      <c r="IBN2" s="38"/>
      <c r="IBO2" s="38"/>
      <c r="IBP2" s="38"/>
      <c r="IBQ2" s="38"/>
      <c r="IBR2" s="38"/>
      <c r="IBS2" s="38"/>
      <c r="IBT2" s="38"/>
      <c r="IBU2" s="38"/>
      <c r="IBV2" s="38"/>
      <c r="IBW2" s="38"/>
      <c r="IBX2" s="38"/>
      <c r="IBY2" s="38"/>
      <c r="IBZ2" s="38"/>
      <c r="ICA2" s="38"/>
      <c r="ICB2" s="38"/>
      <c r="ICC2" s="38"/>
      <c r="ICD2" s="38"/>
      <c r="ICE2" s="38"/>
      <c r="ICF2" s="38"/>
      <c r="ICG2" s="38"/>
      <c r="ICH2" s="38"/>
      <c r="ICI2" s="38"/>
      <c r="ICJ2" s="38"/>
      <c r="ICK2" s="38"/>
      <c r="ICL2" s="38"/>
      <c r="ICM2" s="38"/>
      <c r="ICN2" s="38"/>
      <c r="ICO2" s="38"/>
      <c r="ICP2" s="38"/>
      <c r="ICQ2" s="38"/>
      <c r="ICR2" s="38"/>
      <c r="ICS2" s="38"/>
      <c r="ICT2" s="38"/>
      <c r="ICU2" s="38"/>
      <c r="ICV2" s="38"/>
      <c r="ICW2" s="38"/>
      <c r="ICX2" s="38"/>
      <c r="ICY2" s="38"/>
      <c r="ICZ2" s="38"/>
      <c r="IDA2" s="38"/>
      <c r="IDB2" s="38"/>
      <c r="IDC2" s="38"/>
      <c r="IDD2" s="38"/>
      <c r="IDE2" s="38"/>
      <c r="IDF2" s="38"/>
      <c r="IDG2" s="38"/>
      <c r="IDH2" s="38"/>
      <c r="IDI2" s="38"/>
      <c r="IDJ2" s="38"/>
      <c r="IDK2" s="38"/>
      <c r="IDL2" s="38"/>
      <c r="IDM2" s="38"/>
      <c r="IDN2" s="38"/>
      <c r="IDO2" s="38"/>
      <c r="IDP2" s="38"/>
      <c r="IDQ2" s="38"/>
      <c r="IDR2" s="38"/>
      <c r="IDS2" s="38"/>
      <c r="IDT2" s="38"/>
      <c r="IDU2" s="38"/>
      <c r="IDV2" s="38"/>
      <c r="IDW2" s="38"/>
      <c r="IDX2" s="38"/>
      <c r="IDY2" s="38"/>
      <c r="IDZ2" s="38"/>
      <c r="IEA2" s="38"/>
      <c r="IEB2" s="38"/>
      <c r="IEC2" s="38"/>
      <c r="IED2" s="38"/>
      <c r="IEE2" s="38"/>
      <c r="IEF2" s="38"/>
      <c r="IEG2" s="38"/>
      <c r="IEH2" s="38"/>
      <c r="IEI2" s="38"/>
      <c r="IEJ2" s="38"/>
      <c r="IEK2" s="38"/>
      <c r="IEL2" s="38"/>
      <c r="IEM2" s="38"/>
      <c r="IEN2" s="38"/>
      <c r="IEO2" s="38"/>
      <c r="IEP2" s="38"/>
      <c r="IEQ2" s="38"/>
      <c r="IER2" s="38"/>
      <c r="IES2" s="38"/>
      <c r="IET2" s="38"/>
      <c r="IEU2" s="38"/>
      <c r="IEV2" s="38"/>
      <c r="IEW2" s="38"/>
      <c r="IEX2" s="38"/>
      <c r="IEY2" s="38"/>
      <c r="IEZ2" s="38"/>
      <c r="IFA2" s="38"/>
      <c r="IFB2" s="38"/>
      <c r="IFC2" s="38"/>
      <c r="IFD2" s="38"/>
      <c r="IFE2" s="38"/>
      <c r="IFF2" s="38"/>
      <c r="IFG2" s="38"/>
      <c r="IFH2" s="38"/>
      <c r="IFI2" s="38"/>
      <c r="IFJ2" s="38"/>
      <c r="IFK2" s="38"/>
      <c r="IFL2" s="38"/>
      <c r="IFM2" s="38"/>
      <c r="IFN2" s="38"/>
      <c r="IFO2" s="38"/>
      <c r="IFP2" s="38"/>
      <c r="IFQ2" s="38"/>
      <c r="IFR2" s="38"/>
      <c r="IFS2" s="38"/>
      <c r="IFT2" s="38"/>
      <c r="IFU2" s="38"/>
      <c r="IFV2" s="38"/>
      <c r="IFW2" s="38"/>
      <c r="IFX2" s="38"/>
      <c r="IFY2" s="38"/>
      <c r="IFZ2" s="38"/>
      <c r="IGA2" s="38"/>
      <c r="IGB2" s="38"/>
      <c r="IGC2" s="38"/>
      <c r="IGD2" s="38"/>
      <c r="IGE2" s="38"/>
      <c r="IGF2" s="38"/>
      <c r="IGG2" s="38"/>
      <c r="IGH2" s="38"/>
      <c r="IGI2" s="38"/>
      <c r="IGJ2" s="38"/>
      <c r="IGK2" s="38"/>
      <c r="IGL2" s="38"/>
      <c r="IGM2" s="38"/>
      <c r="IGN2" s="38"/>
      <c r="IGO2" s="38"/>
      <c r="IGP2" s="38"/>
      <c r="IGQ2" s="38"/>
      <c r="IGR2" s="38"/>
      <c r="IGS2" s="38"/>
      <c r="IGT2" s="38"/>
      <c r="IGU2" s="38"/>
      <c r="IGV2" s="38"/>
      <c r="IGW2" s="38"/>
      <c r="IGX2" s="38"/>
      <c r="IGY2" s="38"/>
      <c r="IGZ2" s="38"/>
      <c r="IHA2" s="38"/>
      <c r="IHB2" s="38"/>
      <c r="IHC2" s="38"/>
      <c r="IHD2" s="38"/>
      <c r="IHE2" s="38"/>
      <c r="IHF2" s="38"/>
      <c r="IHG2" s="38"/>
      <c r="IHH2" s="38"/>
      <c r="IHI2" s="38"/>
      <c r="IHJ2" s="38"/>
      <c r="IHK2" s="38"/>
      <c r="IHL2" s="38"/>
      <c r="IHM2" s="38"/>
      <c r="IHN2" s="38"/>
      <c r="IHO2" s="38"/>
      <c r="IHP2" s="38"/>
      <c r="IHQ2" s="38"/>
      <c r="IHR2" s="38"/>
      <c r="IHS2" s="38"/>
      <c r="IHT2" s="38"/>
      <c r="IHU2" s="38"/>
      <c r="IHV2" s="38"/>
      <c r="IHW2" s="38"/>
      <c r="IHX2" s="38"/>
      <c r="IHY2" s="38"/>
      <c r="IHZ2" s="38"/>
      <c r="IIA2" s="38"/>
      <c r="IIB2" s="38"/>
      <c r="IIC2" s="38"/>
      <c r="IID2" s="38"/>
      <c r="IIE2" s="38"/>
      <c r="IIF2" s="38"/>
      <c r="IIG2" s="38"/>
      <c r="IIH2" s="38"/>
      <c r="III2" s="38"/>
      <c r="IIJ2" s="38"/>
      <c r="IIK2" s="38"/>
      <c r="IIL2" s="38"/>
      <c r="IIM2" s="38"/>
      <c r="IIN2" s="38"/>
      <c r="IIO2" s="38"/>
      <c r="IIP2" s="38"/>
      <c r="IIQ2" s="38"/>
      <c r="IIR2" s="38"/>
      <c r="IIS2" s="38"/>
      <c r="IIT2" s="38"/>
      <c r="IIU2" s="38"/>
      <c r="IIV2" s="38"/>
      <c r="IIW2" s="38"/>
      <c r="IIX2" s="38"/>
      <c r="IIY2" s="38"/>
      <c r="IIZ2" s="38"/>
      <c r="IJA2" s="38"/>
      <c r="IJB2" s="38"/>
      <c r="IJC2" s="38"/>
      <c r="IJD2" s="38"/>
      <c r="IJE2" s="38"/>
      <c r="IJF2" s="38"/>
      <c r="IJG2" s="38"/>
      <c r="IJH2" s="38"/>
      <c r="IJI2" s="38"/>
      <c r="IJJ2" s="38"/>
      <c r="IJK2" s="38"/>
      <c r="IJL2" s="38"/>
      <c r="IJM2" s="38"/>
      <c r="IJN2" s="38"/>
      <c r="IJO2" s="38"/>
      <c r="IJP2" s="38"/>
      <c r="IJQ2" s="38"/>
      <c r="IJR2" s="38"/>
      <c r="IJS2" s="38"/>
      <c r="IJT2" s="38"/>
      <c r="IJU2" s="38"/>
      <c r="IJV2" s="38"/>
      <c r="IJW2" s="38"/>
      <c r="IJX2" s="38"/>
      <c r="IJY2" s="38"/>
      <c r="IJZ2" s="38"/>
      <c r="IKA2" s="38"/>
      <c r="IKB2" s="38"/>
      <c r="IKC2" s="38"/>
      <c r="IKD2" s="38"/>
      <c r="IKE2" s="38"/>
      <c r="IKF2" s="38"/>
      <c r="IKG2" s="38"/>
      <c r="IKH2" s="38"/>
      <c r="IKI2" s="38"/>
      <c r="IKJ2" s="38"/>
      <c r="IKK2" s="38"/>
      <c r="IKL2" s="38"/>
      <c r="IKM2" s="38"/>
      <c r="IKN2" s="38"/>
      <c r="IKO2" s="38"/>
      <c r="IKP2" s="38"/>
      <c r="IKQ2" s="38"/>
      <c r="IKR2" s="38"/>
      <c r="IKS2" s="38"/>
      <c r="IKT2" s="38"/>
      <c r="IKU2" s="38"/>
      <c r="IKV2" s="38"/>
      <c r="IKW2" s="38"/>
      <c r="IKX2" s="38"/>
      <c r="IKY2" s="38"/>
      <c r="IKZ2" s="38"/>
      <c r="ILA2" s="38"/>
      <c r="ILB2" s="38"/>
      <c r="ILC2" s="38"/>
      <c r="ILD2" s="38"/>
      <c r="ILE2" s="38"/>
      <c r="ILF2" s="38"/>
      <c r="ILG2" s="38"/>
      <c r="ILH2" s="38"/>
      <c r="ILI2" s="38"/>
      <c r="ILJ2" s="38"/>
      <c r="ILK2" s="38"/>
      <c r="ILL2" s="38"/>
      <c r="ILM2" s="38"/>
      <c r="ILN2" s="38"/>
      <c r="ILO2" s="38"/>
      <c r="ILP2" s="38"/>
      <c r="ILQ2" s="38"/>
      <c r="ILR2" s="38"/>
      <c r="ILS2" s="38"/>
      <c r="ILT2" s="38"/>
      <c r="ILU2" s="38"/>
      <c r="ILV2" s="38"/>
      <c r="ILW2" s="38"/>
      <c r="ILX2" s="38"/>
      <c r="ILY2" s="38"/>
      <c r="ILZ2" s="38"/>
      <c r="IMA2" s="38"/>
      <c r="IMB2" s="38"/>
      <c r="IMC2" s="38"/>
      <c r="IMD2" s="38"/>
      <c r="IME2" s="38"/>
      <c r="IMF2" s="38"/>
      <c r="IMG2" s="38"/>
      <c r="IMH2" s="38"/>
      <c r="IMI2" s="38"/>
      <c r="IMJ2" s="38"/>
      <c r="IMK2" s="38"/>
      <c r="IML2" s="38"/>
      <c r="IMM2" s="38"/>
      <c r="IMN2" s="38"/>
      <c r="IMO2" s="38"/>
      <c r="IMP2" s="38"/>
      <c r="IMQ2" s="38"/>
      <c r="IMR2" s="38"/>
      <c r="IMS2" s="38"/>
      <c r="IMT2" s="38"/>
      <c r="IMU2" s="38"/>
      <c r="IMV2" s="38"/>
      <c r="IMW2" s="38"/>
      <c r="IMX2" s="38"/>
      <c r="IMY2" s="38"/>
      <c r="IMZ2" s="38"/>
      <c r="INA2" s="38"/>
      <c r="INB2" s="38"/>
      <c r="INC2" s="38"/>
      <c r="IND2" s="38"/>
      <c r="INE2" s="38"/>
      <c r="INF2" s="38"/>
      <c r="ING2" s="38"/>
      <c r="INH2" s="38"/>
      <c r="INI2" s="38"/>
      <c r="INJ2" s="38"/>
      <c r="INK2" s="38"/>
      <c r="INL2" s="38"/>
      <c r="INM2" s="38"/>
      <c r="INN2" s="38"/>
      <c r="INO2" s="38"/>
      <c r="INP2" s="38"/>
      <c r="INQ2" s="38"/>
      <c r="INR2" s="38"/>
      <c r="INS2" s="38"/>
      <c r="INT2" s="38"/>
      <c r="INU2" s="38"/>
      <c r="INV2" s="38"/>
      <c r="INW2" s="38"/>
      <c r="INX2" s="38"/>
      <c r="INY2" s="38"/>
      <c r="INZ2" s="38"/>
      <c r="IOA2" s="38"/>
      <c r="IOB2" s="38"/>
      <c r="IOC2" s="38"/>
      <c r="IOD2" s="38"/>
      <c r="IOE2" s="38"/>
      <c r="IOF2" s="38"/>
      <c r="IOG2" s="38"/>
      <c r="IOH2" s="38"/>
      <c r="IOI2" s="38"/>
      <c r="IOJ2" s="38"/>
      <c r="IOK2" s="38"/>
      <c r="IOL2" s="38"/>
      <c r="IOM2" s="38"/>
      <c r="ION2" s="38"/>
      <c r="IOO2" s="38"/>
      <c r="IOP2" s="38"/>
      <c r="IOQ2" s="38"/>
      <c r="IOR2" s="38"/>
      <c r="IOS2" s="38"/>
      <c r="IOT2" s="38"/>
      <c r="IOU2" s="38"/>
      <c r="IOV2" s="38"/>
      <c r="IOW2" s="38"/>
      <c r="IOX2" s="38"/>
      <c r="IOY2" s="38"/>
      <c r="IOZ2" s="38"/>
      <c r="IPA2" s="38"/>
      <c r="IPB2" s="38"/>
      <c r="IPC2" s="38"/>
      <c r="IPD2" s="38"/>
      <c r="IPE2" s="38"/>
      <c r="IPF2" s="38"/>
      <c r="IPG2" s="38"/>
      <c r="IPH2" s="38"/>
      <c r="IPI2" s="38"/>
      <c r="IPJ2" s="38"/>
      <c r="IPK2" s="38"/>
      <c r="IPL2" s="38"/>
      <c r="IPM2" s="38"/>
      <c r="IPN2" s="38"/>
      <c r="IPO2" s="38"/>
      <c r="IPP2" s="38"/>
      <c r="IPQ2" s="38"/>
      <c r="IPR2" s="38"/>
      <c r="IPS2" s="38"/>
      <c r="IPT2" s="38"/>
      <c r="IPU2" s="38"/>
      <c r="IPV2" s="38"/>
      <c r="IPW2" s="38"/>
      <c r="IPX2" s="38"/>
      <c r="IPY2" s="38"/>
      <c r="IPZ2" s="38"/>
      <c r="IQA2" s="38"/>
      <c r="IQB2" s="38"/>
      <c r="IQC2" s="38"/>
      <c r="IQD2" s="38"/>
      <c r="IQE2" s="38"/>
      <c r="IQF2" s="38"/>
      <c r="IQG2" s="38"/>
      <c r="IQH2" s="38"/>
      <c r="IQI2" s="38"/>
      <c r="IQJ2" s="38"/>
      <c r="IQK2" s="38"/>
      <c r="IQL2" s="38"/>
      <c r="IQM2" s="38"/>
      <c r="IQN2" s="38"/>
      <c r="IQO2" s="38"/>
      <c r="IQP2" s="38"/>
      <c r="IQQ2" s="38"/>
      <c r="IQR2" s="38"/>
      <c r="IQS2" s="38"/>
      <c r="IQT2" s="38"/>
      <c r="IQU2" s="38"/>
      <c r="IQV2" s="38"/>
      <c r="IQW2" s="38"/>
      <c r="IQX2" s="38"/>
      <c r="IQY2" s="38"/>
      <c r="IQZ2" s="38"/>
      <c r="IRA2" s="38"/>
      <c r="IRB2" s="38"/>
      <c r="IRC2" s="38"/>
      <c r="IRD2" s="38"/>
      <c r="IRE2" s="38"/>
      <c r="IRF2" s="38"/>
      <c r="IRG2" s="38"/>
      <c r="IRH2" s="38"/>
      <c r="IRI2" s="38"/>
      <c r="IRJ2" s="38"/>
      <c r="IRK2" s="38"/>
      <c r="IRL2" s="38"/>
      <c r="IRM2" s="38"/>
      <c r="IRN2" s="38"/>
      <c r="IRO2" s="38"/>
      <c r="IRP2" s="38"/>
      <c r="IRQ2" s="38"/>
      <c r="IRR2" s="38"/>
      <c r="IRS2" s="38"/>
      <c r="IRT2" s="38"/>
      <c r="IRU2" s="38"/>
      <c r="IRV2" s="38"/>
      <c r="IRW2" s="38"/>
      <c r="IRX2" s="38"/>
      <c r="IRY2" s="38"/>
      <c r="IRZ2" s="38"/>
      <c r="ISA2" s="38"/>
      <c r="ISB2" s="38"/>
      <c r="ISC2" s="38"/>
      <c r="ISD2" s="38"/>
      <c r="ISE2" s="38"/>
      <c r="ISF2" s="38"/>
      <c r="ISG2" s="38"/>
      <c r="ISH2" s="38"/>
      <c r="ISI2" s="38"/>
      <c r="ISJ2" s="38"/>
      <c r="ISK2" s="38"/>
      <c r="ISL2" s="38"/>
      <c r="ISM2" s="38"/>
      <c r="ISN2" s="38"/>
      <c r="ISO2" s="38"/>
      <c r="ISP2" s="38"/>
      <c r="ISQ2" s="38"/>
      <c r="ISR2" s="38"/>
      <c r="ISS2" s="38"/>
      <c r="IST2" s="38"/>
      <c r="ISU2" s="38"/>
      <c r="ISV2" s="38"/>
      <c r="ISW2" s="38"/>
      <c r="ISX2" s="38"/>
      <c r="ISY2" s="38"/>
      <c r="ISZ2" s="38"/>
      <c r="ITA2" s="38"/>
      <c r="ITB2" s="38"/>
      <c r="ITC2" s="38"/>
      <c r="ITD2" s="38"/>
      <c r="ITE2" s="38"/>
      <c r="ITF2" s="38"/>
      <c r="ITG2" s="38"/>
      <c r="ITH2" s="38"/>
      <c r="ITI2" s="38"/>
      <c r="ITJ2" s="38"/>
      <c r="ITK2" s="38"/>
      <c r="ITL2" s="38"/>
      <c r="ITM2" s="38"/>
      <c r="ITN2" s="38"/>
      <c r="ITO2" s="38"/>
      <c r="ITP2" s="38"/>
      <c r="ITQ2" s="38"/>
      <c r="ITR2" s="38"/>
      <c r="ITS2" s="38"/>
      <c r="ITT2" s="38"/>
      <c r="ITU2" s="38"/>
      <c r="ITV2" s="38"/>
      <c r="ITW2" s="38"/>
      <c r="ITX2" s="38"/>
      <c r="ITY2" s="38"/>
      <c r="ITZ2" s="38"/>
      <c r="IUA2" s="38"/>
      <c r="IUB2" s="38"/>
      <c r="IUC2" s="38"/>
      <c r="IUD2" s="38"/>
      <c r="IUE2" s="38"/>
      <c r="IUF2" s="38"/>
      <c r="IUG2" s="38"/>
      <c r="IUH2" s="38"/>
      <c r="IUI2" s="38"/>
      <c r="IUJ2" s="38"/>
      <c r="IUK2" s="38"/>
      <c r="IUL2" s="38"/>
      <c r="IUM2" s="38"/>
      <c r="IUN2" s="38"/>
      <c r="IUO2" s="38"/>
      <c r="IUP2" s="38"/>
      <c r="IUQ2" s="38"/>
      <c r="IUR2" s="38"/>
      <c r="IUS2" s="38"/>
      <c r="IUT2" s="38"/>
      <c r="IUU2" s="38"/>
      <c r="IUV2" s="38"/>
      <c r="IUW2" s="38"/>
      <c r="IUX2" s="38"/>
      <c r="IUY2" s="38"/>
      <c r="IUZ2" s="38"/>
      <c r="IVA2" s="38"/>
      <c r="IVB2" s="38"/>
      <c r="IVC2" s="38"/>
      <c r="IVD2" s="38"/>
      <c r="IVE2" s="38"/>
      <c r="IVF2" s="38"/>
      <c r="IVG2" s="38"/>
      <c r="IVH2" s="38"/>
      <c r="IVI2" s="38"/>
      <c r="IVJ2" s="38"/>
      <c r="IVK2" s="38"/>
      <c r="IVL2" s="38"/>
      <c r="IVM2" s="38"/>
      <c r="IVN2" s="38"/>
      <c r="IVO2" s="38"/>
      <c r="IVP2" s="38"/>
      <c r="IVQ2" s="38"/>
      <c r="IVR2" s="38"/>
      <c r="IVS2" s="38"/>
      <c r="IVT2" s="38"/>
      <c r="IVU2" s="38"/>
      <c r="IVV2" s="38"/>
      <c r="IVW2" s="38"/>
      <c r="IVX2" s="38"/>
      <c r="IVY2" s="38"/>
      <c r="IVZ2" s="38"/>
      <c r="IWA2" s="38"/>
      <c r="IWB2" s="38"/>
      <c r="IWC2" s="38"/>
      <c r="IWD2" s="38"/>
      <c r="IWE2" s="38"/>
      <c r="IWF2" s="38"/>
      <c r="IWG2" s="38"/>
      <c r="IWH2" s="38"/>
      <c r="IWI2" s="38"/>
      <c r="IWJ2" s="38"/>
      <c r="IWK2" s="38"/>
      <c r="IWL2" s="38"/>
      <c r="IWM2" s="38"/>
      <c r="IWN2" s="38"/>
      <c r="IWO2" s="38"/>
      <c r="IWP2" s="38"/>
      <c r="IWQ2" s="38"/>
      <c r="IWR2" s="38"/>
      <c r="IWS2" s="38"/>
      <c r="IWT2" s="38"/>
      <c r="IWU2" s="38"/>
      <c r="IWV2" s="38"/>
      <c r="IWW2" s="38"/>
      <c r="IWX2" s="38"/>
      <c r="IWY2" s="38"/>
      <c r="IWZ2" s="38"/>
      <c r="IXA2" s="38"/>
      <c r="IXB2" s="38"/>
      <c r="IXC2" s="38"/>
      <c r="IXD2" s="38"/>
      <c r="IXE2" s="38"/>
      <c r="IXF2" s="38"/>
      <c r="IXG2" s="38"/>
      <c r="IXH2" s="38"/>
      <c r="IXI2" s="38"/>
      <c r="IXJ2" s="38"/>
      <c r="IXK2" s="38"/>
      <c r="IXL2" s="38"/>
      <c r="IXM2" s="38"/>
      <c r="IXN2" s="38"/>
      <c r="IXO2" s="38"/>
      <c r="IXP2" s="38"/>
      <c r="IXQ2" s="38"/>
      <c r="IXR2" s="38"/>
      <c r="IXS2" s="38"/>
      <c r="IXT2" s="38"/>
      <c r="IXU2" s="38"/>
      <c r="IXV2" s="38"/>
      <c r="IXW2" s="38"/>
      <c r="IXX2" s="38"/>
      <c r="IXY2" s="38"/>
      <c r="IXZ2" s="38"/>
      <c r="IYA2" s="38"/>
      <c r="IYB2" s="38"/>
      <c r="IYC2" s="38"/>
      <c r="IYD2" s="38"/>
      <c r="IYE2" s="38"/>
      <c r="IYF2" s="38"/>
      <c r="IYG2" s="38"/>
      <c r="IYH2" s="38"/>
      <c r="IYI2" s="38"/>
      <c r="IYJ2" s="38"/>
      <c r="IYK2" s="38"/>
      <c r="IYL2" s="38"/>
      <c r="IYM2" s="38"/>
      <c r="IYN2" s="38"/>
      <c r="IYO2" s="38"/>
      <c r="IYP2" s="38"/>
      <c r="IYQ2" s="38"/>
      <c r="IYR2" s="38"/>
      <c r="IYS2" s="38"/>
      <c r="IYT2" s="38"/>
      <c r="IYU2" s="38"/>
      <c r="IYV2" s="38"/>
      <c r="IYW2" s="38"/>
      <c r="IYX2" s="38"/>
      <c r="IYY2" s="38"/>
      <c r="IYZ2" s="38"/>
      <c r="IZA2" s="38"/>
      <c r="IZB2" s="38"/>
      <c r="IZC2" s="38"/>
      <c r="IZD2" s="38"/>
      <c r="IZE2" s="38"/>
      <c r="IZF2" s="38"/>
      <c r="IZG2" s="38"/>
      <c r="IZH2" s="38"/>
      <c r="IZI2" s="38"/>
      <c r="IZJ2" s="38"/>
      <c r="IZK2" s="38"/>
      <c r="IZL2" s="38"/>
      <c r="IZM2" s="38"/>
      <c r="IZN2" s="38"/>
      <c r="IZO2" s="38"/>
      <c r="IZP2" s="38"/>
      <c r="IZQ2" s="38"/>
      <c r="IZR2" s="38"/>
      <c r="IZS2" s="38"/>
      <c r="IZT2" s="38"/>
      <c r="IZU2" s="38"/>
      <c r="IZV2" s="38"/>
      <c r="IZW2" s="38"/>
      <c r="IZX2" s="38"/>
      <c r="IZY2" s="38"/>
      <c r="IZZ2" s="38"/>
      <c r="JAA2" s="38"/>
      <c r="JAB2" s="38"/>
      <c r="JAC2" s="38"/>
      <c r="JAD2" s="38"/>
      <c r="JAE2" s="38"/>
      <c r="JAF2" s="38"/>
      <c r="JAG2" s="38"/>
      <c r="JAH2" s="38"/>
      <c r="JAI2" s="38"/>
      <c r="JAJ2" s="38"/>
      <c r="JAK2" s="38"/>
      <c r="JAL2" s="38"/>
      <c r="JAM2" s="38"/>
      <c r="JAN2" s="38"/>
      <c r="JAO2" s="38"/>
      <c r="JAP2" s="38"/>
      <c r="JAQ2" s="38"/>
      <c r="JAR2" s="38"/>
      <c r="JAS2" s="38"/>
      <c r="JAT2" s="38"/>
      <c r="JAU2" s="38"/>
      <c r="JAV2" s="38"/>
      <c r="JAW2" s="38"/>
      <c r="JAX2" s="38"/>
      <c r="JAY2" s="38"/>
      <c r="JAZ2" s="38"/>
      <c r="JBA2" s="38"/>
      <c r="JBB2" s="38"/>
      <c r="JBC2" s="38"/>
      <c r="JBD2" s="38"/>
      <c r="JBE2" s="38"/>
      <c r="JBF2" s="38"/>
      <c r="JBG2" s="38"/>
      <c r="JBH2" s="38"/>
      <c r="JBI2" s="38"/>
      <c r="JBJ2" s="38"/>
      <c r="JBK2" s="38"/>
      <c r="JBL2" s="38"/>
      <c r="JBM2" s="38"/>
      <c r="JBN2" s="38"/>
      <c r="JBO2" s="38"/>
      <c r="JBP2" s="38"/>
      <c r="JBQ2" s="38"/>
      <c r="JBR2" s="38"/>
      <c r="JBS2" s="38"/>
      <c r="JBT2" s="38"/>
      <c r="JBU2" s="38"/>
      <c r="JBV2" s="38"/>
      <c r="JBW2" s="38"/>
      <c r="JBX2" s="38"/>
      <c r="JBY2" s="38"/>
      <c r="JBZ2" s="38"/>
      <c r="JCA2" s="38"/>
      <c r="JCB2" s="38"/>
      <c r="JCC2" s="38"/>
      <c r="JCD2" s="38"/>
      <c r="JCE2" s="38"/>
      <c r="JCF2" s="38"/>
      <c r="JCG2" s="38"/>
      <c r="JCH2" s="38"/>
      <c r="JCI2" s="38"/>
      <c r="JCJ2" s="38"/>
      <c r="JCK2" s="38"/>
      <c r="JCL2" s="38"/>
      <c r="JCM2" s="38"/>
      <c r="JCN2" s="38"/>
      <c r="JCO2" s="38"/>
      <c r="JCP2" s="38"/>
      <c r="JCQ2" s="38"/>
      <c r="JCR2" s="38"/>
      <c r="JCS2" s="38"/>
      <c r="JCT2" s="38"/>
      <c r="JCU2" s="38"/>
      <c r="JCV2" s="38"/>
      <c r="JCW2" s="38"/>
      <c r="JCX2" s="38"/>
      <c r="JCY2" s="38"/>
      <c r="JCZ2" s="38"/>
      <c r="JDA2" s="38"/>
      <c r="JDB2" s="38"/>
      <c r="JDC2" s="38"/>
      <c r="JDD2" s="38"/>
      <c r="JDE2" s="38"/>
      <c r="JDF2" s="38"/>
      <c r="JDG2" s="38"/>
      <c r="JDH2" s="38"/>
      <c r="JDI2" s="38"/>
      <c r="JDJ2" s="38"/>
      <c r="JDK2" s="38"/>
      <c r="JDL2" s="38"/>
      <c r="JDM2" s="38"/>
      <c r="JDN2" s="38"/>
      <c r="JDO2" s="38"/>
      <c r="JDP2" s="38"/>
      <c r="JDQ2" s="38"/>
      <c r="JDR2" s="38"/>
      <c r="JDS2" s="38"/>
      <c r="JDT2" s="38"/>
      <c r="JDU2" s="38"/>
      <c r="JDV2" s="38"/>
      <c r="JDW2" s="38"/>
      <c r="JDX2" s="38"/>
      <c r="JDY2" s="38"/>
      <c r="JDZ2" s="38"/>
      <c r="JEA2" s="38"/>
      <c r="JEB2" s="38"/>
      <c r="JEC2" s="38"/>
      <c r="JED2" s="38"/>
      <c r="JEE2" s="38"/>
      <c r="JEF2" s="38"/>
      <c r="JEG2" s="38"/>
      <c r="JEH2" s="38"/>
      <c r="JEI2" s="38"/>
      <c r="JEJ2" s="38"/>
      <c r="JEK2" s="38"/>
      <c r="JEL2" s="38"/>
      <c r="JEM2" s="38"/>
      <c r="JEN2" s="38"/>
      <c r="JEO2" s="38"/>
      <c r="JEP2" s="38"/>
      <c r="JEQ2" s="38"/>
      <c r="JER2" s="38"/>
      <c r="JES2" s="38"/>
      <c r="JET2" s="38"/>
      <c r="JEU2" s="38"/>
      <c r="JEV2" s="38"/>
      <c r="JEW2" s="38"/>
      <c r="JEX2" s="38"/>
      <c r="JEY2" s="38"/>
      <c r="JEZ2" s="38"/>
      <c r="JFA2" s="38"/>
      <c r="JFB2" s="38"/>
      <c r="JFC2" s="38"/>
      <c r="JFD2" s="38"/>
      <c r="JFE2" s="38"/>
      <c r="JFF2" s="38"/>
      <c r="JFG2" s="38"/>
      <c r="JFH2" s="38"/>
      <c r="JFI2" s="38"/>
      <c r="JFJ2" s="38"/>
      <c r="JFK2" s="38"/>
      <c r="JFL2" s="38"/>
      <c r="JFM2" s="38"/>
      <c r="JFN2" s="38"/>
      <c r="JFO2" s="38"/>
      <c r="JFP2" s="38"/>
      <c r="JFQ2" s="38"/>
      <c r="JFR2" s="38"/>
      <c r="JFS2" s="38"/>
      <c r="JFT2" s="38"/>
      <c r="JFU2" s="38"/>
      <c r="JFV2" s="38"/>
      <c r="JFW2" s="38"/>
      <c r="JFX2" s="38"/>
      <c r="JFY2" s="38"/>
      <c r="JFZ2" s="38"/>
      <c r="JGA2" s="38"/>
      <c r="JGB2" s="38"/>
      <c r="JGC2" s="38"/>
      <c r="JGD2" s="38"/>
      <c r="JGE2" s="38"/>
      <c r="JGF2" s="38"/>
      <c r="JGG2" s="38"/>
      <c r="JGH2" s="38"/>
      <c r="JGI2" s="38"/>
      <c r="JGJ2" s="38"/>
      <c r="JGK2" s="38"/>
      <c r="JGL2" s="38"/>
      <c r="JGM2" s="38"/>
      <c r="JGN2" s="38"/>
      <c r="JGO2" s="38"/>
      <c r="JGP2" s="38"/>
      <c r="JGQ2" s="38"/>
      <c r="JGR2" s="38"/>
      <c r="JGS2" s="38"/>
      <c r="JGT2" s="38"/>
      <c r="JGU2" s="38"/>
      <c r="JGV2" s="38"/>
      <c r="JGW2" s="38"/>
      <c r="JGX2" s="38"/>
      <c r="JGY2" s="38"/>
      <c r="JGZ2" s="38"/>
      <c r="JHA2" s="38"/>
      <c r="JHB2" s="38"/>
      <c r="JHC2" s="38"/>
      <c r="JHD2" s="38"/>
      <c r="JHE2" s="38"/>
      <c r="JHF2" s="38"/>
      <c r="JHG2" s="38"/>
      <c r="JHH2" s="38"/>
      <c r="JHI2" s="38"/>
      <c r="JHJ2" s="38"/>
      <c r="JHK2" s="38"/>
      <c r="JHL2" s="38"/>
      <c r="JHM2" s="38"/>
      <c r="JHN2" s="38"/>
      <c r="JHO2" s="38"/>
      <c r="JHP2" s="38"/>
      <c r="JHQ2" s="38"/>
      <c r="JHR2" s="38"/>
      <c r="JHS2" s="38"/>
      <c r="JHT2" s="38"/>
      <c r="JHU2" s="38"/>
      <c r="JHV2" s="38"/>
      <c r="JHW2" s="38"/>
      <c r="JHX2" s="38"/>
      <c r="JHY2" s="38"/>
      <c r="JHZ2" s="38"/>
      <c r="JIA2" s="38"/>
      <c r="JIB2" s="38"/>
      <c r="JIC2" s="38"/>
      <c r="JID2" s="38"/>
      <c r="JIE2" s="38"/>
      <c r="JIF2" s="38"/>
      <c r="JIG2" s="38"/>
      <c r="JIH2" s="38"/>
      <c r="JII2" s="38"/>
      <c r="JIJ2" s="38"/>
      <c r="JIK2" s="38"/>
      <c r="JIL2" s="38"/>
      <c r="JIM2" s="38"/>
      <c r="JIN2" s="38"/>
      <c r="JIO2" s="38"/>
      <c r="JIP2" s="38"/>
      <c r="JIQ2" s="38"/>
      <c r="JIR2" s="38"/>
      <c r="JIS2" s="38"/>
      <c r="JIT2" s="38"/>
      <c r="JIU2" s="38"/>
      <c r="JIV2" s="38"/>
      <c r="JIW2" s="38"/>
      <c r="JIX2" s="38"/>
      <c r="JIY2" s="38"/>
      <c r="JIZ2" s="38"/>
      <c r="JJA2" s="38"/>
      <c r="JJB2" s="38"/>
      <c r="JJC2" s="38"/>
      <c r="JJD2" s="38"/>
      <c r="JJE2" s="38"/>
      <c r="JJF2" s="38"/>
      <c r="JJG2" s="38"/>
      <c r="JJH2" s="38"/>
      <c r="JJI2" s="38"/>
      <c r="JJJ2" s="38"/>
      <c r="JJK2" s="38"/>
      <c r="JJL2" s="38"/>
      <c r="JJM2" s="38"/>
      <c r="JJN2" s="38"/>
      <c r="JJO2" s="38"/>
      <c r="JJP2" s="38"/>
      <c r="JJQ2" s="38"/>
      <c r="JJR2" s="38"/>
      <c r="JJS2" s="38"/>
      <c r="JJT2" s="38"/>
      <c r="JJU2" s="38"/>
      <c r="JJV2" s="38"/>
      <c r="JJW2" s="38"/>
      <c r="JJX2" s="38"/>
      <c r="JJY2" s="38"/>
      <c r="JJZ2" s="38"/>
      <c r="JKA2" s="38"/>
      <c r="JKB2" s="38"/>
      <c r="JKC2" s="38"/>
      <c r="JKD2" s="38"/>
      <c r="JKE2" s="38"/>
      <c r="JKF2" s="38"/>
      <c r="JKG2" s="38"/>
      <c r="JKH2" s="38"/>
      <c r="JKI2" s="38"/>
      <c r="JKJ2" s="38"/>
      <c r="JKK2" s="38"/>
      <c r="JKL2" s="38"/>
      <c r="JKM2" s="38"/>
      <c r="JKN2" s="38"/>
      <c r="JKO2" s="38"/>
      <c r="JKP2" s="38"/>
      <c r="JKQ2" s="38"/>
      <c r="JKR2" s="38"/>
      <c r="JKS2" s="38"/>
      <c r="JKT2" s="38"/>
      <c r="JKU2" s="38"/>
      <c r="JKV2" s="38"/>
      <c r="JKW2" s="38"/>
      <c r="JKX2" s="38"/>
      <c r="JKY2" s="38"/>
      <c r="JKZ2" s="38"/>
      <c r="JLA2" s="38"/>
      <c r="JLB2" s="38"/>
      <c r="JLC2" s="38"/>
      <c r="JLD2" s="38"/>
      <c r="JLE2" s="38"/>
      <c r="JLF2" s="38"/>
      <c r="JLG2" s="38"/>
      <c r="JLH2" s="38"/>
      <c r="JLI2" s="38"/>
      <c r="JLJ2" s="38"/>
      <c r="JLK2" s="38"/>
      <c r="JLL2" s="38"/>
      <c r="JLM2" s="38"/>
      <c r="JLN2" s="38"/>
      <c r="JLO2" s="38"/>
      <c r="JLP2" s="38"/>
      <c r="JLQ2" s="38"/>
      <c r="JLR2" s="38"/>
      <c r="JLS2" s="38"/>
      <c r="JLT2" s="38"/>
      <c r="JLU2" s="38"/>
      <c r="JLV2" s="38"/>
      <c r="JLW2" s="38"/>
      <c r="JLX2" s="38"/>
      <c r="JLY2" s="38"/>
      <c r="JLZ2" s="38"/>
      <c r="JMA2" s="38"/>
      <c r="JMB2" s="38"/>
      <c r="JMC2" s="38"/>
      <c r="JMD2" s="38"/>
      <c r="JME2" s="38"/>
      <c r="JMF2" s="38"/>
      <c r="JMG2" s="38"/>
      <c r="JMH2" s="38"/>
      <c r="JMI2" s="38"/>
      <c r="JMJ2" s="38"/>
      <c r="JMK2" s="38"/>
      <c r="JML2" s="38"/>
      <c r="JMM2" s="38"/>
      <c r="JMN2" s="38"/>
      <c r="JMO2" s="38"/>
      <c r="JMP2" s="38"/>
      <c r="JMQ2" s="38"/>
      <c r="JMR2" s="38"/>
      <c r="JMS2" s="38"/>
      <c r="JMT2" s="38"/>
      <c r="JMU2" s="38"/>
      <c r="JMV2" s="38"/>
      <c r="JMW2" s="38"/>
      <c r="JMX2" s="38"/>
      <c r="JMY2" s="38"/>
      <c r="JMZ2" s="38"/>
      <c r="JNA2" s="38"/>
      <c r="JNB2" s="38"/>
      <c r="JNC2" s="38"/>
      <c r="JND2" s="38"/>
      <c r="JNE2" s="38"/>
      <c r="JNF2" s="38"/>
      <c r="JNG2" s="38"/>
      <c r="JNH2" s="38"/>
      <c r="JNI2" s="38"/>
      <c r="JNJ2" s="38"/>
      <c r="JNK2" s="38"/>
      <c r="JNL2" s="38"/>
      <c r="JNM2" s="38"/>
      <c r="JNN2" s="38"/>
      <c r="JNO2" s="38"/>
      <c r="JNP2" s="38"/>
      <c r="JNQ2" s="38"/>
      <c r="JNR2" s="38"/>
      <c r="JNS2" s="38"/>
      <c r="JNT2" s="38"/>
      <c r="JNU2" s="38"/>
      <c r="JNV2" s="38"/>
      <c r="JNW2" s="38"/>
      <c r="JNX2" s="38"/>
      <c r="JNY2" s="38"/>
      <c r="JNZ2" s="38"/>
      <c r="JOA2" s="38"/>
      <c r="JOB2" s="38"/>
      <c r="JOC2" s="38"/>
      <c r="JOD2" s="38"/>
      <c r="JOE2" s="38"/>
      <c r="JOF2" s="38"/>
      <c r="JOG2" s="38"/>
      <c r="JOH2" s="38"/>
      <c r="JOI2" s="38"/>
      <c r="JOJ2" s="38"/>
      <c r="JOK2" s="38"/>
      <c r="JOL2" s="38"/>
      <c r="JOM2" s="38"/>
      <c r="JON2" s="38"/>
      <c r="JOO2" s="38"/>
      <c r="JOP2" s="38"/>
      <c r="JOQ2" s="38"/>
      <c r="JOR2" s="38"/>
      <c r="JOS2" s="38"/>
      <c r="JOT2" s="38"/>
      <c r="JOU2" s="38"/>
      <c r="JOV2" s="38"/>
      <c r="JOW2" s="38"/>
      <c r="JOX2" s="38"/>
      <c r="JOY2" s="38"/>
      <c r="JOZ2" s="38"/>
      <c r="JPA2" s="38"/>
      <c r="JPB2" s="38"/>
      <c r="JPC2" s="38"/>
      <c r="JPD2" s="38"/>
      <c r="JPE2" s="38"/>
      <c r="JPF2" s="38"/>
      <c r="JPG2" s="38"/>
      <c r="JPH2" s="38"/>
      <c r="JPI2" s="38"/>
      <c r="JPJ2" s="38"/>
      <c r="JPK2" s="38"/>
      <c r="JPL2" s="38"/>
      <c r="JPM2" s="38"/>
      <c r="JPN2" s="38"/>
      <c r="JPO2" s="38"/>
      <c r="JPP2" s="38"/>
      <c r="JPQ2" s="38"/>
      <c r="JPR2" s="38"/>
      <c r="JPS2" s="38"/>
      <c r="JPT2" s="38"/>
      <c r="JPU2" s="38"/>
      <c r="JPV2" s="38"/>
      <c r="JPW2" s="38"/>
      <c r="JPX2" s="38"/>
      <c r="JPY2" s="38"/>
      <c r="JPZ2" s="38"/>
      <c r="JQA2" s="38"/>
      <c r="JQB2" s="38"/>
      <c r="JQC2" s="38"/>
      <c r="JQD2" s="38"/>
      <c r="JQE2" s="38"/>
      <c r="JQF2" s="38"/>
      <c r="JQG2" s="38"/>
      <c r="JQH2" s="38"/>
      <c r="JQI2" s="38"/>
      <c r="JQJ2" s="38"/>
      <c r="JQK2" s="38"/>
      <c r="JQL2" s="38"/>
      <c r="JQM2" s="38"/>
      <c r="JQN2" s="38"/>
      <c r="JQO2" s="38"/>
      <c r="JQP2" s="38"/>
      <c r="JQQ2" s="38"/>
      <c r="JQR2" s="38"/>
      <c r="JQS2" s="38"/>
      <c r="JQT2" s="38"/>
      <c r="JQU2" s="38"/>
      <c r="JQV2" s="38"/>
      <c r="JQW2" s="38"/>
      <c r="JQX2" s="38"/>
      <c r="JQY2" s="38"/>
      <c r="JQZ2" s="38"/>
      <c r="JRA2" s="38"/>
      <c r="JRB2" s="38"/>
      <c r="JRC2" s="38"/>
      <c r="JRD2" s="38"/>
      <c r="JRE2" s="38"/>
      <c r="JRF2" s="38"/>
      <c r="JRG2" s="38"/>
      <c r="JRH2" s="38"/>
      <c r="JRI2" s="38"/>
      <c r="JRJ2" s="38"/>
      <c r="JRK2" s="38"/>
      <c r="JRL2" s="38"/>
      <c r="JRM2" s="38"/>
      <c r="JRN2" s="38"/>
      <c r="JRO2" s="38"/>
      <c r="JRP2" s="38"/>
      <c r="JRQ2" s="38"/>
      <c r="JRR2" s="38"/>
      <c r="JRS2" s="38"/>
      <c r="JRT2" s="38"/>
      <c r="JRU2" s="38"/>
      <c r="JRV2" s="38"/>
      <c r="JRW2" s="38"/>
      <c r="JRX2" s="38"/>
      <c r="JRY2" s="38"/>
      <c r="JRZ2" s="38"/>
      <c r="JSA2" s="38"/>
      <c r="JSB2" s="38"/>
      <c r="JSC2" s="38"/>
      <c r="JSD2" s="38"/>
      <c r="JSE2" s="38"/>
      <c r="JSF2" s="38"/>
      <c r="JSG2" s="38"/>
      <c r="JSH2" s="38"/>
      <c r="JSI2" s="38"/>
      <c r="JSJ2" s="38"/>
      <c r="JSK2" s="38"/>
      <c r="JSL2" s="38"/>
      <c r="JSM2" s="38"/>
      <c r="JSN2" s="38"/>
      <c r="JSO2" s="38"/>
      <c r="JSP2" s="38"/>
      <c r="JSQ2" s="38"/>
      <c r="JSR2" s="38"/>
      <c r="JSS2" s="38"/>
      <c r="JST2" s="38"/>
      <c r="JSU2" s="38"/>
      <c r="JSV2" s="38"/>
      <c r="JSW2" s="38"/>
      <c r="JSX2" s="38"/>
      <c r="JSY2" s="38"/>
      <c r="JSZ2" s="38"/>
      <c r="JTA2" s="38"/>
      <c r="JTB2" s="38"/>
      <c r="JTC2" s="38"/>
      <c r="JTD2" s="38"/>
      <c r="JTE2" s="38"/>
      <c r="JTF2" s="38"/>
      <c r="JTG2" s="38"/>
      <c r="JTH2" s="38"/>
      <c r="JTI2" s="38"/>
      <c r="JTJ2" s="38"/>
      <c r="JTK2" s="38"/>
      <c r="JTL2" s="38"/>
      <c r="JTM2" s="38"/>
      <c r="JTN2" s="38"/>
      <c r="JTO2" s="38"/>
      <c r="JTP2" s="38"/>
      <c r="JTQ2" s="38"/>
      <c r="JTR2" s="38"/>
      <c r="JTS2" s="38"/>
      <c r="JTT2" s="38"/>
      <c r="JTU2" s="38"/>
      <c r="JTV2" s="38"/>
      <c r="JTW2" s="38"/>
      <c r="JTX2" s="38"/>
      <c r="JTY2" s="38"/>
      <c r="JTZ2" s="38"/>
      <c r="JUA2" s="38"/>
      <c r="JUB2" s="38"/>
      <c r="JUC2" s="38"/>
      <c r="JUD2" s="38"/>
      <c r="JUE2" s="38"/>
      <c r="JUF2" s="38"/>
      <c r="JUG2" s="38"/>
      <c r="JUH2" s="38"/>
      <c r="JUI2" s="38"/>
      <c r="JUJ2" s="38"/>
      <c r="JUK2" s="38"/>
      <c r="JUL2" s="38"/>
      <c r="JUM2" s="38"/>
      <c r="JUN2" s="38"/>
      <c r="JUO2" s="38"/>
      <c r="JUP2" s="38"/>
      <c r="JUQ2" s="38"/>
      <c r="JUR2" s="38"/>
      <c r="JUS2" s="38"/>
      <c r="JUT2" s="38"/>
      <c r="JUU2" s="38"/>
      <c r="JUV2" s="38"/>
      <c r="JUW2" s="38"/>
      <c r="JUX2" s="38"/>
      <c r="JUY2" s="38"/>
      <c r="JUZ2" s="38"/>
      <c r="JVA2" s="38"/>
      <c r="JVB2" s="38"/>
      <c r="JVC2" s="38"/>
      <c r="JVD2" s="38"/>
      <c r="JVE2" s="38"/>
      <c r="JVF2" s="38"/>
      <c r="JVG2" s="38"/>
      <c r="JVH2" s="38"/>
      <c r="JVI2" s="38"/>
      <c r="JVJ2" s="38"/>
      <c r="JVK2" s="38"/>
      <c r="JVL2" s="38"/>
      <c r="JVM2" s="38"/>
      <c r="JVN2" s="38"/>
      <c r="JVO2" s="38"/>
      <c r="JVP2" s="38"/>
      <c r="JVQ2" s="38"/>
      <c r="JVR2" s="38"/>
      <c r="JVS2" s="38"/>
      <c r="JVT2" s="38"/>
      <c r="JVU2" s="38"/>
      <c r="JVV2" s="38"/>
      <c r="JVW2" s="38"/>
      <c r="JVX2" s="38"/>
      <c r="JVY2" s="38"/>
      <c r="JVZ2" s="38"/>
      <c r="JWA2" s="38"/>
      <c r="JWB2" s="38"/>
      <c r="JWC2" s="38"/>
      <c r="JWD2" s="38"/>
      <c r="JWE2" s="38"/>
      <c r="JWF2" s="38"/>
      <c r="JWG2" s="38"/>
      <c r="JWH2" s="38"/>
      <c r="JWI2" s="38"/>
      <c r="JWJ2" s="38"/>
      <c r="JWK2" s="38"/>
      <c r="JWL2" s="38"/>
      <c r="JWM2" s="38"/>
      <c r="JWN2" s="38"/>
      <c r="JWO2" s="38"/>
      <c r="JWP2" s="38"/>
      <c r="JWQ2" s="38"/>
      <c r="JWR2" s="38"/>
      <c r="JWS2" s="38"/>
      <c r="JWT2" s="38"/>
      <c r="JWU2" s="38"/>
      <c r="JWV2" s="38"/>
      <c r="JWW2" s="38"/>
      <c r="JWX2" s="38"/>
      <c r="JWY2" s="38"/>
      <c r="JWZ2" s="38"/>
      <c r="JXA2" s="38"/>
      <c r="JXB2" s="38"/>
      <c r="JXC2" s="38"/>
      <c r="JXD2" s="38"/>
      <c r="JXE2" s="38"/>
      <c r="JXF2" s="38"/>
      <c r="JXG2" s="38"/>
      <c r="JXH2" s="38"/>
      <c r="JXI2" s="38"/>
      <c r="JXJ2" s="38"/>
      <c r="JXK2" s="38"/>
      <c r="JXL2" s="38"/>
      <c r="JXM2" s="38"/>
      <c r="JXN2" s="38"/>
      <c r="JXO2" s="38"/>
      <c r="JXP2" s="38"/>
      <c r="JXQ2" s="38"/>
      <c r="JXR2" s="38"/>
      <c r="JXS2" s="38"/>
      <c r="JXT2" s="38"/>
      <c r="JXU2" s="38"/>
      <c r="JXV2" s="38"/>
      <c r="JXW2" s="38"/>
      <c r="JXX2" s="38"/>
      <c r="JXY2" s="38"/>
      <c r="JXZ2" s="38"/>
      <c r="JYA2" s="38"/>
      <c r="JYB2" s="38"/>
      <c r="JYC2" s="38"/>
      <c r="JYD2" s="38"/>
      <c r="JYE2" s="38"/>
      <c r="JYF2" s="38"/>
      <c r="JYG2" s="38"/>
      <c r="JYH2" s="38"/>
      <c r="JYI2" s="38"/>
      <c r="JYJ2" s="38"/>
      <c r="JYK2" s="38"/>
      <c r="JYL2" s="38"/>
      <c r="JYM2" s="38"/>
      <c r="JYN2" s="38"/>
      <c r="JYO2" s="38"/>
      <c r="JYP2" s="38"/>
      <c r="JYQ2" s="38"/>
      <c r="JYR2" s="38"/>
      <c r="JYS2" s="38"/>
      <c r="JYT2" s="38"/>
      <c r="JYU2" s="38"/>
      <c r="JYV2" s="38"/>
      <c r="JYW2" s="38"/>
      <c r="JYX2" s="38"/>
      <c r="JYY2" s="38"/>
      <c r="JYZ2" s="38"/>
      <c r="JZA2" s="38"/>
      <c r="JZB2" s="38"/>
      <c r="JZC2" s="38"/>
      <c r="JZD2" s="38"/>
      <c r="JZE2" s="38"/>
      <c r="JZF2" s="38"/>
      <c r="JZG2" s="38"/>
      <c r="JZH2" s="38"/>
      <c r="JZI2" s="38"/>
      <c r="JZJ2" s="38"/>
      <c r="JZK2" s="38"/>
      <c r="JZL2" s="38"/>
      <c r="JZM2" s="38"/>
      <c r="JZN2" s="38"/>
      <c r="JZO2" s="38"/>
      <c r="JZP2" s="38"/>
      <c r="JZQ2" s="38"/>
      <c r="JZR2" s="38"/>
      <c r="JZS2" s="38"/>
      <c r="JZT2" s="38"/>
      <c r="JZU2" s="38"/>
      <c r="JZV2" s="38"/>
      <c r="JZW2" s="38"/>
      <c r="JZX2" s="38"/>
      <c r="JZY2" s="38"/>
      <c r="JZZ2" s="38"/>
      <c r="KAA2" s="38"/>
      <c r="KAB2" s="38"/>
      <c r="KAC2" s="38"/>
      <c r="KAD2" s="38"/>
      <c r="KAE2" s="38"/>
      <c r="KAF2" s="38"/>
      <c r="KAG2" s="38"/>
      <c r="KAH2" s="38"/>
      <c r="KAI2" s="38"/>
      <c r="KAJ2" s="38"/>
      <c r="KAK2" s="38"/>
      <c r="KAL2" s="38"/>
      <c r="KAM2" s="38"/>
      <c r="KAN2" s="38"/>
      <c r="KAO2" s="38"/>
      <c r="KAP2" s="38"/>
      <c r="KAQ2" s="38"/>
      <c r="KAR2" s="38"/>
      <c r="KAS2" s="38"/>
      <c r="KAT2" s="38"/>
      <c r="KAU2" s="38"/>
      <c r="KAV2" s="38"/>
      <c r="KAW2" s="38"/>
      <c r="KAX2" s="38"/>
      <c r="KAY2" s="38"/>
      <c r="KAZ2" s="38"/>
      <c r="KBA2" s="38"/>
      <c r="KBB2" s="38"/>
      <c r="KBC2" s="38"/>
      <c r="KBD2" s="38"/>
      <c r="KBE2" s="38"/>
      <c r="KBF2" s="38"/>
      <c r="KBG2" s="38"/>
      <c r="KBH2" s="38"/>
      <c r="KBI2" s="38"/>
      <c r="KBJ2" s="38"/>
      <c r="KBK2" s="38"/>
      <c r="KBL2" s="38"/>
      <c r="KBM2" s="38"/>
      <c r="KBN2" s="38"/>
      <c r="KBO2" s="38"/>
      <c r="KBP2" s="38"/>
      <c r="KBQ2" s="38"/>
      <c r="KBR2" s="38"/>
      <c r="KBS2" s="38"/>
      <c r="KBT2" s="38"/>
      <c r="KBU2" s="38"/>
      <c r="KBV2" s="38"/>
      <c r="KBW2" s="38"/>
      <c r="KBX2" s="38"/>
      <c r="KBY2" s="38"/>
      <c r="KBZ2" s="38"/>
      <c r="KCA2" s="38"/>
      <c r="KCB2" s="38"/>
      <c r="KCC2" s="38"/>
      <c r="KCD2" s="38"/>
      <c r="KCE2" s="38"/>
      <c r="KCF2" s="38"/>
      <c r="KCG2" s="38"/>
      <c r="KCH2" s="38"/>
      <c r="KCI2" s="38"/>
      <c r="KCJ2" s="38"/>
      <c r="KCK2" s="38"/>
      <c r="KCL2" s="38"/>
      <c r="KCM2" s="38"/>
      <c r="KCN2" s="38"/>
      <c r="KCO2" s="38"/>
      <c r="KCP2" s="38"/>
      <c r="KCQ2" s="38"/>
      <c r="KCR2" s="38"/>
      <c r="KCS2" s="38"/>
      <c r="KCT2" s="38"/>
      <c r="KCU2" s="38"/>
      <c r="KCV2" s="38"/>
      <c r="KCW2" s="38"/>
      <c r="KCX2" s="38"/>
      <c r="KCY2" s="38"/>
      <c r="KCZ2" s="38"/>
      <c r="KDA2" s="38"/>
      <c r="KDB2" s="38"/>
      <c r="KDC2" s="38"/>
      <c r="KDD2" s="38"/>
      <c r="KDE2" s="38"/>
      <c r="KDF2" s="38"/>
      <c r="KDG2" s="38"/>
      <c r="KDH2" s="38"/>
      <c r="KDI2" s="38"/>
      <c r="KDJ2" s="38"/>
      <c r="KDK2" s="38"/>
      <c r="KDL2" s="38"/>
      <c r="KDM2" s="38"/>
      <c r="KDN2" s="38"/>
      <c r="KDO2" s="38"/>
      <c r="KDP2" s="38"/>
      <c r="KDQ2" s="38"/>
      <c r="KDR2" s="38"/>
      <c r="KDS2" s="38"/>
      <c r="KDT2" s="38"/>
      <c r="KDU2" s="38"/>
      <c r="KDV2" s="38"/>
      <c r="KDW2" s="38"/>
      <c r="KDX2" s="38"/>
      <c r="KDY2" s="38"/>
      <c r="KDZ2" s="38"/>
      <c r="KEA2" s="38"/>
      <c r="KEB2" s="38"/>
      <c r="KEC2" s="38"/>
      <c r="KED2" s="38"/>
      <c r="KEE2" s="38"/>
      <c r="KEF2" s="38"/>
      <c r="KEG2" s="38"/>
      <c r="KEH2" s="38"/>
      <c r="KEI2" s="38"/>
      <c r="KEJ2" s="38"/>
      <c r="KEK2" s="38"/>
      <c r="KEL2" s="38"/>
      <c r="KEM2" s="38"/>
      <c r="KEN2" s="38"/>
      <c r="KEO2" s="38"/>
      <c r="KEP2" s="38"/>
      <c r="KEQ2" s="38"/>
      <c r="KER2" s="38"/>
      <c r="KES2" s="38"/>
      <c r="KET2" s="38"/>
      <c r="KEU2" s="38"/>
      <c r="KEV2" s="38"/>
      <c r="KEW2" s="38"/>
      <c r="KEX2" s="38"/>
      <c r="KEY2" s="38"/>
      <c r="KEZ2" s="38"/>
      <c r="KFA2" s="38"/>
      <c r="KFB2" s="38"/>
      <c r="KFC2" s="38"/>
      <c r="KFD2" s="38"/>
      <c r="KFE2" s="38"/>
      <c r="KFF2" s="38"/>
      <c r="KFG2" s="38"/>
      <c r="KFH2" s="38"/>
      <c r="KFI2" s="38"/>
      <c r="KFJ2" s="38"/>
      <c r="KFK2" s="38"/>
      <c r="KFL2" s="38"/>
      <c r="KFM2" s="38"/>
      <c r="KFN2" s="38"/>
      <c r="KFO2" s="38"/>
      <c r="KFP2" s="38"/>
      <c r="KFQ2" s="38"/>
      <c r="KFR2" s="38"/>
      <c r="KFS2" s="38"/>
      <c r="KFT2" s="38"/>
      <c r="KFU2" s="38"/>
      <c r="KFV2" s="38"/>
      <c r="KFW2" s="38"/>
      <c r="KFX2" s="38"/>
      <c r="KFY2" s="38"/>
      <c r="KFZ2" s="38"/>
      <c r="KGA2" s="38"/>
      <c r="KGB2" s="38"/>
      <c r="KGC2" s="38"/>
      <c r="KGD2" s="38"/>
      <c r="KGE2" s="38"/>
      <c r="KGF2" s="38"/>
      <c r="KGG2" s="38"/>
      <c r="KGH2" s="38"/>
      <c r="KGI2" s="38"/>
      <c r="KGJ2" s="38"/>
      <c r="KGK2" s="38"/>
      <c r="KGL2" s="38"/>
      <c r="KGM2" s="38"/>
      <c r="KGN2" s="38"/>
      <c r="KGO2" s="38"/>
      <c r="KGP2" s="38"/>
      <c r="KGQ2" s="38"/>
      <c r="KGR2" s="38"/>
      <c r="KGS2" s="38"/>
      <c r="KGT2" s="38"/>
      <c r="KGU2" s="38"/>
      <c r="KGV2" s="38"/>
      <c r="KGW2" s="38"/>
      <c r="KGX2" s="38"/>
      <c r="KGY2" s="38"/>
      <c r="KGZ2" s="38"/>
      <c r="KHA2" s="38"/>
      <c r="KHB2" s="38"/>
      <c r="KHC2" s="38"/>
      <c r="KHD2" s="38"/>
      <c r="KHE2" s="38"/>
      <c r="KHF2" s="38"/>
      <c r="KHG2" s="38"/>
      <c r="KHH2" s="38"/>
      <c r="KHI2" s="38"/>
      <c r="KHJ2" s="38"/>
      <c r="KHK2" s="38"/>
      <c r="KHL2" s="38"/>
      <c r="KHM2" s="38"/>
      <c r="KHN2" s="38"/>
      <c r="KHO2" s="38"/>
      <c r="KHP2" s="38"/>
      <c r="KHQ2" s="38"/>
      <c r="KHR2" s="38"/>
      <c r="KHS2" s="38"/>
      <c r="KHT2" s="38"/>
      <c r="KHU2" s="38"/>
      <c r="KHV2" s="38"/>
      <c r="KHW2" s="38"/>
      <c r="KHX2" s="38"/>
      <c r="KHY2" s="38"/>
      <c r="KHZ2" s="38"/>
      <c r="KIA2" s="38"/>
      <c r="KIB2" s="38"/>
      <c r="KIC2" s="38"/>
      <c r="KID2" s="38"/>
      <c r="KIE2" s="38"/>
      <c r="KIF2" s="38"/>
      <c r="KIG2" s="38"/>
      <c r="KIH2" s="38"/>
      <c r="KII2" s="38"/>
      <c r="KIJ2" s="38"/>
      <c r="KIK2" s="38"/>
      <c r="KIL2" s="38"/>
      <c r="KIM2" s="38"/>
      <c r="KIN2" s="38"/>
      <c r="KIO2" s="38"/>
      <c r="KIP2" s="38"/>
      <c r="KIQ2" s="38"/>
      <c r="KIR2" s="38"/>
      <c r="KIS2" s="38"/>
      <c r="KIT2" s="38"/>
      <c r="KIU2" s="38"/>
      <c r="KIV2" s="38"/>
      <c r="KIW2" s="38"/>
      <c r="KIX2" s="38"/>
      <c r="KIY2" s="38"/>
      <c r="KIZ2" s="38"/>
      <c r="KJA2" s="38"/>
      <c r="KJB2" s="38"/>
      <c r="KJC2" s="38"/>
      <c r="KJD2" s="38"/>
      <c r="KJE2" s="38"/>
      <c r="KJF2" s="38"/>
      <c r="KJG2" s="38"/>
      <c r="KJH2" s="38"/>
      <c r="KJI2" s="38"/>
      <c r="KJJ2" s="38"/>
      <c r="KJK2" s="38"/>
      <c r="KJL2" s="38"/>
      <c r="KJM2" s="38"/>
      <c r="KJN2" s="38"/>
      <c r="KJO2" s="38"/>
      <c r="KJP2" s="38"/>
      <c r="KJQ2" s="38"/>
      <c r="KJR2" s="38"/>
      <c r="KJS2" s="38"/>
      <c r="KJT2" s="38"/>
      <c r="KJU2" s="38"/>
      <c r="KJV2" s="38"/>
      <c r="KJW2" s="38"/>
      <c r="KJX2" s="38"/>
      <c r="KJY2" s="38"/>
      <c r="KJZ2" s="38"/>
      <c r="KKA2" s="38"/>
      <c r="KKB2" s="38"/>
      <c r="KKC2" s="38"/>
      <c r="KKD2" s="38"/>
      <c r="KKE2" s="38"/>
      <c r="KKF2" s="38"/>
      <c r="KKG2" s="38"/>
      <c r="KKH2" s="38"/>
      <c r="KKI2" s="38"/>
      <c r="KKJ2" s="38"/>
      <c r="KKK2" s="38"/>
      <c r="KKL2" s="38"/>
      <c r="KKM2" s="38"/>
      <c r="KKN2" s="38"/>
      <c r="KKO2" s="38"/>
      <c r="KKP2" s="38"/>
      <c r="KKQ2" s="38"/>
      <c r="KKR2" s="38"/>
      <c r="KKS2" s="38"/>
      <c r="KKT2" s="38"/>
      <c r="KKU2" s="38"/>
      <c r="KKV2" s="38"/>
      <c r="KKW2" s="38"/>
      <c r="KKX2" s="38"/>
      <c r="KKY2" s="38"/>
      <c r="KKZ2" s="38"/>
      <c r="KLA2" s="38"/>
      <c r="KLB2" s="38"/>
      <c r="KLC2" s="38"/>
      <c r="KLD2" s="38"/>
      <c r="KLE2" s="38"/>
      <c r="KLF2" s="38"/>
      <c r="KLG2" s="38"/>
      <c r="KLH2" s="38"/>
      <c r="KLI2" s="38"/>
      <c r="KLJ2" s="38"/>
      <c r="KLK2" s="38"/>
      <c r="KLL2" s="38"/>
      <c r="KLM2" s="38"/>
      <c r="KLN2" s="38"/>
      <c r="KLO2" s="38"/>
      <c r="KLP2" s="38"/>
      <c r="KLQ2" s="38"/>
      <c r="KLR2" s="38"/>
      <c r="KLS2" s="38"/>
      <c r="KLT2" s="38"/>
      <c r="KLU2" s="38"/>
      <c r="KLV2" s="38"/>
      <c r="KLW2" s="38"/>
      <c r="KLX2" s="38"/>
      <c r="KLY2" s="38"/>
      <c r="KLZ2" s="38"/>
      <c r="KMA2" s="38"/>
      <c r="KMB2" s="38"/>
      <c r="KMC2" s="38"/>
      <c r="KMD2" s="38"/>
      <c r="KME2" s="38"/>
      <c r="KMF2" s="38"/>
      <c r="KMG2" s="38"/>
      <c r="KMH2" s="38"/>
      <c r="KMI2" s="38"/>
      <c r="KMJ2" s="38"/>
      <c r="KMK2" s="38"/>
      <c r="KML2" s="38"/>
      <c r="KMM2" s="38"/>
      <c r="KMN2" s="38"/>
      <c r="KMO2" s="38"/>
      <c r="KMP2" s="38"/>
      <c r="KMQ2" s="38"/>
      <c r="KMR2" s="38"/>
      <c r="KMS2" s="38"/>
      <c r="KMT2" s="38"/>
      <c r="KMU2" s="38"/>
      <c r="KMV2" s="38"/>
      <c r="KMW2" s="38"/>
      <c r="KMX2" s="38"/>
      <c r="KMY2" s="38"/>
      <c r="KMZ2" s="38"/>
      <c r="KNA2" s="38"/>
      <c r="KNB2" s="38"/>
      <c r="KNC2" s="38"/>
      <c r="KND2" s="38"/>
      <c r="KNE2" s="38"/>
      <c r="KNF2" s="38"/>
      <c r="KNG2" s="38"/>
      <c r="KNH2" s="38"/>
      <c r="KNI2" s="38"/>
      <c r="KNJ2" s="38"/>
      <c r="KNK2" s="38"/>
      <c r="KNL2" s="38"/>
      <c r="KNM2" s="38"/>
      <c r="KNN2" s="38"/>
      <c r="KNO2" s="38"/>
      <c r="KNP2" s="38"/>
      <c r="KNQ2" s="38"/>
      <c r="KNR2" s="38"/>
      <c r="KNS2" s="38"/>
      <c r="KNT2" s="38"/>
      <c r="KNU2" s="38"/>
      <c r="KNV2" s="38"/>
      <c r="KNW2" s="38"/>
      <c r="KNX2" s="38"/>
      <c r="KNY2" s="38"/>
      <c r="KNZ2" s="38"/>
      <c r="KOA2" s="38"/>
      <c r="KOB2" s="38"/>
      <c r="KOC2" s="38"/>
      <c r="KOD2" s="38"/>
      <c r="KOE2" s="38"/>
      <c r="KOF2" s="38"/>
      <c r="KOG2" s="38"/>
      <c r="KOH2" s="38"/>
      <c r="KOI2" s="38"/>
      <c r="KOJ2" s="38"/>
      <c r="KOK2" s="38"/>
      <c r="KOL2" s="38"/>
      <c r="KOM2" s="38"/>
      <c r="KON2" s="38"/>
      <c r="KOO2" s="38"/>
      <c r="KOP2" s="38"/>
      <c r="KOQ2" s="38"/>
      <c r="KOR2" s="38"/>
      <c r="KOS2" s="38"/>
      <c r="KOT2" s="38"/>
      <c r="KOU2" s="38"/>
      <c r="KOV2" s="38"/>
      <c r="KOW2" s="38"/>
      <c r="KOX2" s="38"/>
      <c r="KOY2" s="38"/>
      <c r="KOZ2" s="38"/>
      <c r="KPA2" s="38"/>
      <c r="KPB2" s="38"/>
      <c r="KPC2" s="38"/>
      <c r="KPD2" s="38"/>
      <c r="KPE2" s="38"/>
      <c r="KPF2" s="38"/>
      <c r="KPG2" s="38"/>
      <c r="KPH2" s="38"/>
      <c r="KPI2" s="38"/>
      <c r="KPJ2" s="38"/>
      <c r="KPK2" s="38"/>
      <c r="KPL2" s="38"/>
      <c r="KPM2" s="38"/>
      <c r="KPN2" s="38"/>
      <c r="KPO2" s="38"/>
      <c r="KPP2" s="38"/>
      <c r="KPQ2" s="38"/>
      <c r="KPR2" s="38"/>
      <c r="KPS2" s="38"/>
      <c r="KPT2" s="38"/>
      <c r="KPU2" s="38"/>
      <c r="KPV2" s="38"/>
      <c r="KPW2" s="38"/>
      <c r="KPX2" s="38"/>
      <c r="KPY2" s="38"/>
      <c r="KPZ2" s="38"/>
      <c r="KQA2" s="38"/>
      <c r="KQB2" s="38"/>
      <c r="KQC2" s="38"/>
      <c r="KQD2" s="38"/>
      <c r="KQE2" s="38"/>
      <c r="KQF2" s="38"/>
      <c r="KQG2" s="38"/>
      <c r="KQH2" s="38"/>
      <c r="KQI2" s="38"/>
      <c r="KQJ2" s="38"/>
      <c r="KQK2" s="38"/>
      <c r="KQL2" s="38"/>
      <c r="KQM2" s="38"/>
      <c r="KQN2" s="38"/>
      <c r="KQO2" s="38"/>
      <c r="KQP2" s="38"/>
      <c r="KQQ2" s="38"/>
      <c r="KQR2" s="38"/>
      <c r="KQS2" s="38"/>
      <c r="KQT2" s="38"/>
      <c r="KQU2" s="38"/>
      <c r="KQV2" s="38"/>
      <c r="KQW2" s="38"/>
      <c r="KQX2" s="38"/>
      <c r="KQY2" s="38"/>
      <c r="KQZ2" s="38"/>
      <c r="KRA2" s="38"/>
      <c r="KRB2" s="38"/>
      <c r="KRC2" s="38"/>
      <c r="KRD2" s="38"/>
      <c r="KRE2" s="38"/>
      <c r="KRF2" s="38"/>
      <c r="KRG2" s="38"/>
      <c r="KRH2" s="38"/>
      <c r="KRI2" s="38"/>
      <c r="KRJ2" s="38"/>
      <c r="KRK2" s="38"/>
      <c r="KRL2" s="38"/>
      <c r="KRM2" s="38"/>
      <c r="KRN2" s="38"/>
      <c r="KRO2" s="38"/>
      <c r="KRP2" s="38"/>
      <c r="KRQ2" s="38"/>
      <c r="KRR2" s="38"/>
      <c r="KRS2" s="38"/>
      <c r="KRT2" s="38"/>
      <c r="KRU2" s="38"/>
      <c r="KRV2" s="38"/>
      <c r="KRW2" s="38"/>
      <c r="KRX2" s="38"/>
      <c r="KRY2" s="38"/>
      <c r="KRZ2" s="38"/>
      <c r="KSA2" s="38"/>
      <c r="KSB2" s="38"/>
      <c r="KSC2" s="38"/>
      <c r="KSD2" s="38"/>
      <c r="KSE2" s="38"/>
      <c r="KSF2" s="38"/>
      <c r="KSG2" s="38"/>
      <c r="KSH2" s="38"/>
      <c r="KSI2" s="38"/>
      <c r="KSJ2" s="38"/>
      <c r="KSK2" s="38"/>
      <c r="KSL2" s="38"/>
      <c r="KSM2" s="38"/>
      <c r="KSN2" s="38"/>
      <c r="KSO2" s="38"/>
      <c r="KSP2" s="38"/>
      <c r="KSQ2" s="38"/>
      <c r="KSR2" s="38"/>
      <c r="KSS2" s="38"/>
      <c r="KST2" s="38"/>
      <c r="KSU2" s="38"/>
      <c r="KSV2" s="38"/>
      <c r="KSW2" s="38"/>
      <c r="KSX2" s="38"/>
      <c r="KSY2" s="38"/>
      <c r="KSZ2" s="38"/>
      <c r="KTA2" s="38"/>
      <c r="KTB2" s="38"/>
      <c r="KTC2" s="38"/>
      <c r="KTD2" s="38"/>
      <c r="KTE2" s="38"/>
      <c r="KTF2" s="38"/>
      <c r="KTG2" s="38"/>
      <c r="KTH2" s="38"/>
      <c r="KTI2" s="38"/>
      <c r="KTJ2" s="38"/>
      <c r="KTK2" s="38"/>
      <c r="KTL2" s="38"/>
      <c r="KTM2" s="38"/>
      <c r="KTN2" s="38"/>
      <c r="KTO2" s="38"/>
      <c r="KTP2" s="38"/>
      <c r="KTQ2" s="38"/>
      <c r="KTR2" s="38"/>
      <c r="KTS2" s="38"/>
      <c r="KTT2" s="38"/>
      <c r="KTU2" s="38"/>
      <c r="KTV2" s="38"/>
      <c r="KTW2" s="38"/>
      <c r="KTX2" s="38"/>
      <c r="KTY2" s="38"/>
      <c r="KTZ2" s="38"/>
      <c r="KUA2" s="38"/>
      <c r="KUB2" s="38"/>
      <c r="KUC2" s="38"/>
      <c r="KUD2" s="38"/>
      <c r="KUE2" s="38"/>
      <c r="KUF2" s="38"/>
      <c r="KUG2" s="38"/>
      <c r="KUH2" s="38"/>
      <c r="KUI2" s="38"/>
      <c r="KUJ2" s="38"/>
      <c r="KUK2" s="38"/>
      <c r="KUL2" s="38"/>
      <c r="KUM2" s="38"/>
      <c r="KUN2" s="38"/>
      <c r="KUO2" s="38"/>
      <c r="KUP2" s="38"/>
      <c r="KUQ2" s="38"/>
      <c r="KUR2" s="38"/>
      <c r="KUS2" s="38"/>
      <c r="KUT2" s="38"/>
      <c r="KUU2" s="38"/>
      <c r="KUV2" s="38"/>
      <c r="KUW2" s="38"/>
      <c r="KUX2" s="38"/>
      <c r="KUY2" s="38"/>
      <c r="KUZ2" s="38"/>
      <c r="KVA2" s="38"/>
      <c r="KVB2" s="38"/>
      <c r="KVC2" s="38"/>
      <c r="KVD2" s="38"/>
      <c r="KVE2" s="38"/>
      <c r="KVF2" s="38"/>
      <c r="KVG2" s="38"/>
      <c r="KVH2" s="38"/>
      <c r="KVI2" s="38"/>
      <c r="KVJ2" s="38"/>
      <c r="KVK2" s="38"/>
      <c r="KVL2" s="38"/>
      <c r="KVM2" s="38"/>
      <c r="KVN2" s="38"/>
      <c r="KVO2" s="38"/>
      <c r="KVP2" s="38"/>
      <c r="KVQ2" s="38"/>
      <c r="KVR2" s="38"/>
      <c r="KVS2" s="38"/>
      <c r="KVT2" s="38"/>
      <c r="KVU2" s="38"/>
      <c r="KVV2" s="38"/>
      <c r="KVW2" s="38"/>
      <c r="KVX2" s="38"/>
      <c r="KVY2" s="38"/>
      <c r="KVZ2" s="38"/>
      <c r="KWA2" s="38"/>
      <c r="KWB2" s="38"/>
      <c r="KWC2" s="38"/>
      <c r="KWD2" s="38"/>
      <c r="KWE2" s="38"/>
      <c r="KWF2" s="38"/>
      <c r="KWG2" s="38"/>
      <c r="KWH2" s="38"/>
      <c r="KWI2" s="38"/>
      <c r="KWJ2" s="38"/>
      <c r="KWK2" s="38"/>
      <c r="KWL2" s="38"/>
      <c r="KWM2" s="38"/>
      <c r="KWN2" s="38"/>
      <c r="KWO2" s="38"/>
      <c r="KWP2" s="38"/>
      <c r="KWQ2" s="38"/>
      <c r="KWR2" s="38"/>
      <c r="KWS2" s="38"/>
      <c r="KWT2" s="38"/>
      <c r="KWU2" s="38"/>
      <c r="KWV2" s="38"/>
      <c r="KWW2" s="38"/>
      <c r="KWX2" s="38"/>
      <c r="KWY2" s="38"/>
      <c r="KWZ2" s="38"/>
      <c r="KXA2" s="38"/>
      <c r="KXB2" s="38"/>
      <c r="KXC2" s="38"/>
      <c r="KXD2" s="38"/>
      <c r="KXE2" s="38"/>
      <c r="KXF2" s="38"/>
      <c r="KXG2" s="38"/>
      <c r="KXH2" s="38"/>
      <c r="KXI2" s="38"/>
      <c r="KXJ2" s="38"/>
      <c r="KXK2" s="38"/>
      <c r="KXL2" s="38"/>
      <c r="KXM2" s="38"/>
      <c r="KXN2" s="38"/>
      <c r="KXO2" s="38"/>
      <c r="KXP2" s="38"/>
      <c r="KXQ2" s="38"/>
      <c r="KXR2" s="38"/>
      <c r="KXS2" s="38"/>
      <c r="KXT2" s="38"/>
      <c r="KXU2" s="38"/>
      <c r="KXV2" s="38"/>
      <c r="KXW2" s="38"/>
      <c r="KXX2" s="38"/>
      <c r="KXY2" s="38"/>
      <c r="KXZ2" s="38"/>
      <c r="KYA2" s="38"/>
      <c r="KYB2" s="38"/>
      <c r="KYC2" s="38"/>
      <c r="KYD2" s="38"/>
      <c r="KYE2" s="38"/>
      <c r="KYF2" s="38"/>
      <c r="KYG2" s="38"/>
      <c r="KYH2" s="38"/>
      <c r="KYI2" s="38"/>
      <c r="KYJ2" s="38"/>
      <c r="KYK2" s="38"/>
      <c r="KYL2" s="38"/>
      <c r="KYM2" s="38"/>
      <c r="KYN2" s="38"/>
      <c r="KYO2" s="38"/>
      <c r="KYP2" s="38"/>
      <c r="KYQ2" s="38"/>
      <c r="KYR2" s="38"/>
      <c r="KYS2" s="38"/>
      <c r="KYT2" s="38"/>
      <c r="KYU2" s="38"/>
      <c r="KYV2" s="38"/>
      <c r="KYW2" s="38"/>
      <c r="KYX2" s="38"/>
      <c r="KYY2" s="38"/>
      <c r="KYZ2" s="38"/>
      <c r="KZA2" s="38"/>
      <c r="KZB2" s="38"/>
      <c r="KZC2" s="38"/>
      <c r="KZD2" s="38"/>
      <c r="KZE2" s="38"/>
      <c r="KZF2" s="38"/>
      <c r="KZG2" s="38"/>
      <c r="KZH2" s="38"/>
      <c r="KZI2" s="38"/>
      <c r="KZJ2" s="38"/>
      <c r="KZK2" s="38"/>
      <c r="KZL2" s="38"/>
      <c r="KZM2" s="38"/>
      <c r="KZN2" s="38"/>
      <c r="KZO2" s="38"/>
      <c r="KZP2" s="38"/>
      <c r="KZQ2" s="38"/>
      <c r="KZR2" s="38"/>
      <c r="KZS2" s="38"/>
      <c r="KZT2" s="38"/>
      <c r="KZU2" s="38"/>
      <c r="KZV2" s="38"/>
      <c r="KZW2" s="38"/>
      <c r="KZX2" s="38"/>
      <c r="KZY2" s="38"/>
      <c r="KZZ2" s="38"/>
      <c r="LAA2" s="38"/>
      <c r="LAB2" s="38"/>
      <c r="LAC2" s="38"/>
      <c r="LAD2" s="38"/>
      <c r="LAE2" s="38"/>
      <c r="LAF2" s="38"/>
      <c r="LAG2" s="38"/>
      <c r="LAH2" s="38"/>
      <c r="LAI2" s="38"/>
      <c r="LAJ2" s="38"/>
      <c r="LAK2" s="38"/>
      <c r="LAL2" s="38"/>
      <c r="LAM2" s="38"/>
      <c r="LAN2" s="38"/>
      <c r="LAO2" s="38"/>
      <c r="LAP2" s="38"/>
      <c r="LAQ2" s="38"/>
      <c r="LAR2" s="38"/>
      <c r="LAS2" s="38"/>
      <c r="LAT2" s="38"/>
      <c r="LAU2" s="38"/>
      <c r="LAV2" s="38"/>
      <c r="LAW2" s="38"/>
      <c r="LAX2" s="38"/>
      <c r="LAY2" s="38"/>
      <c r="LAZ2" s="38"/>
      <c r="LBA2" s="38"/>
      <c r="LBB2" s="38"/>
      <c r="LBC2" s="38"/>
      <c r="LBD2" s="38"/>
      <c r="LBE2" s="38"/>
      <c r="LBF2" s="38"/>
      <c r="LBG2" s="38"/>
      <c r="LBH2" s="38"/>
      <c r="LBI2" s="38"/>
      <c r="LBJ2" s="38"/>
      <c r="LBK2" s="38"/>
      <c r="LBL2" s="38"/>
      <c r="LBM2" s="38"/>
      <c r="LBN2" s="38"/>
      <c r="LBO2" s="38"/>
      <c r="LBP2" s="38"/>
      <c r="LBQ2" s="38"/>
      <c r="LBR2" s="38"/>
      <c r="LBS2" s="38"/>
      <c r="LBT2" s="38"/>
      <c r="LBU2" s="38"/>
      <c r="LBV2" s="38"/>
      <c r="LBW2" s="38"/>
      <c r="LBX2" s="38"/>
      <c r="LBY2" s="38"/>
      <c r="LBZ2" s="38"/>
      <c r="LCA2" s="38"/>
      <c r="LCB2" s="38"/>
      <c r="LCC2" s="38"/>
      <c r="LCD2" s="38"/>
      <c r="LCE2" s="38"/>
      <c r="LCF2" s="38"/>
      <c r="LCG2" s="38"/>
      <c r="LCH2" s="38"/>
      <c r="LCI2" s="38"/>
      <c r="LCJ2" s="38"/>
      <c r="LCK2" s="38"/>
      <c r="LCL2" s="38"/>
      <c r="LCM2" s="38"/>
      <c r="LCN2" s="38"/>
      <c r="LCO2" s="38"/>
      <c r="LCP2" s="38"/>
      <c r="LCQ2" s="38"/>
      <c r="LCR2" s="38"/>
      <c r="LCS2" s="38"/>
      <c r="LCT2" s="38"/>
      <c r="LCU2" s="38"/>
      <c r="LCV2" s="38"/>
      <c r="LCW2" s="38"/>
      <c r="LCX2" s="38"/>
      <c r="LCY2" s="38"/>
      <c r="LCZ2" s="38"/>
      <c r="LDA2" s="38"/>
      <c r="LDB2" s="38"/>
      <c r="LDC2" s="38"/>
      <c r="LDD2" s="38"/>
      <c r="LDE2" s="38"/>
      <c r="LDF2" s="38"/>
      <c r="LDG2" s="38"/>
      <c r="LDH2" s="38"/>
      <c r="LDI2" s="38"/>
      <c r="LDJ2" s="38"/>
      <c r="LDK2" s="38"/>
      <c r="LDL2" s="38"/>
      <c r="LDM2" s="38"/>
      <c r="LDN2" s="38"/>
      <c r="LDO2" s="38"/>
      <c r="LDP2" s="38"/>
      <c r="LDQ2" s="38"/>
      <c r="LDR2" s="38"/>
      <c r="LDS2" s="38"/>
      <c r="LDT2" s="38"/>
      <c r="LDU2" s="38"/>
      <c r="LDV2" s="38"/>
      <c r="LDW2" s="38"/>
      <c r="LDX2" s="38"/>
      <c r="LDY2" s="38"/>
      <c r="LDZ2" s="38"/>
      <c r="LEA2" s="38"/>
      <c r="LEB2" s="38"/>
      <c r="LEC2" s="38"/>
      <c r="LED2" s="38"/>
      <c r="LEE2" s="38"/>
      <c r="LEF2" s="38"/>
      <c r="LEG2" s="38"/>
      <c r="LEH2" s="38"/>
      <c r="LEI2" s="38"/>
      <c r="LEJ2" s="38"/>
      <c r="LEK2" s="38"/>
      <c r="LEL2" s="38"/>
      <c r="LEM2" s="38"/>
      <c r="LEN2" s="38"/>
      <c r="LEO2" s="38"/>
      <c r="LEP2" s="38"/>
      <c r="LEQ2" s="38"/>
      <c r="LER2" s="38"/>
      <c r="LES2" s="38"/>
      <c r="LET2" s="38"/>
      <c r="LEU2" s="38"/>
      <c r="LEV2" s="38"/>
      <c r="LEW2" s="38"/>
      <c r="LEX2" s="38"/>
      <c r="LEY2" s="38"/>
      <c r="LEZ2" s="38"/>
      <c r="LFA2" s="38"/>
      <c r="LFB2" s="38"/>
      <c r="LFC2" s="38"/>
      <c r="LFD2" s="38"/>
      <c r="LFE2" s="38"/>
      <c r="LFF2" s="38"/>
      <c r="LFG2" s="38"/>
      <c r="LFH2" s="38"/>
      <c r="LFI2" s="38"/>
      <c r="LFJ2" s="38"/>
      <c r="LFK2" s="38"/>
      <c r="LFL2" s="38"/>
      <c r="LFM2" s="38"/>
      <c r="LFN2" s="38"/>
      <c r="LFO2" s="38"/>
      <c r="LFP2" s="38"/>
      <c r="LFQ2" s="38"/>
      <c r="LFR2" s="38"/>
      <c r="LFS2" s="38"/>
      <c r="LFT2" s="38"/>
      <c r="LFU2" s="38"/>
      <c r="LFV2" s="38"/>
      <c r="LFW2" s="38"/>
      <c r="LFX2" s="38"/>
      <c r="LFY2" s="38"/>
      <c r="LFZ2" s="38"/>
      <c r="LGA2" s="38"/>
      <c r="LGB2" s="38"/>
      <c r="LGC2" s="38"/>
      <c r="LGD2" s="38"/>
      <c r="LGE2" s="38"/>
      <c r="LGF2" s="38"/>
      <c r="LGG2" s="38"/>
      <c r="LGH2" s="38"/>
      <c r="LGI2" s="38"/>
      <c r="LGJ2" s="38"/>
      <c r="LGK2" s="38"/>
      <c r="LGL2" s="38"/>
      <c r="LGM2" s="38"/>
      <c r="LGN2" s="38"/>
      <c r="LGO2" s="38"/>
      <c r="LGP2" s="38"/>
      <c r="LGQ2" s="38"/>
      <c r="LGR2" s="38"/>
      <c r="LGS2" s="38"/>
      <c r="LGT2" s="38"/>
      <c r="LGU2" s="38"/>
      <c r="LGV2" s="38"/>
      <c r="LGW2" s="38"/>
      <c r="LGX2" s="38"/>
      <c r="LGY2" s="38"/>
      <c r="LGZ2" s="38"/>
      <c r="LHA2" s="38"/>
      <c r="LHB2" s="38"/>
      <c r="LHC2" s="38"/>
      <c r="LHD2" s="38"/>
      <c r="LHE2" s="38"/>
      <c r="LHF2" s="38"/>
      <c r="LHG2" s="38"/>
      <c r="LHH2" s="38"/>
      <c r="LHI2" s="38"/>
      <c r="LHJ2" s="38"/>
      <c r="LHK2" s="38"/>
      <c r="LHL2" s="38"/>
      <c r="LHM2" s="38"/>
      <c r="LHN2" s="38"/>
      <c r="LHO2" s="38"/>
      <c r="LHP2" s="38"/>
      <c r="LHQ2" s="38"/>
      <c r="LHR2" s="38"/>
      <c r="LHS2" s="38"/>
      <c r="LHT2" s="38"/>
      <c r="LHU2" s="38"/>
      <c r="LHV2" s="38"/>
      <c r="LHW2" s="38"/>
      <c r="LHX2" s="38"/>
      <c r="LHY2" s="38"/>
      <c r="LHZ2" s="38"/>
      <c r="LIA2" s="38"/>
      <c r="LIB2" s="38"/>
      <c r="LIC2" s="38"/>
      <c r="LID2" s="38"/>
      <c r="LIE2" s="38"/>
      <c r="LIF2" s="38"/>
      <c r="LIG2" s="38"/>
      <c r="LIH2" s="38"/>
      <c r="LII2" s="38"/>
      <c r="LIJ2" s="38"/>
      <c r="LIK2" s="38"/>
      <c r="LIL2" s="38"/>
      <c r="LIM2" s="38"/>
      <c r="LIN2" s="38"/>
      <c r="LIO2" s="38"/>
      <c r="LIP2" s="38"/>
      <c r="LIQ2" s="38"/>
      <c r="LIR2" s="38"/>
      <c r="LIS2" s="38"/>
      <c r="LIT2" s="38"/>
      <c r="LIU2" s="38"/>
      <c r="LIV2" s="38"/>
      <c r="LIW2" s="38"/>
      <c r="LIX2" s="38"/>
      <c r="LIY2" s="38"/>
      <c r="LIZ2" s="38"/>
      <c r="LJA2" s="38"/>
      <c r="LJB2" s="38"/>
      <c r="LJC2" s="38"/>
      <c r="LJD2" s="38"/>
      <c r="LJE2" s="38"/>
      <c r="LJF2" s="38"/>
      <c r="LJG2" s="38"/>
      <c r="LJH2" s="38"/>
      <c r="LJI2" s="38"/>
      <c r="LJJ2" s="38"/>
      <c r="LJK2" s="38"/>
      <c r="LJL2" s="38"/>
      <c r="LJM2" s="38"/>
      <c r="LJN2" s="38"/>
      <c r="LJO2" s="38"/>
      <c r="LJP2" s="38"/>
      <c r="LJQ2" s="38"/>
      <c r="LJR2" s="38"/>
      <c r="LJS2" s="38"/>
      <c r="LJT2" s="38"/>
      <c r="LJU2" s="38"/>
      <c r="LJV2" s="38"/>
      <c r="LJW2" s="38"/>
      <c r="LJX2" s="38"/>
      <c r="LJY2" s="38"/>
      <c r="LJZ2" s="38"/>
      <c r="LKA2" s="38"/>
      <c r="LKB2" s="38"/>
      <c r="LKC2" s="38"/>
      <c r="LKD2" s="38"/>
      <c r="LKE2" s="38"/>
      <c r="LKF2" s="38"/>
      <c r="LKG2" s="38"/>
      <c r="LKH2" s="38"/>
      <c r="LKI2" s="38"/>
      <c r="LKJ2" s="38"/>
      <c r="LKK2" s="38"/>
      <c r="LKL2" s="38"/>
      <c r="LKM2" s="38"/>
      <c r="LKN2" s="38"/>
      <c r="LKO2" s="38"/>
      <c r="LKP2" s="38"/>
      <c r="LKQ2" s="38"/>
      <c r="LKR2" s="38"/>
      <c r="LKS2" s="38"/>
      <c r="LKT2" s="38"/>
      <c r="LKU2" s="38"/>
      <c r="LKV2" s="38"/>
      <c r="LKW2" s="38"/>
      <c r="LKX2" s="38"/>
      <c r="LKY2" s="38"/>
      <c r="LKZ2" s="38"/>
      <c r="LLA2" s="38"/>
      <c r="LLB2" s="38"/>
      <c r="LLC2" s="38"/>
      <c r="LLD2" s="38"/>
      <c r="LLE2" s="38"/>
      <c r="LLF2" s="38"/>
      <c r="LLG2" s="38"/>
      <c r="LLH2" s="38"/>
      <c r="LLI2" s="38"/>
      <c r="LLJ2" s="38"/>
      <c r="LLK2" s="38"/>
      <c r="LLL2" s="38"/>
      <c r="LLM2" s="38"/>
      <c r="LLN2" s="38"/>
      <c r="LLO2" s="38"/>
      <c r="LLP2" s="38"/>
      <c r="LLQ2" s="38"/>
      <c r="LLR2" s="38"/>
      <c r="LLS2" s="38"/>
      <c r="LLT2" s="38"/>
      <c r="LLU2" s="38"/>
      <c r="LLV2" s="38"/>
      <c r="LLW2" s="38"/>
      <c r="LLX2" s="38"/>
      <c r="LLY2" s="38"/>
      <c r="LLZ2" s="38"/>
      <c r="LMA2" s="38"/>
      <c r="LMB2" s="38"/>
      <c r="LMC2" s="38"/>
      <c r="LMD2" s="38"/>
      <c r="LME2" s="38"/>
      <c r="LMF2" s="38"/>
      <c r="LMG2" s="38"/>
      <c r="LMH2" s="38"/>
      <c r="LMI2" s="38"/>
      <c r="LMJ2" s="38"/>
      <c r="LMK2" s="38"/>
      <c r="LML2" s="38"/>
      <c r="LMM2" s="38"/>
      <c r="LMN2" s="38"/>
      <c r="LMO2" s="38"/>
      <c r="LMP2" s="38"/>
      <c r="LMQ2" s="38"/>
      <c r="LMR2" s="38"/>
      <c r="LMS2" s="38"/>
      <c r="LMT2" s="38"/>
      <c r="LMU2" s="38"/>
      <c r="LMV2" s="38"/>
      <c r="LMW2" s="38"/>
      <c r="LMX2" s="38"/>
      <c r="LMY2" s="38"/>
      <c r="LMZ2" s="38"/>
      <c r="LNA2" s="38"/>
      <c r="LNB2" s="38"/>
      <c r="LNC2" s="38"/>
      <c r="LND2" s="38"/>
      <c r="LNE2" s="38"/>
      <c r="LNF2" s="38"/>
      <c r="LNG2" s="38"/>
      <c r="LNH2" s="38"/>
      <c r="LNI2" s="38"/>
      <c r="LNJ2" s="38"/>
      <c r="LNK2" s="38"/>
      <c r="LNL2" s="38"/>
      <c r="LNM2" s="38"/>
      <c r="LNN2" s="38"/>
      <c r="LNO2" s="38"/>
      <c r="LNP2" s="38"/>
      <c r="LNQ2" s="38"/>
      <c r="LNR2" s="38"/>
      <c r="LNS2" s="38"/>
      <c r="LNT2" s="38"/>
      <c r="LNU2" s="38"/>
      <c r="LNV2" s="38"/>
      <c r="LNW2" s="38"/>
      <c r="LNX2" s="38"/>
      <c r="LNY2" s="38"/>
      <c r="LNZ2" s="38"/>
      <c r="LOA2" s="38"/>
      <c r="LOB2" s="38"/>
      <c r="LOC2" s="38"/>
      <c r="LOD2" s="38"/>
      <c r="LOE2" s="38"/>
      <c r="LOF2" s="38"/>
      <c r="LOG2" s="38"/>
      <c r="LOH2" s="38"/>
      <c r="LOI2" s="38"/>
      <c r="LOJ2" s="38"/>
      <c r="LOK2" s="38"/>
      <c r="LOL2" s="38"/>
      <c r="LOM2" s="38"/>
      <c r="LON2" s="38"/>
      <c r="LOO2" s="38"/>
      <c r="LOP2" s="38"/>
      <c r="LOQ2" s="38"/>
      <c r="LOR2" s="38"/>
      <c r="LOS2" s="38"/>
      <c r="LOT2" s="38"/>
      <c r="LOU2" s="38"/>
      <c r="LOV2" s="38"/>
      <c r="LOW2" s="38"/>
      <c r="LOX2" s="38"/>
      <c r="LOY2" s="38"/>
      <c r="LOZ2" s="38"/>
      <c r="LPA2" s="38"/>
      <c r="LPB2" s="38"/>
      <c r="LPC2" s="38"/>
      <c r="LPD2" s="38"/>
      <c r="LPE2" s="38"/>
      <c r="LPF2" s="38"/>
      <c r="LPG2" s="38"/>
      <c r="LPH2" s="38"/>
      <c r="LPI2" s="38"/>
      <c r="LPJ2" s="38"/>
      <c r="LPK2" s="38"/>
      <c r="LPL2" s="38"/>
      <c r="LPM2" s="38"/>
      <c r="LPN2" s="38"/>
      <c r="LPO2" s="38"/>
      <c r="LPP2" s="38"/>
      <c r="LPQ2" s="38"/>
      <c r="LPR2" s="38"/>
      <c r="LPS2" s="38"/>
      <c r="LPT2" s="38"/>
      <c r="LPU2" s="38"/>
      <c r="LPV2" s="38"/>
      <c r="LPW2" s="38"/>
      <c r="LPX2" s="38"/>
      <c r="LPY2" s="38"/>
      <c r="LPZ2" s="38"/>
      <c r="LQA2" s="38"/>
      <c r="LQB2" s="38"/>
      <c r="LQC2" s="38"/>
      <c r="LQD2" s="38"/>
      <c r="LQE2" s="38"/>
      <c r="LQF2" s="38"/>
      <c r="LQG2" s="38"/>
      <c r="LQH2" s="38"/>
      <c r="LQI2" s="38"/>
      <c r="LQJ2" s="38"/>
      <c r="LQK2" s="38"/>
      <c r="LQL2" s="38"/>
      <c r="LQM2" s="38"/>
      <c r="LQN2" s="38"/>
      <c r="LQO2" s="38"/>
      <c r="LQP2" s="38"/>
      <c r="LQQ2" s="38"/>
      <c r="LQR2" s="38"/>
      <c r="LQS2" s="38"/>
      <c r="LQT2" s="38"/>
      <c r="LQU2" s="38"/>
      <c r="LQV2" s="38"/>
      <c r="LQW2" s="38"/>
      <c r="LQX2" s="38"/>
      <c r="LQY2" s="38"/>
      <c r="LQZ2" s="38"/>
      <c r="LRA2" s="38"/>
      <c r="LRB2" s="38"/>
      <c r="LRC2" s="38"/>
      <c r="LRD2" s="38"/>
      <c r="LRE2" s="38"/>
      <c r="LRF2" s="38"/>
      <c r="LRG2" s="38"/>
      <c r="LRH2" s="38"/>
      <c r="LRI2" s="38"/>
      <c r="LRJ2" s="38"/>
      <c r="LRK2" s="38"/>
      <c r="LRL2" s="38"/>
      <c r="LRM2" s="38"/>
      <c r="LRN2" s="38"/>
      <c r="LRO2" s="38"/>
      <c r="LRP2" s="38"/>
      <c r="LRQ2" s="38"/>
      <c r="LRR2" s="38"/>
      <c r="LRS2" s="38"/>
      <c r="LRT2" s="38"/>
      <c r="LRU2" s="38"/>
      <c r="LRV2" s="38"/>
      <c r="LRW2" s="38"/>
      <c r="LRX2" s="38"/>
      <c r="LRY2" s="38"/>
      <c r="LRZ2" s="38"/>
      <c r="LSA2" s="38"/>
      <c r="LSB2" s="38"/>
      <c r="LSC2" s="38"/>
      <c r="LSD2" s="38"/>
      <c r="LSE2" s="38"/>
      <c r="LSF2" s="38"/>
      <c r="LSG2" s="38"/>
      <c r="LSH2" s="38"/>
      <c r="LSI2" s="38"/>
      <c r="LSJ2" s="38"/>
      <c r="LSK2" s="38"/>
      <c r="LSL2" s="38"/>
      <c r="LSM2" s="38"/>
      <c r="LSN2" s="38"/>
      <c r="LSO2" s="38"/>
      <c r="LSP2" s="38"/>
      <c r="LSQ2" s="38"/>
      <c r="LSR2" s="38"/>
      <c r="LSS2" s="38"/>
      <c r="LST2" s="38"/>
      <c r="LSU2" s="38"/>
      <c r="LSV2" s="38"/>
      <c r="LSW2" s="38"/>
      <c r="LSX2" s="38"/>
      <c r="LSY2" s="38"/>
      <c r="LSZ2" s="38"/>
      <c r="LTA2" s="38"/>
      <c r="LTB2" s="38"/>
      <c r="LTC2" s="38"/>
      <c r="LTD2" s="38"/>
      <c r="LTE2" s="38"/>
      <c r="LTF2" s="38"/>
      <c r="LTG2" s="38"/>
      <c r="LTH2" s="38"/>
      <c r="LTI2" s="38"/>
      <c r="LTJ2" s="38"/>
      <c r="LTK2" s="38"/>
      <c r="LTL2" s="38"/>
      <c r="LTM2" s="38"/>
      <c r="LTN2" s="38"/>
      <c r="LTO2" s="38"/>
      <c r="LTP2" s="38"/>
      <c r="LTQ2" s="38"/>
      <c r="LTR2" s="38"/>
      <c r="LTS2" s="38"/>
      <c r="LTT2" s="38"/>
      <c r="LTU2" s="38"/>
      <c r="LTV2" s="38"/>
      <c r="LTW2" s="38"/>
      <c r="LTX2" s="38"/>
      <c r="LTY2" s="38"/>
      <c r="LTZ2" s="38"/>
      <c r="LUA2" s="38"/>
      <c r="LUB2" s="38"/>
      <c r="LUC2" s="38"/>
      <c r="LUD2" s="38"/>
      <c r="LUE2" s="38"/>
      <c r="LUF2" s="38"/>
      <c r="LUG2" s="38"/>
      <c r="LUH2" s="38"/>
      <c r="LUI2" s="38"/>
      <c r="LUJ2" s="38"/>
      <c r="LUK2" s="38"/>
      <c r="LUL2" s="38"/>
      <c r="LUM2" s="38"/>
      <c r="LUN2" s="38"/>
      <c r="LUO2" s="38"/>
      <c r="LUP2" s="38"/>
      <c r="LUQ2" s="38"/>
      <c r="LUR2" s="38"/>
      <c r="LUS2" s="38"/>
      <c r="LUT2" s="38"/>
      <c r="LUU2" s="38"/>
      <c r="LUV2" s="38"/>
      <c r="LUW2" s="38"/>
      <c r="LUX2" s="38"/>
      <c r="LUY2" s="38"/>
      <c r="LUZ2" s="38"/>
      <c r="LVA2" s="38"/>
      <c r="LVB2" s="38"/>
      <c r="LVC2" s="38"/>
      <c r="LVD2" s="38"/>
      <c r="LVE2" s="38"/>
      <c r="LVF2" s="38"/>
      <c r="LVG2" s="38"/>
      <c r="LVH2" s="38"/>
      <c r="LVI2" s="38"/>
      <c r="LVJ2" s="38"/>
      <c r="LVK2" s="38"/>
      <c r="LVL2" s="38"/>
      <c r="LVM2" s="38"/>
      <c r="LVN2" s="38"/>
      <c r="LVO2" s="38"/>
      <c r="LVP2" s="38"/>
      <c r="LVQ2" s="38"/>
      <c r="LVR2" s="38"/>
      <c r="LVS2" s="38"/>
      <c r="LVT2" s="38"/>
      <c r="LVU2" s="38"/>
      <c r="LVV2" s="38"/>
      <c r="LVW2" s="38"/>
      <c r="LVX2" s="38"/>
      <c r="LVY2" s="38"/>
      <c r="LVZ2" s="38"/>
      <c r="LWA2" s="38"/>
      <c r="LWB2" s="38"/>
      <c r="LWC2" s="38"/>
      <c r="LWD2" s="38"/>
      <c r="LWE2" s="38"/>
      <c r="LWF2" s="38"/>
      <c r="LWG2" s="38"/>
      <c r="LWH2" s="38"/>
      <c r="LWI2" s="38"/>
      <c r="LWJ2" s="38"/>
      <c r="LWK2" s="38"/>
      <c r="LWL2" s="38"/>
      <c r="LWM2" s="38"/>
      <c r="LWN2" s="38"/>
      <c r="LWO2" s="38"/>
      <c r="LWP2" s="38"/>
      <c r="LWQ2" s="38"/>
      <c r="LWR2" s="38"/>
      <c r="LWS2" s="38"/>
      <c r="LWT2" s="38"/>
      <c r="LWU2" s="38"/>
      <c r="LWV2" s="38"/>
      <c r="LWW2" s="38"/>
      <c r="LWX2" s="38"/>
      <c r="LWY2" s="38"/>
      <c r="LWZ2" s="38"/>
      <c r="LXA2" s="38"/>
      <c r="LXB2" s="38"/>
      <c r="LXC2" s="38"/>
      <c r="LXD2" s="38"/>
      <c r="LXE2" s="38"/>
      <c r="LXF2" s="38"/>
      <c r="LXG2" s="38"/>
      <c r="LXH2" s="38"/>
      <c r="LXI2" s="38"/>
      <c r="LXJ2" s="38"/>
      <c r="LXK2" s="38"/>
      <c r="LXL2" s="38"/>
      <c r="LXM2" s="38"/>
      <c r="LXN2" s="38"/>
      <c r="LXO2" s="38"/>
      <c r="LXP2" s="38"/>
      <c r="LXQ2" s="38"/>
      <c r="LXR2" s="38"/>
      <c r="LXS2" s="38"/>
      <c r="LXT2" s="38"/>
      <c r="LXU2" s="38"/>
      <c r="LXV2" s="38"/>
      <c r="LXW2" s="38"/>
      <c r="LXX2" s="38"/>
      <c r="LXY2" s="38"/>
      <c r="LXZ2" s="38"/>
      <c r="LYA2" s="38"/>
      <c r="LYB2" s="38"/>
      <c r="LYC2" s="38"/>
      <c r="LYD2" s="38"/>
      <c r="LYE2" s="38"/>
      <c r="LYF2" s="38"/>
      <c r="LYG2" s="38"/>
      <c r="LYH2" s="38"/>
      <c r="LYI2" s="38"/>
      <c r="LYJ2" s="38"/>
      <c r="LYK2" s="38"/>
      <c r="LYL2" s="38"/>
      <c r="LYM2" s="38"/>
      <c r="LYN2" s="38"/>
      <c r="LYO2" s="38"/>
      <c r="LYP2" s="38"/>
      <c r="LYQ2" s="38"/>
      <c r="LYR2" s="38"/>
      <c r="LYS2" s="38"/>
      <c r="LYT2" s="38"/>
      <c r="LYU2" s="38"/>
      <c r="LYV2" s="38"/>
      <c r="LYW2" s="38"/>
      <c r="LYX2" s="38"/>
      <c r="LYY2" s="38"/>
      <c r="LYZ2" s="38"/>
      <c r="LZA2" s="38"/>
      <c r="LZB2" s="38"/>
      <c r="LZC2" s="38"/>
      <c r="LZD2" s="38"/>
      <c r="LZE2" s="38"/>
      <c r="LZF2" s="38"/>
      <c r="LZG2" s="38"/>
      <c r="LZH2" s="38"/>
      <c r="LZI2" s="38"/>
      <c r="LZJ2" s="38"/>
      <c r="LZK2" s="38"/>
      <c r="LZL2" s="38"/>
      <c r="LZM2" s="38"/>
      <c r="LZN2" s="38"/>
      <c r="LZO2" s="38"/>
      <c r="LZP2" s="38"/>
      <c r="LZQ2" s="38"/>
      <c r="LZR2" s="38"/>
      <c r="LZS2" s="38"/>
      <c r="LZT2" s="38"/>
      <c r="LZU2" s="38"/>
      <c r="LZV2" s="38"/>
      <c r="LZW2" s="38"/>
      <c r="LZX2" s="38"/>
      <c r="LZY2" s="38"/>
      <c r="LZZ2" s="38"/>
      <c r="MAA2" s="38"/>
      <c r="MAB2" s="38"/>
      <c r="MAC2" s="38"/>
      <c r="MAD2" s="38"/>
      <c r="MAE2" s="38"/>
      <c r="MAF2" s="38"/>
      <c r="MAG2" s="38"/>
      <c r="MAH2" s="38"/>
      <c r="MAI2" s="38"/>
      <c r="MAJ2" s="38"/>
      <c r="MAK2" s="38"/>
      <c r="MAL2" s="38"/>
      <c r="MAM2" s="38"/>
      <c r="MAN2" s="38"/>
      <c r="MAO2" s="38"/>
      <c r="MAP2" s="38"/>
      <c r="MAQ2" s="38"/>
      <c r="MAR2" s="38"/>
      <c r="MAS2" s="38"/>
      <c r="MAT2" s="38"/>
      <c r="MAU2" s="38"/>
      <c r="MAV2" s="38"/>
      <c r="MAW2" s="38"/>
      <c r="MAX2" s="38"/>
      <c r="MAY2" s="38"/>
      <c r="MAZ2" s="38"/>
      <c r="MBA2" s="38"/>
      <c r="MBB2" s="38"/>
      <c r="MBC2" s="38"/>
      <c r="MBD2" s="38"/>
      <c r="MBE2" s="38"/>
      <c r="MBF2" s="38"/>
      <c r="MBG2" s="38"/>
      <c r="MBH2" s="38"/>
      <c r="MBI2" s="38"/>
      <c r="MBJ2" s="38"/>
      <c r="MBK2" s="38"/>
      <c r="MBL2" s="38"/>
      <c r="MBM2" s="38"/>
      <c r="MBN2" s="38"/>
      <c r="MBO2" s="38"/>
      <c r="MBP2" s="38"/>
      <c r="MBQ2" s="38"/>
      <c r="MBR2" s="38"/>
      <c r="MBS2" s="38"/>
      <c r="MBT2" s="38"/>
      <c r="MBU2" s="38"/>
      <c r="MBV2" s="38"/>
      <c r="MBW2" s="38"/>
      <c r="MBX2" s="38"/>
      <c r="MBY2" s="38"/>
      <c r="MBZ2" s="38"/>
      <c r="MCA2" s="38"/>
      <c r="MCB2" s="38"/>
      <c r="MCC2" s="38"/>
      <c r="MCD2" s="38"/>
      <c r="MCE2" s="38"/>
      <c r="MCF2" s="38"/>
      <c r="MCG2" s="38"/>
      <c r="MCH2" s="38"/>
      <c r="MCI2" s="38"/>
      <c r="MCJ2" s="38"/>
      <c r="MCK2" s="38"/>
      <c r="MCL2" s="38"/>
      <c r="MCM2" s="38"/>
      <c r="MCN2" s="38"/>
      <c r="MCO2" s="38"/>
      <c r="MCP2" s="38"/>
      <c r="MCQ2" s="38"/>
      <c r="MCR2" s="38"/>
      <c r="MCS2" s="38"/>
      <c r="MCT2" s="38"/>
      <c r="MCU2" s="38"/>
      <c r="MCV2" s="38"/>
      <c r="MCW2" s="38"/>
      <c r="MCX2" s="38"/>
      <c r="MCY2" s="38"/>
      <c r="MCZ2" s="38"/>
      <c r="MDA2" s="38"/>
      <c r="MDB2" s="38"/>
      <c r="MDC2" s="38"/>
      <c r="MDD2" s="38"/>
      <c r="MDE2" s="38"/>
      <c r="MDF2" s="38"/>
      <c r="MDG2" s="38"/>
      <c r="MDH2" s="38"/>
      <c r="MDI2" s="38"/>
      <c r="MDJ2" s="38"/>
      <c r="MDK2" s="38"/>
      <c r="MDL2" s="38"/>
      <c r="MDM2" s="38"/>
      <c r="MDN2" s="38"/>
      <c r="MDO2" s="38"/>
      <c r="MDP2" s="38"/>
      <c r="MDQ2" s="38"/>
      <c r="MDR2" s="38"/>
      <c r="MDS2" s="38"/>
      <c r="MDT2" s="38"/>
      <c r="MDU2" s="38"/>
      <c r="MDV2" s="38"/>
      <c r="MDW2" s="38"/>
      <c r="MDX2" s="38"/>
      <c r="MDY2" s="38"/>
      <c r="MDZ2" s="38"/>
      <c r="MEA2" s="38"/>
      <c r="MEB2" s="38"/>
      <c r="MEC2" s="38"/>
      <c r="MED2" s="38"/>
      <c r="MEE2" s="38"/>
      <c r="MEF2" s="38"/>
      <c r="MEG2" s="38"/>
      <c r="MEH2" s="38"/>
      <c r="MEI2" s="38"/>
      <c r="MEJ2" s="38"/>
      <c r="MEK2" s="38"/>
      <c r="MEL2" s="38"/>
      <c r="MEM2" s="38"/>
      <c r="MEN2" s="38"/>
      <c r="MEO2" s="38"/>
      <c r="MEP2" s="38"/>
      <c r="MEQ2" s="38"/>
      <c r="MER2" s="38"/>
      <c r="MES2" s="38"/>
      <c r="MET2" s="38"/>
      <c r="MEU2" s="38"/>
      <c r="MEV2" s="38"/>
      <c r="MEW2" s="38"/>
      <c r="MEX2" s="38"/>
      <c r="MEY2" s="38"/>
      <c r="MEZ2" s="38"/>
      <c r="MFA2" s="38"/>
      <c r="MFB2" s="38"/>
      <c r="MFC2" s="38"/>
      <c r="MFD2" s="38"/>
      <c r="MFE2" s="38"/>
      <c r="MFF2" s="38"/>
      <c r="MFG2" s="38"/>
      <c r="MFH2" s="38"/>
      <c r="MFI2" s="38"/>
      <c r="MFJ2" s="38"/>
      <c r="MFK2" s="38"/>
      <c r="MFL2" s="38"/>
      <c r="MFM2" s="38"/>
      <c r="MFN2" s="38"/>
      <c r="MFO2" s="38"/>
      <c r="MFP2" s="38"/>
      <c r="MFQ2" s="38"/>
      <c r="MFR2" s="38"/>
      <c r="MFS2" s="38"/>
      <c r="MFT2" s="38"/>
      <c r="MFU2" s="38"/>
      <c r="MFV2" s="38"/>
      <c r="MFW2" s="38"/>
      <c r="MFX2" s="38"/>
      <c r="MFY2" s="38"/>
      <c r="MFZ2" s="38"/>
      <c r="MGA2" s="38"/>
      <c r="MGB2" s="38"/>
      <c r="MGC2" s="38"/>
      <c r="MGD2" s="38"/>
      <c r="MGE2" s="38"/>
      <c r="MGF2" s="38"/>
      <c r="MGG2" s="38"/>
      <c r="MGH2" s="38"/>
      <c r="MGI2" s="38"/>
      <c r="MGJ2" s="38"/>
      <c r="MGK2" s="38"/>
      <c r="MGL2" s="38"/>
      <c r="MGM2" s="38"/>
      <c r="MGN2" s="38"/>
      <c r="MGO2" s="38"/>
      <c r="MGP2" s="38"/>
      <c r="MGQ2" s="38"/>
      <c r="MGR2" s="38"/>
      <c r="MGS2" s="38"/>
      <c r="MGT2" s="38"/>
      <c r="MGU2" s="38"/>
      <c r="MGV2" s="38"/>
      <c r="MGW2" s="38"/>
      <c r="MGX2" s="38"/>
      <c r="MGY2" s="38"/>
      <c r="MGZ2" s="38"/>
      <c r="MHA2" s="38"/>
      <c r="MHB2" s="38"/>
      <c r="MHC2" s="38"/>
      <c r="MHD2" s="38"/>
      <c r="MHE2" s="38"/>
      <c r="MHF2" s="38"/>
      <c r="MHG2" s="38"/>
      <c r="MHH2" s="38"/>
      <c r="MHI2" s="38"/>
      <c r="MHJ2" s="38"/>
      <c r="MHK2" s="38"/>
      <c r="MHL2" s="38"/>
      <c r="MHM2" s="38"/>
      <c r="MHN2" s="38"/>
      <c r="MHO2" s="38"/>
      <c r="MHP2" s="38"/>
      <c r="MHQ2" s="38"/>
      <c r="MHR2" s="38"/>
      <c r="MHS2" s="38"/>
      <c r="MHT2" s="38"/>
      <c r="MHU2" s="38"/>
      <c r="MHV2" s="38"/>
      <c r="MHW2" s="38"/>
      <c r="MHX2" s="38"/>
      <c r="MHY2" s="38"/>
      <c r="MHZ2" s="38"/>
      <c r="MIA2" s="38"/>
      <c r="MIB2" s="38"/>
      <c r="MIC2" s="38"/>
      <c r="MID2" s="38"/>
      <c r="MIE2" s="38"/>
      <c r="MIF2" s="38"/>
      <c r="MIG2" s="38"/>
      <c r="MIH2" s="38"/>
      <c r="MII2" s="38"/>
      <c r="MIJ2" s="38"/>
      <c r="MIK2" s="38"/>
      <c r="MIL2" s="38"/>
      <c r="MIM2" s="38"/>
      <c r="MIN2" s="38"/>
      <c r="MIO2" s="38"/>
      <c r="MIP2" s="38"/>
      <c r="MIQ2" s="38"/>
      <c r="MIR2" s="38"/>
      <c r="MIS2" s="38"/>
      <c r="MIT2" s="38"/>
      <c r="MIU2" s="38"/>
      <c r="MIV2" s="38"/>
      <c r="MIW2" s="38"/>
      <c r="MIX2" s="38"/>
      <c r="MIY2" s="38"/>
      <c r="MIZ2" s="38"/>
      <c r="MJA2" s="38"/>
      <c r="MJB2" s="38"/>
      <c r="MJC2" s="38"/>
      <c r="MJD2" s="38"/>
      <c r="MJE2" s="38"/>
      <c r="MJF2" s="38"/>
      <c r="MJG2" s="38"/>
      <c r="MJH2" s="38"/>
      <c r="MJI2" s="38"/>
      <c r="MJJ2" s="38"/>
      <c r="MJK2" s="38"/>
      <c r="MJL2" s="38"/>
      <c r="MJM2" s="38"/>
      <c r="MJN2" s="38"/>
      <c r="MJO2" s="38"/>
      <c r="MJP2" s="38"/>
      <c r="MJQ2" s="38"/>
      <c r="MJR2" s="38"/>
      <c r="MJS2" s="38"/>
      <c r="MJT2" s="38"/>
      <c r="MJU2" s="38"/>
      <c r="MJV2" s="38"/>
      <c r="MJW2" s="38"/>
      <c r="MJX2" s="38"/>
      <c r="MJY2" s="38"/>
      <c r="MJZ2" s="38"/>
      <c r="MKA2" s="38"/>
      <c r="MKB2" s="38"/>
      <c r="MKC2" s="38"/>
      <c r="MKD2" s="38"/>
      <c r="MKE2" s="38"/>
      <c r="MKF2" s="38"/>
      <c r="MKG2" s="38"/>
      <c r="MKH2" s="38"/>
      <c r="MKI2" s="38"/>
      <c r="MKJ2" s="38"/>
      <c r="MKK2" s="38"/>
      <c r="MKL2" s="38"/>
      <c r="MKM2" s="38"/>
      <c r="MKN2" s="38"/>
      <c r="MKO2" s="38"/>
      <c r="MKP2" s="38"/>
      <c r="MKQ2" s="38"/>
      <c r="MKR2" s="38"/>
      <c r="MKS2" s="38"/>
      <c r="MKT2" s="38"/>
      <c r="MKU2" s="38"/>
      <c r="MKV2" s="38"/>
      <c r="MKW2" s="38"/>
      <c r="MKX2" s="38"/>
      <c r="MKY2" s="38"/>
      <c r="MKZ2" s="38"/>
      <c r="MLA2" s="38"/>
      <c r="MLB2" s="38"/>
      <c r="MLC2" s="38"/>
      <c r="MLD2" s="38"/>
      <c r="MLE2" s="38"/>
      <c r="MLF2" s="38"/>
      <c r="MLG2" s="38"/>
      <c r="MLH2" s="38"/>
      <c r="MLI2" s="38"/>
      <c r="MLJ2" s="38"/>
      <c r="MLK2" s="38"/>
      <c r="MLL2" s="38"/>
      <c r="MLM2" s="38"/>
      <c r="MLN2" s="38"/>
      <c r="MLO2" s="38"/>
      <c r="MLP2" s="38"/>
      <c r="MLQ2" s="38"/>
      <c r="MLR2" s="38"/>
      <c r="MLS2" s="38"/>
      <c r="MLT2" s="38"/>
      <c r="MLU2" s="38"/>
      <c r="MLV2" s="38"/>
      <c r="MLW2" s="38"/>
      <c r="MLX2" s="38"/>
      <c r="MLY2" s="38"/>
      <c r="MLZ2" s="38"/>
      <c r="MMA2" s="38"/>
      <c r="MMB2" s="38"/>
      <c r="MMC2" s="38"/>
      <c r="MMD2" s="38"/>
      <c r="MME2" s="38"/>
      <c r="MMF2" s="38"/>
      <c r="MMG2" s="38"/>
      <c r="MMH2" s="38"/>
      <c r="MMI2" s="38"/>
      <c r="MMJ2" s="38"/>
      <c r="MMK2" s="38"/>
      <c r="MML2" s="38"/>
      <c r="MMM2" s="38"/>
      <c r="MMN2" s="38"/>
      <c r="MMO2" s="38"/>
      <c r="MMP2" s="38"/>
      <c r="MMQ2" s="38"/>
      <c r="MMR2" s="38"/>
      <c r="MMS2" s="38"/>
      <c r="MMT2" s="38"/>
      <c r="MMU2" s="38"/>
      <c r="MMV2" s="38"/>
      <c r="MMW2" s="38"/>
      <c r="MMX2" s="38"/>
      <c r="MMY2" s="38"/>
      <c r="MMZ2" s="38"/>
      <c r="MNA2" s="38"/>
      <c r="MNB2" s="38"/>
      <c r="MNC2" s="38"/>
      <c r="MND2" s="38"/>
      <c r="MNE2" s="38"/>
      <c r="MNF2" s="38"/>
      <c r="MNG2" s="38"/>
      <c r="MNH2" s="38"/>
      <c r="MNI2" s="38"/>
      <c r="MNJ2" s="38"/>
      <c r="MNK2" s="38"/>
      <c r="MNL2" s="38"/>
      <c r="MNM2" s="38"/>
      <c r="MNN2" s="38"/>
      <c r="MNO2" s="38"/>
      <c r="MNP2" s="38"/>
      <c r="MNQ2" s="38"/>
      <c r="MNR2" s="38"/>
      <c r="MNS2" s="38"/>
      <c r="MNT2" s="38"/>
      <c r="MNU2" s="38"/>
      <c r="MNV2" s="38"/>
      <c r="MNW2" s="38"/>
      <c r="MNX2" s="38"/>
      <c r="MNY2" s="38"/>
      <c r="MNZ2" s="38"/>
      <c r="MOA2" s="38"/>
      <c r="MOB2" s="38"/>
      <c r="MOC2" s="38"/>
      <c r="MOD2" s="38"/>
      <c r="MOE2" s="38"/>
      <c r="MOF2" s="38"/>
      <c r="MOG2" s="38"/>
      <c r="MOH2" s="38"/>
      <c r="MOI2" s="38"/>
      <c r="MOJ2" s="38"/>
      <c r="MOK2" s="38"/>
      <c r="MOL2" s="38"/>
      <c r="MOM2" s="38"/>
      <c r="MON2" s="38"/>
      <c r="MOO2" s="38"/>
      <c r="MOP2" s="38"/>
      <c r="MOQ2" s="38"/>
      <c r="MOR2" s="38"/>
      <c r="MOS2" s="38"/>
      <c r="MOT2" s="38"/>
      <c r="MOU2" s="38"/>
      <c r="MOV2" s="38"/>
      <c r="MOW2" s="38"/>
      <c r="MOX2" s="38"/>
      <c r="MOY2" s="38"/>
      <c r="MOZ2" s="38"/>
      <c r="MPA2" s="38"/>
      <c r="MPB2" s="38"/>
      <c r="MPC2" s="38"/>
      <c r="MPD2" s="38"/>
      <c r="MPE2" s="38"/>
      <c r="MPF2" s="38"/>
      <c r="MPG2" s="38"/>
      <c r="MPH2" s="38"/>
      <c r="MPI2" s="38"/>
      <c r="MPJ2" s="38"/>
      <c r="MPK2" s="38"/>
      <c r="MPL2" s="38"/>
      <c r="MPM2" s="38"/>
      <c r="MPN2" s="38"/>
      <c r="MPO2" s="38"/>
      <c r="MPP2" s="38"/>
      <c r="MPQ2" s="38"/>
      <c r="MPR2" s="38"/>
      <c r="MPS2" s="38"/>
      <c r="MPT2" s="38"/>
      <c r="MPU2" s="38"/>
      <c r="MPV2" s="38"/>
      <c r="MPW2" s="38"/>
      <c r="MPX2" s="38"/>
      <c r="MPY2" s="38"/>
      <c r="MPZ2" s="38"/>
      <c r="MQA2" s="38"/>
      <c r="MQB2" s="38"/>
      <c r="MQC2" s="38"/>
      <c r="MQD2" s="38"/>
      <c r="MQE2" s="38"/>
      <c r="MQF2" s="38"/>
      <c r="MQG2" s="38"/>
      <c r="MQH2" s="38"/>
      <c r="MQI2" s="38"/>
      <c r="MQJ2" s="38"/>
      <c r="MQK2" s="38"/>
      <c r="MQL2" s="38"/>
      <c r="MQM2" s="38"/>
      <c r="MQN2" s="38"/>
      <c r="MQO2" s="38"/>
      <c r="MQP2" s="38"/>
      <c r="MQQ2" s="38"/>
      <c r="MQR2" s="38"/>
      <c r="MQS2" s="38"/>
      <c r="MQT2" s="38"/>
      <c r="MQU2" s="38"/>
      <c r="MQV2" s="38"/>
      <c r="MQW2" s="38"/>
      <c r="MQX2" s="38"/>
      <c r="MQY2" s="38"/>
      <c r="MQZ2" s="38"/>
      <c r="MRA2" s="38"/>
      <c r="MRB2" s="38"/>
      <c r="MRC2" s="38"/>
      <c r="MRD2" s="38"/>
      <c r="MRE2" s="38"/>
      <c r="MRF2" s="38"/>
      <c r="MRG2" s="38"/>
      <c r="MRH2" s="38"/>
      <c r="MRI2" s="38"/>
      <c r="MRJ2" s="38"/>
      <c r="MRK2" s="38"/>
      <c r="MRL2" s="38"/>
      <c r="MRM2" s="38"/>
      <c r="MRN2" s="38"/>
      <c r="MRO2" s="38"/>
      <c r="MRP2" s="38"/>
      <c r="MRQ2" s="38"/>
      <c r="MRR2" s="38"/>
      <c r="MRS2" s="38"/>
      <c r="MRT2" s="38"/>
      <c r="MRU2" s="38"/>
      <c r="MRV2" s="38"/>
      <c r="MRW2" s="38"/>
      <c r="MRX2" s="38"/>
      <c r="MRY2" s="38"/>
      <c r="MRZ2" s="38"/>
      <c r="MSA2" s="38"/>
      <c r="MSB2" s="38"/>
      <c r="MSC2" s="38"/>
      <c r="MSD2" s="38"/>
      <c r="MSE2" s="38"/>
      <c r="MSF2" s="38"/>
      <c r="MSG2" s="38"/>
      <c r="MSH2" s="38"/>
      <c r="MSI2" s="38"/>
      <c r="MSJ2" s="38"/>
      <c r="MSK2" s="38"/>
      <c r="MSL2" s="38"/>
      <c r="MSM2" s="38"/>
      <c r="MSN2" s="38"/>
      <c r="MSO2" s="38"/>
      <c r="MSP2" s="38"/>
      <c r="MSQ2" s="38"/>
      <c r="MSR2" s="38"/>
      <c r="MSS2" s="38"/>
      <c r="MST2" s="38"/>
      <c r="MSU2" s="38"/>
      <c r="MSV2" s="38"/>
      <c r="MSW2" s="38"/>
      <c r="MSX2" s="38"/>
      <c r="MSY2" s="38"/>
      <c r="MSZ2" s="38"/>
      <c r="MTA2" s="38"/>
      <c r="MTB2" s="38"/>
      <c r="MTC2" s="38"/>
      <c r="MTD2" s="38"/>
      <c r="MTE2" s="38"/>
      <c r="MTF2" s="38"/>
      <c r="MTG2" s="38"/>
      <c r="MTH2" s="38"/>
      <c r="MTI2" s="38"/>
      <c r="MTJ2" s="38"/>
      <c r="MTK2" s="38"/>
      <c r="MTL2" s="38"/>
      <c r="MTM2" s="38"/>
      <c r="MTN2" s="38"/>
      <c r="MTO2" s="38"/>
      <c r="MTP2" s="38"/>
      <c r="MTQ2" s="38"/>
      <c r="MTR2" s="38"/>
      <c r="MTS2" s="38"/>
      <c r="MTT2" s="38"/>
      <c r="MTU2" s="38"/>
      <c r="MTV2" s="38"/>
      <c r="MTW2" s="38"/>
      <c r="MTX2" s="38"/>
      <c r="MTY2" s="38"/>
      <c r="MTZ2" s="38"/>
      <c r="MUA2" s="38"/>
      <c r="MUB2" s="38"/>
      <c r="MUC2" s="38"/>
      <c r="MUD2" s="38"/>
      <c r="MUE2" s="38"/>
      <c r="MUF2" s="38"/>
      <c r="MUG2" s="38"/>
      <c r="MUH2" s="38"/>
      <c r="MUI2" s="38"/>
      <c r="MUJ2" s="38"/>
      <c r="MUK2" s="38"/>
      <c r="MUL2" s="38"/>
      <c r="MUM2" s="38"/>
      <c r="MUN2" s="38"/>
      <c r="MUO2" s="38"/>
      <c r="MUP2" s="38"/>
      <c r="MUQ2" s="38"/>
      <c r="MUR2" s="38"/>
      <c r="MUS2" s="38"/>
      <c r="MUT2" s="38"/>
      <c r="MUU2" s="38"/>
      <c r="MUV2" s="38"/>
      <c r="MUW2" s="38"/>
      <c r="MUX2" s="38"/>
      <c r="MUY2" s="38"/>
      <c r="MUZ2" s="38"/>
      <c r="MVA2" s="38"/>
      <c r="MVB2" s="38"/>
      <c r="MVC2" s="38"/>
      <c r="MVD2" s="38"/>
      <c r="MVE2" s="38"/>
      <c r="MVF2" s="38"/>
      <c r="MVG2" s="38"/>
      <c r="MVH2" s="38"/>
      <c r="MVI2" s="38"/>
      <c r="MVJ2" s="38"/>
      <c r="MVK2" s="38"/>
      <c r="MVL2" s="38"/>
      <c r="MVM2" s="38"/>
      <c r="MVN2" s="38"/>
      <c r="MVO2" s="38"/>
      <c r="MVP2" s="38"/>
      <c r="MVQ2" s="38"/>
      <c r="MVR2" s="38"/>
      <c r="MVS2" s="38"/>
      <c r="MVT2" s="38"/>
      <c r="MVU2" s="38"/>
      <c r="MVV2" s="38"/>
      <c r="MVW2" s="38"/>
      <c r="MVX2" s="38"/>
      <c r="MVY2" s="38"/>
      <c r="MVZ2" s="38"/>
      <c r="MWA2" s="38"/>
      <c r="MWB2" s="38"/>
      <c r="MWC2" s="38"/>
      <c r="MWD2" s="38"/>
      <c r="MWE2" s="38"/>
      <c r="MWF2" s="38"/>
      <c r="MWG2" s="38"/>
      <c r="MWH2" s="38"/>
      <c r="MWI2" s="38"/>
      <c r="MWJ2" s="38"/>
      <c r="MWK2" s="38"/>
      <c r="MWL2" s="38"/>
      <c r="MWM2" s="38"/>
      <c r="MWN2" s="38"/>
      <c r="MWO2" s="38"/>
      <c r="MWP2" s="38"/>
      <c r="MWQ2" s="38"/>
      <c r="MWR2" s="38"/>
      <c r="MWS2" s="38"/>
      <c r="MWT2" s="38"/>
      <c r="MWU2" s="38"/>
      <c r="MWV2" s="38"/>
      <c r="MWW2" s="38"/>
      <c r="MWX2" s="38"/>
      <c r="MWY2" s="38"/>
      <c r="MWZ2" s="38"/>
      <c r="MXA2" s="38"/>
      <c r="MXB2" s="38"/>
      <c r="MXC2" s="38"/>
      <c r="MXD2" s="38"/>
      <c r="MXE2" s="38"/>
      <c r="MXF2" s="38"/>
      <c r="MXG2" s="38"/>
      <c r="MXH2" s="38"/>
      <c r="MXI2" s="38"/>
      <c r="MXJ2" s="38"/>
      <c r="MXK2" s="38"/>
      <c r="MXL2" s="38"/>
      <c r="MXM2" s="38"/>
      <c r="MXN2" s="38"/>
      <c r="MXO2" s="38"/>
      <c r="MXP2" s="38"/>
      <c r="MXQ2" s="38"/>
      <c r="MXR2" s="38"/>
      <c r="MXS2" s="38"/>
      <c r="MXT2" s="38"/>
      <c r="MXU2" s="38"/>
      <c r="MXV2" s="38"/>
      <c r="MXW2" s="38"/>
      <c r="MXX2" s="38"/>
      <c r="MXY2" s="38"/>
      <c r="MXZ2" s="38"/>
      <c r="MYA2" s="38"/>
      <c r="MYB2" s="38"/>
      <c r="MYC2" s="38"/>
      <c r="MYD2" s="38"/>
      <c r="MYE2" s="38"/>
      <c r="MYF2" s="38"/>
      <c r="MYG2" s="38"/>
      <c r="MYH2" s="38"/>
      <c r="MYI2" s="38"/>
      <c r="MYJ2" s="38"/>
      <c r="MYK2" s="38"/>
      <c r="MYL2" s="38"/>
      <c r="MYM2" s="38"/>
      <c r="MYN2" s="38"/>
      <c r="MYO2" s="38"/>
      <c r="MYP2" s="38"/>
      <c r="MYQ2" s="38"/>
      <c r="MYR2" s="38"/>
      <c r="MYS2" s="38"/>
      <c r="MYT2" s="38"/>
      <c r="MYU2" s="38"/>
      <c r="MYV2" s="38"/>
      <c r="MYW2" s="38"/>
      <c r="MYX2" s="38"/>
      <c r="MYY2" s="38"/>
      <c r="MYZ2" s="38"/>
      <c r="MZA2" s="38"/>
      <c r="MZB2" s="38"/>
      <c r="MZC2" s="38"/>
      <c r="MZD2" s="38"/>
      <c r="MZE2" s="38"/>
      <c r="MZF2" s="38"/>
      <c r="MZG2" s="38"/>
      <c r="MZH2" s="38"/>
      <c r="MZI2" s="38"/>
      <c r="MZJ2" s="38"/>
      <c r="MZK2" s="38"/>
      <c r="MZL2" s="38"/>
      <c r="MZM2" s="38"/>
      <c r="MZN2" s="38"/>
      <c r="MZO2" s="38"/>
      <c r="MZP2" s="38"/>
      <c r="MZQ2" s="38"/>
      <c r="MZR2" s="38"/>
      <c r="MZS2" s="38"/>
      <c r="MZT2" s="38"/>
      <c r="MZU2" s="38"/>
      <c r="MZV2" s="38"/>
      <c r="MZW2" s="38"/>
      <c r="MZX2" s="38"/>
      <c r="MZY2" s="38"/>
      <c r="MZZ2" s="38"/>
      <c r="NAA2" s="38"/>
      <c r="NAB2" s="38"/>
      <c r="NAC2" s="38"/>
      <c r="NAD2" s="38"/>
      <c r="NAE2" s="38"/>
      <c r="NAF2" s="38"/>
      <c r="NAG2" s="38"/>
      <c r="NAH2" s="38"/>
      <c r="NAI2" s="38"/>
      <c r="NAJ2" s="38"/>
      <c r="NAK2" s="38"/>
      <c r="NAL2" s="38"/>
      <c r="NAM2" s="38"/>
      <c r="NAN2" s="38"/>
      <c r="NAO2" s="38"/>
      <c r="NAP2" s="38"/>
      <c r="NAQ2" s="38"/>
      <c r="NAR2" s="38"/>
      <c r="NAS2" s="38"/>
      <c r="NAT2" s="38"/>
      <c r="NAU2" s="38"/>
      <c r="NAV2" s="38"/>
      <c r="NAW2" s="38"/>
      <c r="NAX2" s="38"/>
      <c r="NAY2" s="38"/>
      <c r="NAZ2" s="38"/>
      <c r="NBA2" s="38"/>
      <c r="NBB2" s="38"/>
      <c r="NBC2" s="38"/>
      <c r="NBD2" s="38"/>
      <c r="NBE2" s="38"/>
      <c r="NBF2" s="38"/>
      <c r="NBG2" s="38"/>
      <c r="NBH2" s="38"/>
      <c r="NBI2" s="38"/>
      <c r="NBJ2" s="38"/>
      <c r="NBK2" s="38"/>
      <c r="NBL2" s="38"/>
      <c r="NBM2" s="38"/>
      <c r="NBN2" s="38"/>
      <c r="NBO2" s="38"/>
      <c r="NBP2" s="38"/>
      <c r="NBQ2" s="38"/>
      <c r="NBR2" s="38"/>
      <c r="NBS2" s="38"/>
      <c r="NBT2" s="38"/>
      <c r="NBU2" s="38"/>
      <c r="NBV2" s="38"/>
      <c r="NBW2" s="38"/>
      <c r="NBX2" s="38"/>
      <c r="NBY2" s="38"/>
      <c r="NBZ2" s="38"/>
      <c r="NCA2" s="38"/>
      <c r="NCB2" s="38"/>
      <c r="NCC2" s="38"/>
      <c r="NCD2" s="38"/>
      <c r="NCE2" s="38"/>
      <c r="NCF2" s="38"/>
      <c r="NCG2" s="38"/>
      <c r="NCH2" s="38"/>
      <c r="NCI2" s="38"/>
      <c r="NCJ2" s="38"/>
      <c r="NCK2" s="38"/>
      <c r="NCL2" s="38"/>
      <c r="NCM2" s="38"/>
      <c r="NCN2" s="38"/>
      <c r="NCO2" s="38"/>
      <c r="NCP2" s="38"/>
      <c r="NCQ2" s="38"/>
      <c r="NCR2" s="38"/>
      <c r="NCS2" s="38"/>
      <c r="NCT2" s="38"/>
      <c r="NCU2" s="38"/>
      <c r="NCV2" s="38"/>
      <c r="NCW2" s="38"/>
      <c r="NCX2" s="38"/>
      <c r="NCY2" s="38"/>
      <c r="NCZ2" s="38"/>
      <c r="NDA2" s="38"/>
      <c r="NDB2" s="38"/>
      <c r="NDC2" s="38"/>
      <c r="NDD2" s="38"/>
      <c r="NDE2" s="38"/>
      <c r="NDF2" s="38"/>
      <c r="NDG2" s="38"/>
      <c r="NDH2" s="38"/>
      <c r="NDI2" s="38"/>
      <c r="NDJ2" s="38"/>
      <c r="NDK2" s="38"/>
      <c r="NDL2" s="38"/>
      <c r="NDM2" s="38"/>
      <c r="NDN2" s="38"/>
      <c r="NDO2" s="38"/>
      <c r="NDP2" s="38"/>
      <c r="NDQ2" s="38"/>
      <c r="NDR2" s="38"/>
      <c r="NDS2" s="38"/>
      <c r="NDT2" s="38"/>
      <c r="NDU2" s="38"/>
      <c r="NDV2" s="38"/>
      <c r="NDW2" s="38"/>
      <c r="NDX2" s="38"/>
      <c r="NDY2" s="38"/>
      <c r="NDZ2" s="38"/>
      <c r="NEA2" s="38"/>
      <c r="NEB2" s="38"/>
      <c r="NEC2" s="38"/>
      <c r="NED2" s="38"/>
      <c r="NEE2" s="38"/>
      <c r="NEF2" s="38"/>
      <c r="NEG2" s="38"/>
      <c r="NEH2" s="38"/>
      <c r="NEI2" s="38"/>
      <c r="NEJ2" s="38"/>
      <c r="NEK2" s="38"/>
      <c r="NEL2" s="38"/>
      <c r="NEM2" s="38"/>
      <c r="NEN2" s="38"/>
      <c r="NEO2" s="38"/>
      <c r="NEP2" s="38"/>
      <c r="NEQ2" s="38"/>
      <c r="NER2" s="38"/>
      <c r="NES2" s="38"/>
      <c r="NET2" s="38"/>
      <c r="NEU2" s="38"/>
      <c r="NEV2" s="38"/>
      <c r="NEW2" s="38"/>
      <c r="NEX2" s="38"/>
      <c r="NEY2" s="38"/>
      <c r="NEZ2" s="38"/>
      <c r="NFA2" s="38"/>
      <c r="NFB2" s="38"/>
      <c r="NFC2" s="38"/>
      <c r="NFD2" s="38"/>
      <c r="NFE2" s="38"/>
      <c r="NFF2" s="38"/>
      <c r="NFG2" s="38"/>
      <c r="NFH2" s="38"/>
      <c r="NFI2" s="38"/>
      <c r="NFJ2" s="38"/>
      <c r="NFK2" s="38"/>
      <c r="NFL2" s="38"/>
      <c r="NFM2" s="38"/>
      <c r="NFN2" s="38"/>
      <c r="NFO2" s="38"/>
      <c r="NFP2" s="38"/>
      <c r="NFQ2" s="38"/>
      <c r="NFR2" s="38"/>
      <c r="NFS2" s="38"/>
      <c r="NFT2" s="38"/>
      <c r="NFU2" s="38"/>
      <c r="NFV2" s="38"/>
      <c r="NFW2" s="38"/>
      <c r="NFX2" s="38"/>
      <c r="NFY2" s="38"/>
      <c r="NFZ2" s="38"/>
      <c r="NGA2" s="38"/>
      <c r="NGB2" s="38"/>
      <c r="NGC2" s="38"/>
      <c r="NGD2" s="38"/>
      <c r="NGE2" s="38"/>
      <c r="NGF2" s="38"/>
      <c r="NGG2" s="38"/>
      <c r="NGH2" s="38"/>
      <c r="NGI2" s="38"/>
      <c r="NGJ2" s="38"/>
      <c r="NGK2" s="38"/>
      <c r="NGL2" s="38"/>
      <c r="NGM2" s="38"/>
      <c r="NGN2" s="38"/>
      <c r="NGO2" s="38"/>
      <c r="NGP2" s="38"/>
      <c r="NGQ2" s="38"/>
      <c r="NGR2" s="38"/>
      <c r="NGS2" s="38"/>
      <c r="NGT2" s="38"/>
      <c r="NGU2" s="38"/>
      <c r="NGV2" s="38"/>
      <c r="NGW2" s="38"/>
      <c r="NGX2" s="38"/>
      <c r="NGY2" s="38"/>
      <c r="NGZ2" s="38"/>
      <c r="NHA2" s="38"/>
      <c r="NHB2" s="38"/>
      <c r="NHC2" s="38"/>
      <c r="NHD2" s="38"/>
      <c r="NHE2" s="38"/>
      <c r="NHF2" s="38"/>
      <c r="NHG2" s="38"/>
      <c r="NHH2" s="38"/>
      <c r="NHI2" s="38"/>
      <c r="NHJ2" s="38"/>
      <c r="NHK2" s="38"/>
      <c r="NHL2" s="38"/>
      <c r="NHM2" s="38"/>
      <c r="NHN2" s="38"/>
      <c r="NHO2" s="38"/>
      <c r="NHP2" s="38"/>
      <c r="NHQ2" s="38"/>
      <c r="NHR2" s="38"/>
      <c r="NHS2" s="38"/>
      <c r="NHT2" s="38"/>
      <c r="NHU2" s="38"/>
      <c r="NHV2" s="38"/>
      <c r="NHW2" s="38"/>
      <c r="NHX2" s="38"/>
      <c r="NHY2" s="38"/>
      <c r="NHZ2" s="38"/>
      <c r="NIA2" s="38"/>
      <c r="NIB2" s="38"/>
      <c r="NIC2" s="38"/>
      <c r="NID2" s="38"/>
      <c r="NIE2" s="38"/>
      <c r="NIF2" s="38"/>
      <c r="NIG2" s="38"/>
      <c r="NIH2" s="38"/>
      <c r="NII2" s="38"/>
      <c r="NIJ2" s="38"/>
      <c r="NIK2" s="38"/>
      <c r="NIL2" s="38"/>
      <c r="NIM2" s="38"/>
      <c r="NIN2" s="38"/>
      <c r="NIO2" s="38"/>
      <c r="NIP2" s="38"/>
      <c r="NIQ2" s="38"/>
      <c r="NIR2" s="38"/>
      <c r="NIS2" s="38"/>
      <c r="NIT2" s="38"/>
      <c r="NIU2" s="38"/>
      <c r="NIV2" s="38"/>
      <c r="NIW2" s="38"/>
      <c r="NIX2" s="38"/>
      <c r="NIY2" s="38"/>
      <c r="NIZ2" s="38"/>
      <c r="NJA2" s="38"/>
      <c r="NJB2" s="38"/>
      <c r="NJC2" s="38"/>
      <c r="NJD2" s="38"/>
      <c r="NJE2" s="38"/>
      <c r="NJF2" s="38"/>
      <c r="NJG2" s="38"/>
      <c r="NJH2" s="38"/>
      <c r="NJI2" s="38"/>
      <c r="NJJ2" s="38"/>
      <c r="NJK2" s="38"/>
      <c r="NJL2" s="38"/>
      <c r="NJM2" s="38"/>
      <c r="NJN2" s="38"/>
      <c r="NJO2" s="38"/>
      <c r="NJP2" s="38"/>
      <c r="NJQ2" s="38"/>
      <c r="NJR2" s="38"/>
      <c r="NJS2" s="38"/>
      <c r="NJT2" s="38"/>
      <c r="NJU2" s="38"/>
      <c r="NJV2" s="38"/>
      <c r="NJW2" s="38"/>
      <c r="NJX2" s="38"/>
      <c r="NJY2" s="38"/>
      <c r="NJZ2" s="38"/>
      <c r="NKA2" s="38"/>
      <c r="NKB2" s="38"/>
      <c r="NKC2" s="38"/>
      <c r="NKD2" s="38"/>
      <c r="NKE2" s="38"/>
      <c r="NKF2" s="38"/>
      <c r="NKG2" s="38"/>
      <c r="NKH2" s="38"/>
      <c r="NKI2" s="38"/>
      <c r="NKJ2" s="38"/>
      <c r="NKK2" s="38"/>
      <c r="NKL2" s="38"/>
      <c r="NKM2" s="38"/>
      <c r="NKN2" s="38"/>
      <c r="NKO2" s="38"/>
      <c r="NKP2" s="38"/>
      <c r="NKQ2" s="38"/>
      <c r="NKR2" s="38"/>
      <c r="NKS2" s="38"/>
      <c r="NKT2" s="38"/>
      <c r="NKU2" s="38"/>
      <c r="NKV2" s="38"/>
      <c r="NKW2" s="38"/>
      <c r="NKX2" s="38"/>
      <c r="NKY2" s="38"/>
      <c r="NKZ2" s="38"/>
      <c r="NLA2" s="38"/>
      <c r="NLB2" s="38"/>
      <c r="NLC2" s="38"/>
      <c r="NLD2" s="38"/>
      <c r="NLE2" s="38"/>
      <c r="NLF2" s="38"/>
      <c r="NLG2" s="38"/>
      <c r="NLH2" s="38"/>
      <c r="NLI2" s="38"/>
      <c r="NLJ2" s="38"/>
      <c r="NLK2" s="38"/>
      <c r="NLL2" s="38"/>
      <c r="NLM2" s="38"/>
      <c r="NLN2" s="38"/>
      <c r="NLO2" s="38"/>
      <c r="NLP2" s="38"/>
      <c r="NLQ2" s="38"/>
      <c r="NLR2" s="38"/>
      <c r="NLS2" s="38"/>
      <c r="NLT2" s="38"/>
      <c r="NLU2" s="38"/>
      <c r="NLV2" s="38"/>
      <c r="NLW2" s="38"/>
      <c r="NLX2" s="38"/>
      <c r="NLY2" s="38"/>
      <c r="NLZ2" s="38"/>
      <c r="NMA2" s="38"/>
      <c r="NMB2" s="38"/>
      <c r="NMC2" s="38"/>
      <c r="NMD2" s="38"/>
      <c r="NME2" s="38"/>
      <c r="NMF2" s="38"/>
      <c r="NMG2" s="38"/>
      <c r="NMH2" s="38"/>
      <c r="NMI2" s="38"/>
      <c r="NMJ2" s="38"/>
      <c r="NMK2" s="38"/>
      <c r="NML2" s="38"/>
      <c r="NMM2" s="38"/>
      <c r="NMN2" s="38"/>
      <c r="NMO2" s="38"/>
      <c r="NMP2" s="38"/>
      <c r="NMQ2" s="38"/>
      <c r="NMR2" s="38"/>
      <c r="NMS2" s="38"/>
      <c r="NMT2" s="38"/>
      <c r="NMU2" s="38"/>
      <c r="NMV2" s="38"/>
      <c r="NMW2" s="38"/>
      <c r="NMX2" s="38"/>
      <c r="NMY2" s="38"/>
      <c r="NMZ2" s="38"/>
      <c r="NNA2" s="38"/>
      <c r="NNB2" s="38"/>
      <c r="NNC2" s="38"/>
      <c r="NND2" s="38"/>
      <c r="NNE2" s="38"/>
      <c r="NNF2" s="38"/>
      <c r="NNG2" s="38"/>
      <c r="NNH2" s="38"/>
      <c r="NNI2" s="38"/>
      <c r="NNJ2" s="38"/>
      <c r="NNK2" s="38"/>
      <c r="NNL2" s="38"/>
      <c r="NNM2" s="38"/>
      <c r="NNN2" s="38"/>
      <c r="NNO2" s="38"/>
      <c r="NNP2" s="38"/>
      <c r="NNQ2" s="38"/>
      <c r="NNR2" s="38"/>
      <c r="NNS2" s="38"/>
      <c r="NNT2" s="38"/>
      <c r="NNU2" s="38"/>
      <c r="NNV2" s="38"/>
      <c r="NNW2" s="38"/>
      <c r="NNX2" s="38"/>
      <c r="NNY2" s="38"/>
      <c r="NNZ2" s="38"/>
      <c r="NOA2" s="38"/>
      <c r="NOB2" s="38"/>
      <c r="NOC2" s="38"/>
      <c r="NOD2" s="38"/>
      <c r="NOE2" s="38"/>
      <c r="NOF2" s="38"/>
      <c r="NOG2" s="38"/>
      <c r="NOH2" s="38"/>
      <c r="NOI2" s="38"/>
      <c r="NOJ2" s="38"/>
      <c r="NOK2" s="38"/>
      <c r="NOL2" s="38"/>
      <c r="NOM2" s="38"/>
      <c r="NON2" s="38"/>
      <c r="NOO2" s="38"/>
      <c r="NOP2" s="38"/>
      <c r="NOQ2" s="38"/>
      <c r="NOR2" s="38"/>
      <c r="NOS2" s="38"/>
      <c r="NOT2" s="38"/>
      <c r="NOU2" s="38"/>
      <c r="NOV2" s="38"/>
      <c r="NOW2" s="38"/>
      <c r="NOX2" s="38"/>
      <c r="NOY2" s="38"/>
      <c r="NOZ2" s="38"/>
      <c r="NPA2" s="38"/>
      <c r="NPB2" s="38"/>
      <c r="NPC2" s="38"/>
      <c r="NPD2" s="38"/>
      <c r="NPE2" s="38"/>
      <c r="NPF2" s="38"/>
      <c r="NPG2" s="38"/>
      <c r="NPH2" s="38"/>
      <c r="NPI2" s="38"/>
      <c r="NPJ2" s="38"/>
      <c r="NPK2" s="38"/>
      <c r="NPL2" s="38"/>
      <c r="NPM2" s="38"/>
      <c r="NPN2" s="38"/>
      <c r="NPO2" s="38"/>
      <c r="NPP2" s="38"/>
      <c r="NPQ2" s="38"/>
      <c r="NPR2" s="38"/>
      <c r="NPS2" s="38"/>
      <c r="NPT2" s="38"/>
      <c r="NPU2" s="38"/>
      <c r="NPV2" s="38"/>
      <c r="NPW2" s="38"/>
      <c r="NPX2" s="38"/>
      <c r="NPY2" s="38"/>
      <c r="NPZ2" s="38"/>
      <c r="NQA2" s="38"/>
      <c r="NQB2" s="38"/>
      <c r="NQC2" s="38"/>
      <c r="NQD2" s="38"/>
      <c r="NQE2" s="38"/>
      <c r="NQF2" s="38"/>
      <c r="NQG2" s="38"/>
      <c r="NQH2" s="38"/>
      <c r="NQI2" s="38"/>
      <c r="NQJ2" s="38"/>
      <c r="NQK2" s="38"/>
      <c r="NQL2" s="38"/>
      <c r="NQM2" s="38"/>
      <c r="NQN2" s="38"/>
      <c r="NQO2" s="38"/>
      <c r="NQP2" s="38"/>
      <c r="NQQ2" s="38"/>
      <c r="NQR2" s="38"/>
      <c r="NQS2" s="38"/>
      <c r="NQT2" s="38"/>
      <c r="NQU2" s="38"/>
      <c r="NQV2" s="38"/>
      <c r="NQW2" s="38"/>
      <c r="NQX2" s="38"/>
      <c r="NQY2" s="38"/>
      <c r="NQZ2" s="38"/>
      <c r="NRA2" s="38"/>
      <c r="NRB2" s="38"/>
      <c r="NRC2" s="38"/>
      <c r="NRD2" s="38"/>
      <c r="NRE2" s="38"/>
      <c r="NRF2" s="38"/>
      <c r="NRG2" s="38"/>
      <c r="NRH2" s="38"/>
      <c r="NRI2" s="38"/>
      <c r="NRJ2" s="38"/>
      <c r="NRK2" s="38"/>
      <c r="NRL2" s="38"/>
      <c r="NRM2" s="38"/>
      <c r="NRN2" s="38"/>
      <c r="NRO2" s="38"/>
      <c r="NRP2" s="38"/>
      <c r="NRQ2" s="38"/>
      <c r="NRR2" s="38"/>
      <c r="NRS2" s="38"/>
      <c r="NRT2" s="38"/>
      <c r="NRU2" s="38"/>
      <c r="NRV2" s="38"/>
      <c r="NRW2" s="38"/>
      <c r="NRX2" s="38"/>
      <c r="NRY2" s="38"/>
      <c r="NRZ2" s="38"/>
      <c r="NSA2" s="38"/>
      <c r="NSB2" s="38"/>
      <c r="NSC2" s="38"/>
      <c r="NSD2" s="38"/>
      <c r="NSE2" s="38"/>
      <c r="NSF2" s="38"/>
      <c r="NSG2" s="38"/>
      <c r="NSH2" s="38"/>
      <c r="NSI2" s="38"/>
      <c r="NSJ2" s="38"/>
      <c r="NSK2" s="38"/>
      <c r="NSL2" s="38"/>
      <c r="NSM2" s="38"/>
      <c r="NSN2" s="38"/>
      <c r="NSO2" s="38"/>
      <c r="NSP2" s="38"/>
      <c r="NSQ2" s="38"/>
      <c r="NSR2" s="38"/>
      <c r="NSS2" s="38"/>
      <c r="NST2" s="38"/>
      <c r="NSU2" s="38"/>
      <c r="NSV2" s="38"/>
      <c r="NSW2" s="38"/>
      <c r="NSX2" s="38"/>
      <c r="NSY2" s="38"/>
      <c r="NSZ2" s="38"/>
      <c r="NTA2" s="38"/>
      <c r="NTB2" s="38"/>
      <c r="NTC2" s="38"/>
      <c r="NTD2" s="38"/>
      <c r="NTE2" s="38"/>
      <c r="NTF2" s="38"/>
      <c r="NTG2" s="38"/>
      <c r="NTH2" s="38"/>
      <c r="NTI2" s="38"/>
      <c r="NTJ2" s="38"/>
      <c r="NTK2" s="38"/>
      <c r="NTL2" s="38"/>
      <c r="NTM2" s="38"/>
      <c r="NTN2" s="38"/>
      <c r="NTO2" s="38"/>
      <c r="NTP2" s="38"/>
      <c r="NTQ2" s="38"/>
      <c r="NTR2" s="38"/>
      <c r="NTS2" s="38"/>
      <c r="NTT2" s="38"/>
      <c r="NTU2" s="38"/>
      <c r="NTV2" s="38"/>
      <c r="NTW2" s="38"/>
      <c r="NTX2" s="38"/>
      <c r="NTY2" s="38"/>
      <c r="NTZ2" s="38"/>
      <c r="NUA2" s="38"/>
      <c r="NUB2" s="38"/>
      <c r="NUC2" s="38"/>
      <c r="NUD2" s="38"/>
      <c r="NUE2" s="38"/>
      <c r="NUF2" s="38"/>
      <c r="NUG2" s="38"/>
      <c r="NUH2" s="38"/>
      <c r="NUI2" s="38"/>
      <c r="NUJ2" s="38"/>
      <c r="NUK2" s="38"/>
      <c r="NUL2" s="38"/>
      <c r="NUM2" s="38"/>
      <c r="NUN2" s="38"/>
      <c r="NUO2" s="38"/>
      <c r="NUP2" s="38"/>
      <c r="NUQ2" s="38"/>
      <c r="NUR2" s="38"/>
      <c r="NUS2" s="38"/>
      <c r="NUT2" s="38"/>
      <c r="NUU2" s="38"/>
      <c r="NUV2" s="38"/>
      <c r="NUW2" s="38"/>
      <c r="NUX2" s="38"/>
      <c r="NUY2" s="38"/>
      <c r="NUZ2" s="38"/>
      <c r="NVA2" s="38"/>
      <c r="NVB2" s="38"/>
      <c r="NVC2" s="38"/>
      <c r="NVD2" s="38"/>
      <c r="NVE2" s="38"/>
      <c r="NVF2" s="38"/>
      <c r="NVG2" s="38"/>
      <c r="NVH2" s="38"/>
      <c r="NVI2" s="38"/>
      <c r="NVJ2" s="38"/>
      <c r="NVK2" s="38"/>
      <c r="NVL2" s="38"/>
      <c r="NVM2" s="38"/>
      <c r="NVN2" s="38"/>
      <c r="NVO2" s="38"/>
      <c r="NVP2" s="38"/>
      <c r="NVQ2" s="38"/>
      <c r="NVR2" s="38"/>
      <c r="NVS2" s="38"/>
      <c r="NVT2" s="38"/>
      <c r="NVU2" s="38"/>
      <c r="NVV2" s="38"/>
      <c r="NVW2" s="38"/>
      <c r="NVX2" s="38"/>
      <c r="NVY2" s="38"/>
      <c r="NVZ2" s="38"/>
      <c r="NWA2" s="38"/>
      <c r="NWB2" s="38"/>
      <c r="NWC2" s="38"/>
      <c r="NWD2" s="38"/>
      <c r="NWE2" s="38"/>
      <c r="NWF2" s="38"/>
      <c r="NWG2" s="38"/>
      <c r="NWH2" s="38"/>
      <c r="NWI2" s="38"/>
      <c r="NWJ2" s="38"/>
      <c r="NWK2" s="38"/>
      <c r="NWL2" s="38"/>
      <c r="NWM2" s="38"/>
      <c r="NWN2" s="38"/>
      <c r="NWO2" s="38"/>
      <c r="NWP2" s="38"/>
      <c r="NWQ2" s="38"/>
      <c r="NWR2" s="38"/>
      <c r="NWS2" s="38"/>
      <c r="NWT2" s="38"/>
      <c r="NWU2" s="38"/>
      <c r="NWV2" s="38"/>
      <c r="NWW2" s="38"/>
      <c r="NWX2" s="38"/>
      <c r="NWY2" s="38"/>
      <c r="NWZ2" s="38"/>
      <c r="NXA2" s="38"/>
      <c r="NXB2" s="38"/>
      <c r="NXC2" s="38"/>
      <c r="NXD2" s="38"/>
      <c r="NXE2" s="38"/>
      <c r="NXF2" s="38"/>
      <c r="NXG2" s="38"/>
      <c r="NXH2" s="38"/>
      <c r="NXI2" s="38"/>
      <c r="NXJ2" s="38"/>
      <c r="NXK2" s="38"/>
      <c r="NXL2" s="38"/>
      <c r="NXM2" s="38"/>
      <c r="NXN2" s="38"/>
      <c r="NXO2" s="38"/>
      <c r="NXP2" s="38"/>
      <c r="NXQ2" s="38"/>
      <c r="NXR2" s="38"/>
      <c r="NXS2" s="38"/>
      <c r="NXT2" s="38"/>
      <c r="NXU2" s="38"/>
      <c r="NXV2" s="38"/>
      <c r="NXW2" s="38"/>
      <c r="NXX2" s="38"/>
      <c r="NXY2" s="38"/>
      <c r="NXZ2" s="38"/>
      <c r="NYA2" s="38"/>
      <c r="NYB2" s="38"/>
      <c r="NYC2" s="38"/>
      <c r="NYD2" s="38"/>
      <c r="NYE2" s="38"/>
      <c r="NYF2" s="38"/>
      <c r="NYG2" s="38"/>
      <c r="NYH2" s="38"/>
      <c r="NYI2" s="38"/>
      <c r="NYJ2" s="38"/>
      <c r="NYK2" s="38"/>
      <c r="NYL2" s="38"/>
      <c r="NYM2" s="38"/>
      <c r="NYN2" s="38"/>
      <c r="NYO2" s="38"/>
      <c r="NYP2" s="38"/>
      <c r="NYQ2" s="38"/>
      <c r="NYR2" s="38"/>
      <c r="NYS2" s="38"/>
      <c r="NYT2" s="38"/>
      <c r="NYU2" s="38"/>
      <c r="NYV2" s="38"/>
      <c r="NYW2" s="38"/>
      <c r="NYX2" s="38"/>
      <c r="NYY2" s="38"/>
      <c r="NYZ2" s="38"/>
      <c r="NZA2" s="38"/>
      <c r="NZB2" s="38"/>
      <c r="NZC2" s="38"/>
      <c r="NZD2" s="38"/>
      <c r="NZE2" s="38"/>
      <c r="NZF2" s="38"/>
      <c r="NZG2" s="38"/>
      <c r="NZH2" s="38"/>
      <c r="NZI2" s="38"/>
      <c r="NZJ2" s="38"/>
      <c r="NZK2" s="38"/>
      <c r="NZL2" s="38"/>
      <c r="NZM2" s="38"/>
      <c r="NZN2" s="38"/>
      <c r="NZO2" s="38"/>
      <c r="NZP2" s="38"/>
      <c r="NZQ2" s="38"/>
      <c r="NZR2" s="38"/>
      <c r="NZS2" s="38"/>
      <c r="NZT2" s="38"/>
      <c r="NZU2" s="38"/>
      <c r="NZV2" s="38"/>
      <c r="NZW2" s="38"/>
      <c r="NZX2" s="38"/>
      <c r="NZY2" s="38"/>
      <c r="NZZ2" s="38"/>
      <c r="OAA2" s="38"/>
      <c r="OAB2" s="38"/>
      <c r="OAC2" s="38"/>
      <c r="OAD2" s="38"/>
      <c r="OAE2" s="38"/>
      <c r="OAF2" s="38"/>
      <c r="OAG2" s="38"/>
      <c r="OAH2" s="38"/>
      <c r="OAI2" s="38"/>
      <c r="OAJ2" s="38"/>
      <c r="OAK2" s="38"/>
      <c r="OAL2" s="38"/>
      <c r="OAM2" s="38"/>
      <c r="OAN2" s="38"/>
      <c r="OAO2" s="38"/>
      <c r="OAP2" s="38"/>
      <c r="OAQ2" s="38"/>
      <c r="OAR2" s="38"/>
      <c r="OAS2" s="38"/>
      <c r="OAT2" s="38"/>
      <c r="OAU2" s="38"/>
      <c r="OAV2" s="38"/>
      <c r="OAW2" s="38"/>
      <c r="OAX2" s="38"/>
      <c r="OAY2" s="38"/>
      <c r="OAZ2" s="38"/>
      <c r="OBA2" s="38"/>
      <c r="OBB2" s="38"/>
      <c r="OBC2" s="38"/>
      <c r="OBD2" s="38"/>
      <c r="OBE2" s="38"/>
      <c r="OBF2" s="38"/>
      <c r="OBG2" s="38"/>
      <c r="OBH2" s="38"/>
      <c r="OBI2" s="38"/>
      <c r="OBJ2" s="38"/>
      <c r="OBK2" s="38"/>
      <c r="OBL2" s="38"/>
      <c r="OBM2" s="38"/>
      <c r="OBN2" s="38"/>
      <c r="OBO2" s="38"/>
      <c r="OBP2" s="38"/>
      <c r="OBQ2" s="38"/>
      <c r="OBR2" s="38"/>
      <c r="OBS2" s="38"/>
      <c r="OBT2" s="38"/>
      <c r="OBU2" s="38"/>
      <c r="OBV2" s="38"/>
      <c r="OBW2" s="38"/>
      <c r="OBX2" s="38"/>
      <c r="OBY2" s="38"/>
      <c r="OBZ2" s="38"/>
      <c r="OCA2" s="38"/>
      <c r="OCB2" s="38"/>
      <c r="OCC2" s="38"/>
      <c r="OCD2" s="38"/>
      <c r="OCE2" s="38"/>
      <c r="OCF2" s="38"/>
      <c r="OCG2" s="38"/>
      <c r="OCH2" s="38"/>
      <c r="OCI2" s="38"/>
      <c r="OCJ2" s="38"/>
      <c r="OCK2" s="38"/>
      <c r="OCL2" s="38"/>
      <c r="OCM2" s="38"/>
      <c r="OCN2" s="38"/>
      <c r="OCO2" s="38"/>
      <c r="OCP2" s="38"/>
      <c r="OCQ2" s="38"/>
      <c r="OCR2" s="38"/>
      <c r="OCS2" s="38"/>
      <c r="OCT2" s="38"/>
      <c r="OCU2" s="38"/>
      <c r="OCV2" s="38"/>
      <c r="OCW2" s="38"/>
      <c r="OCX2" s="38"/>
      <c r="OCY2" s="38"/>
      <c r="OCZ2" s="38"/>
      <c r="ODA2" s="38"/>
      <c r="ODB2" s="38"/>
      <c r="ODC2" s="38"/>
      <c r="ODD2" s="38"/>
      <c r="ODE2" s="38"/>
      <c r="ODF2" s="38"/>
      <c r="ODG2" s="38"/>
      <c r="ODH2" s="38"/>
      <c r="ODI2" s="38"/>
      <c r="ODJ2" s="38"/>
      <c r="ODK2" s="38"/>
      <c r="ODL2" s="38"/>
      <c r="ODM2" s="38"/>
      <c r="ODN2" s="38"/>
      <c r="ODO2" s="38"/>
      <c r="ODP2" s="38"/>
      <c r="ODQ2" s="38"/>
      <c r="ODR2" s="38"/>
      <c r="ODS2" s="38"/>
      <c r="ODT2" s="38"/>
      <c r="ODU2" s="38"/>
      <c r="ODV2" s="38"/>
      <c r="ODW2" s="38"/>
      <c r="ODX2" s="38"/>
      <c r="ODY2" s="38"/>
      <c r="ODZ2" s="38"/>
      <c r="OEA2" s="38"/>
      <c r="OEB2" s="38"/>
      <c r="OEC2" s="38"/>
      <c r="OED2" s="38"/>
      <c r="OEE2" s="38"/>
      <c r="OEF2" s="38"/>
      <c r="OEG2" s="38"/>
      <c r="OEH2" s="38"/>
      <c r="OEI2" s="38"/>
      <c r="OEJ2" s="38"/>
      <c r="OEK2" s="38"/>
      <c r="OEL2" s="38"/>
      <c r="OEM2" s="38"/>
      <c r="OEN2" s="38"/>
      <c r="OEO2" s="38"/>
      <c r="OEP2" s="38"/>
      <c r="OEQ2" s="38"/>
      <c r="OER2" s="38"/>
      <c r="OES2" s="38"/>
      <c r="OET2" s="38"/>
      <c r="OEU2" s="38"/>
      <c r="OEV2" s="38"/>
      <c r="OEW2" s="38"/>
      <c r="OEX2" s="38"/>
      <c r="OEY2" s="38"/>
      <c r="OEZ2" s="38"/>
      <c r="OFA2" s="38"/>
      <c r="OFB2" s="38"/>
      <c r="OFC2" s="38"/>
      <c r="OFD2" s="38"/>
      <c r="OFE2" s="38"/>
      <c r="OFF2" s="38"/>
      <c r="OFG2" s="38"/>
      <c r="OFH2" s="38"/>
      <c r="OFI2" s="38"/>
      <c r="OFJ2" s="38"/>
      <c r="OFK2" s="38"/>
      <c r="OFL2" s="38"/>
      <c r="OFM2" s="38"/>
      <c r="OFN2" s="38"/>
      <c r="OFO2" s="38"/>
      <c r="OFP2" s="38"/>
      <c r="OFQ2" s="38"/>
      <c r="OFR2" s="38"/>
      <c r="OFS2" s="38"/>
      <c r="OFT2" s="38"/>
      <c r="OFU2" s="38"/>
      <c r="OFV2" s="38"/>
      <c r="OFW2" s="38"/>
      <c r="OFX2" s="38"/>
      <c r="OFY2" s="38"/>
      <c r="OFZ2" s="38"/>
      <c r="OGA2" s="38"/>
      <c r="OGB2" s="38"/>
      <c r="OGC2" s="38"/>
      <c r="OGD2" s="38"/>
      <c r="OGE2" s="38"/>
      <c r="OGF2" s="38"/>
      <c r="OGG2" s="38"/>
      <c r="OGH2" s="38"/>
      <c r="OGI2" s="38"/>
      <c r="OGJ2" s="38"/>
      <c r="OGK2" s="38"/>
      <c r="OGL2" s="38"/>
      <c r="OGM2" s="38"/>
      <c r="OGN2" s="38"/>
      <c r="OGO2" s="38"/>
      <c r="OGP2" s="38"/>
      <c r="OGQ2" s="38"/>
      <c r="OGR2" s="38"/>
      <c r="OGS2" s="38"/>
      <c r="OGT2" s="38"/>
      <c r="OGU2" s="38"/>
      <c r="OGV2" s="38"/>
      <c r="OGW2" s="38"/>
      <c r="OGX2" s="38"/>
      <c r="OGY2" s="38"/>
      <c r="OGZ2" s="38"/>
      <c r="OHA2" s="38"/>
      <c r="OHB2" s="38"/>
      <c r="OHC2" s="38"/>
      <c r="OHD2" s="38"/>
      <c r="OHE2" s="38"/>
      <c r="OHF2" s="38"/>
      <c r="OHG2" s="38"/>
      <c r="OHH2" s="38"/>
      <c r="OHI2" s="38"/>
      <c r="OHJ2" s="38"/>
      <c r="OHK2" s="38"/>
      <c r="OHL2" s="38"/>
      <c r="OHM2" s="38"/>
      <c r="OHN2" s="38"/>
      <c r="OHO2" s="38"/>
      <c r="OHP2" s="38"/>
      <c r="OHQ2" s="38"/>
      <c r="OHR2" s="38"/>
      <c r="OHS2" s="38"/>
      <c r="OHT2" s="38"/>
      <c r="OHU2" s="38"/>
      <c r="OHV2" s="38"/>
      <c r="OHW2" s="38"/>
      <c r="OHX2" s="38"/>
      <c r="OHY2" s="38"/>
      <c r="OHZ2" s="38"/>
      <c r="OIA2" s="38"/>
      <c r="OIB2" s="38"/>
      <c r="OIC2" s="38"/>
      <c r="OID2" s="38"/>
      <c r="OIE2" s="38"/>
      <c r="OIF2" s="38"/>
      <c r="OIG2" s="38"/>
      <c r="OIH2" s="38"/>
      <c r="OII2" s="38"/>
      <c r="OIJ2" s="38"/>
      <c r="OIK2" s="38"/>
      <c r="OIL2" s="38"/>
      <c r="OIM2" s="38"/>
      <c r="OIN2" s="38"/>
      <c r="OIO2" s="38"/>
      <c r="OIP2" s="38"/>
      <c r="OIQ2" s="38"/>
      <c r="OIR2" s="38"/>
      <c r="OIS2" s="38"/>
      <c r="OIT2" s="38"/>
      <c r="OIU2" s="38"/>
      <c r="OIV2" s="38"/>
      <c r="OIW2" s="38"/>
      <c r="OIX2" s="38"/>
      <c r="OIY2" s="38"/>
      <c r="OIZ2" s="38"/>
      <c r="OJA2" s="38"/>
      <c r="OJB2" s="38"/>
      <c r="OJC2" s="38"/>
      <c r="OJD2" s="38"/>
      <c r="OJE2" s="38"/>
      <c r="OJF2" s="38"/>
      <c r="OJG2" s="38"/>
      <c r="OJH2" s="38"/>
      <c r="OJI2" s="38"/>
      <c r="OJJ2" s="38"/>
      <c r="OJK2" s="38"/>
      <c r="OJL2" s="38"/>
      <c r="OJM2" s="38"/>
      <c r="OJN2" s="38"/>
      <c r="OJO2" s="38"/>
      <c r="OJP2" s="38"/>
      <c r="OJQ2" s="38"/>
      <c r="OJR2" s="38"/>
      <c r="OJS2" s="38"/>
      <c r="OJT2" s="38"/>
      <c r="OJU2" s="38"/>
      <c r="OJV2" s="38"/>
      <c r="OJW2" s="38"/>
      <c r="OJX2" s="38"/>
      <c r="OJY2" s="38"/>
      <c r="OJZ2" s="38"/>
      <c r="OKA2" s="38"/>
      <c r="OKB2" s="38"/>
      <c r="OKC2" s="38"/>
      <c r="OKD2" s="38"/>
      <c r="OKE2" s="38"/>
      <c r="OKF2" s="38"/>
      <c r="OKG2" s="38"/>
      <c r="OKH2" s="38"/>
      <c r="OKI2" s="38"/>
      <c r="OKJ2" s="38"/>
      <c r="OKK2" s="38"/>
      <c r="OKL2" s="38"/>
      <c r="OKM2" s="38"/>
      <c r="OKN2" s="38"/>
      <c r="OKO2" s="38"/>
      <c r="OKP2" s="38"/>
      <c r="OKQ2" s="38"/>
      <c r="OKR2" s="38"/>
      <c r="OKS2" s="38"/>
      <c r="OKT2" s="38"/>
      <c r="OKU2" s="38"/>
      <c r="OKV2" s="38"/>
      <c r="OKW2" s="38"/>
      <c r="OKX2" s="38"/>
      <c r="OKY2" s="38"/>
      <c r="OKZ2" s="38"/>
      <c r="OLA2" s="38"/>
      <c r="OLB2" s="38"/>
      <c r="OLC2" s="38"/>
      <c r="OLD2" s="38"/>
      <c r="OLE2" s="38"/>
      <c r="OLF2" s="38"/>
      <c r="OLG2" s="38"/>
      <c r="OLH2" s="38"/>
      <c r="OLI2" s="38"/>
      <c r="OLJ2" s="38"/>
      <c r="OLK2" s="38"/>
      <c r="OLL2" s="38"/>
      <c r="OLM2" s="38"/>
      <c r="OLN2" s="38"/>
      <c r="OLO2" s="38"/>
      <c r="OLP2" s="38"/>
      <c r="OLQ2" s="38"/>
      <c r="OLR2" s="38"/>
      <c r="OLS2" s="38"/>
      <c r="OLT2" s="38"/>
      <c r="OLU2" s="38"/>
      <c r="OLV2" s="38"/>
      <c r="OLW2" s="38"/>
      <c r="OLX2" s="38"/>
      <c r="OLY2" s="38"/>
      <c r="OLZ2" s="38"/>
      <c r="OMA2" s="38"/>
      <c r="OMB2" s="38"/>
      <c r="OMC2" s="38"/>
      <c r="OMD2" s="38"/>
      <c r="OME2" s="38"/>
      <c r="OMF2" s="38"/>
      <c r="OMG2" s="38"/>
      <c r="OMH2" s="38"/>
      <c r="OMI2" s="38"/>
      <c r="OMJ2" s="38"/>
      <c r="OMK2" s="38"/>
      <c r="OML2" s="38"/>
      <c r="OMM2" s="38"/>
      <c r="OMN2" s="38"/>
      <c r="OMO2" s="38"/>
      <c r="OMP2" s="38"/>
      <c r="OMQ2" s="38"/>
      <c r="OMR2" s="38"/>
      <c r="OMS2" s="38"/>
      <c r="OMT2" s="38"/>
      <c r="OMU2" s="38"/>
      <c r="OMV2" s="38"/>
      <c r="OMW2" s="38"/>
      <c r="OMX2" s="38"/>
      <c r="OMY2" s="38"/>
      <c r="OMZ2" s="38"/>
      <c r="ONA2" s="38"/>
      <c r="ONB2" s="38"/>
      <c r="ONC2" s="38"/>
      <c r="OND2" s="38"/>
      <c r="ONE2" s="38"/>
      <c r="ONF2" s="38"/>
      <c r="ONG2" s="38"/>
      <c r="ONH2" s="38"/>
      <c r="ONI2" s="38"/>
      <c r="ONJ2" s="38"/>
      <c r="ONK2" s="38"/>
      <c r="ONL2" s="38"/>
      <c r="ONM2" s="38"/>
      <c r="ONN2" s="38"/>
      <c r="ONO2" s="38"/>
      <c r="ONP2" s="38"/>
      <c r="ONQ2" s="38"/>
      <c r="ONR2" s="38"/>
      <c r="ONS2" s="38"/>
      <c r="ONT2" s="38"/>
      <c r="ONU2" s="38"/>
      <c r="ONV2" s="38"/>
      <c r="ONW2" s="38"/>
      <c r="ONX2" s="38"/>
      <c r="ONY2" s="38"/>
      <c r="ONZ2" s="38"/>
      <c r="OOA2" s="38"/>
      <c r="OOB2" s="38"/>
      <c r="OOC2" s="38"/>
      <c r="OOD2" s="38"/>
      <c r="OOE2" s="38"/>
      <c r="OOF2" s="38"/>
      <c r="OOG2" s="38"/>
      <c r="OOH2" s="38"/>
      <c r="OOI2" s="38"/>
      <c r="OOJ2" s="38"/>
      <c r="OOK2" s="38"/>
      <c r="OOL2" s="38"/>
      <c r="OOM2" s="38"/>
      <c r="OON2" s="38"/>
      <c r="OOO2" s="38"/>
      <c r="OOP2" s="38"/>
      <c r="OOQ2" s="38"/>
      <c r="OOR2" s="38"/>
      <c r="OOS2" s="38"/>
      <c r="OOT2" s="38"/>
      <c r="OOU2" s="38"/>
      <c r="OOV2" s="38"/>
      <c r="OOW2" s="38"/>
      <c r="OOX2" s="38"/>
      <c r="OOY2" s="38"/>
      <c r="OOZ2" s="38"/>
      <c r="OPA2" s="38"/>
      <c r="OPB2" s="38"/>
      <c r="OPC2" s="38"/>
      <c r="OPD2" s="38"/>
      <c r="OPE2" s="38"/>
      <c r="OPF2" s="38"/>
      <c r="OPG2" s="38"/>
      <c r="OPH2" s="38"/>
      <c r="OPI2" s="38"/>
      <c r="OPJ2" s="38"/>
      <c r="OPK2" s="38"/>
      <c r="OPL2" s="38"/>
      <c r="OPM2" s="38"/>
      <c r="OPN2" s="38"/>
      <c r="OPO2" s="38"/>
      <c r="OPP2" s="38"/>
      <c r="OPQ2" s="38"/>
      <c r="OPR2" s="38"/>
      <c r="OPS2" s="38"/>
      <c r="OPT2" s="38"/>
      <c r="OPU2" s="38"/>
      <c r="OPV2" s="38"/>
      <c r="OPW2" s="38"/>
      <c r="OPX2" s="38"/>
      <c r="OPY2" s="38"/>
      <c r="OPZ2" s="38"/>
      <c r="OQA2" s="38"/>
      <c r="OQB2" s="38"/>
      <c r="OQC2" s="38"/>
      <c r="OQD2" s="38"/>
      <c r="OQE2" s="38"/>
      <c r="OQF2" s="38"/>
      <c r="OQG2" s="38"/>
      <c r="OQH2" s="38"/>
      <c r="OQI2" s="38"/>
      <c r="OQJ2" s="38"/>
      <c r="OQK2" s="38"/>
      <c r="OQL2" s="38"/>
      <c r="OQM2" s="38"/>
      <c r="OQN2" s="38"/>
      <c r="OQO2" s="38"/>
      <c r="OQP2" s="38"/>
      <c r="OQQ2" s="38"/>
      <c r="OQR2" s="38"/>
      <c r="OQS2" s="38"/>
      <c r="OQT2" s="38"/>
      <c r="OQU2" s="38"/>
      <c r="OQV2" s="38"/>
      <c r="OQW2" s="38"/>
      <c r="OQX2" s="38"/>
      <c r="OQY2" s="38"/>
      <c r="OQZ2" s="38"/>
      <c r="ORA2" s="38"/>
      <c r="ORB2" s="38"/>
      <c r="ORC2" s="38"/>
      <c r="ORD2" s="38"/>
      <c r="ORE2" s="38"/>
      <c r="ORF2" s="38"/>
      <c r="ORG2" s="38"/>
      <c r="ORH2" s="38"/>
      <c r="ORI2" s="38"/>
      <c r="ORJ2" s="38"/>
      <c r="ORK2" s="38"/>
      <c r="ORL2" s="38"/>
      <c r="ORM2" s="38"/>
      <c r="ORN2" s="38"/>
      <c r="ORO2" s="38"/>
      <c r="ORP2" s="38"/>
      <c r="ORQ2" s="38"/>
      <c r="ORR2" s="38"/>
      <c r="ORS2" s="38"/>
      <c r="ORT2" s="38"/>
      <c r="ORU2" s="38"/>
      <c r="ORV2" s="38"/>
      <c r="ORW2" s="38"/>
      <c r="ORX2" s="38"/>
      <c r="ORY2" s="38"/>
      <c r="ORZ2" s="38"/>
      <c r="OSA2" s="38"/>
      <c r="OSB2" s="38"/>
      <c r="OSC2" s="38"/>
      <c r="OSD2" s="38"/>
      <c r="OSE2" s="38"/>
      <c r="OSF2" s="38"/>
      <c r="OSG2" s="38"/>
      <c r="OSH2" s="38"/>
      <c r="OSI2" s="38"/>
      <c r="OSJ2" s="38"/>
      <c r="OSK2" s="38"/>
      <c r="OSL2" s="38"/>
      <c r="OSM2" s="38"/>
      <c r="OSN2" s="38"/>
      <c r="OSO2" s="38"/>
      <c r="OSP2" s="38"/>
      <c r="OSQ2" s="38"/>
      <c r="OSR2" s="38"/>
      <c r="OSS2" s="38"/>
      <c r="OST2" s="38"/>
      <c r="OSU2" s="38"/>
      <c r="OSV2" s="38"/>
      <c r="OSW2" s="38"/>
      <c r="OSX2" s="38"/>
      <c r="OSY2" s="38"/>
      <c r="OSZ2" s="38"/>
      <c r="OTA2" s="38"/>
      <c r="OTB2" s="38"/>
      <c r="OTC2" s="38"/>
      <c r="OTD2" s="38"/>
      <c r="OTE2" s="38"/>
      <c r="OTF2" s="38"/>
      <c r="OTG2" s="38"/>
      <c r="OTH2" s="38"/>
      <c r="OTI2" s="38"/>
      <c r="OTJ2" s="38"/>
      <c r="OTK2" s="38"/>
      <c r="OTL2" s="38"/>
      <c r="OTM2" s="38"/>
      <c r="OTN2" s="38"/>
      <c r="OTO2" s="38"/>
      <c r="OTP2" s="38"/>
      <c r="OTQ2" s="38"/>
      <c r="OTR2" s="38"/>
      <c r="OTS2" s="38"/>
      <c r="OTT2" s="38"/>
      <c r="OTU2" s="38"/>
      <c r="OTV2" s="38"/>
      <c r="OTW2" s="38"/>
      <c r="OTX2" s="38"/>
      <c r="OTY2" s="38"/>
      <c r="OTZ2" s="38"/>
      <c r="OUA2" s="38"/>
      <c r="OUB2" s="38"/>
      <c r="OUC2" s="38"/>
      <c r="OUD2" s="38"/>
      <c r="OUE2" s="38"/>
      <c r="OUF2" s="38"/>
      <c r="OUG2" s="38"/>
      <c r="OUH2" s="38"/>
      <c r="OUI2" s="38"/>
      <c r="OUJ2" s="38"/>
      <c r="OUK2" s="38"/>
      <c r="OUL2" s="38"/>
      <c r="OUM2" s="38"/>
      <c r="OUN2" s="38"/>
      <c r="OUO2" s="38"/>
      <c r="OUP2" s="38"/>
      <c r="OUQ2" s="38"/>
      <c r="OUR2" s="38"/>
      <c r="OUS2" s="38"/>
      <c r="OUT2" s="38"/>
      <c r="OUU2" s="38"/>
      <c r="OUV2" s="38"/>
      <c r="OUW2" s="38"/>
      <c r="OUX2" s="38"/>
      <c r="OUY2" s="38"/>
      <c r="OUZ2" s="38"/>
      <c r="OVA2" s="38"/>
      <c r="OVB2" s="38"/>
      <c r="OVC2" s="38"/>
      <c r="OVD2" s="38"/>
      <c r="OVE2" s="38"/>
      <c r="OVF2" s="38"/>
      <c r="OVG2" s="38"/>
      <c r="OVH2" s="38"/>
      <c r="OVI2" s="38"/>
      <c r="OVJ2" s="38"/>
      <c r="OVK2" s="38"/>
      <c r="OVL2" s="38"/>
      <c r="OVM2" s="38"/>
      <c r="OVN2" s="38"/>
      <c r="OVO2" s="38"/>
      <c r="OVP2" s="38"/>
      <c r="OVQ2" s="38"/>
      <c r="OVR2" s="38"/>
      <c r="OVS2" s="38"/>
      <c r="OVT2" s="38"/>
      <c r="OVU2" s="38"/>
      <c r="OVV2" s="38"/>
      <c r="OVW2" s="38"/>
      <c r="OVX2" s="38"/>
      <c r="OVY2" s="38"/>
      <c r="OVZ2" s="38"/>
      <c r="OWA2" s="38"/>
      <c r="OWB2" s="38"/>
      <c r="OWC2" s="38"/>
      <c r="OWD2" s="38"/>
      <c r="OWE2" s="38"/>
      <c r="OWF2" s="38"/>
      <c r="OWG2" s="38"/>
      <c r="OWH2" s="38"/>
      <c r="OWI2" s="38"/>
      <c r="OWJ2" s="38"/>
      <c r="OWK2" s="38"/>
      <c r="OWL2" s="38"/>
      <c r="OWM2" s="38"/>
      <c r="OWN2" s="38"/>
      <c r="OWO2" s="38"/>
      <c r="OWP2" s="38"/>
      <c r="OWQ2" s="38"/>
      <c r="OWR2" s="38"/>
      <c r="OWS2" s="38"/>
      <c r="OWT2" s="38"/>
      <c r="OWU2" s="38"/>
      <c r="OWV2" s="38"/>
      <c r="OWW2" s="38"/>
      <c r="OWX2" s="38"/>
      <c r="OWY2" s="38"/>
      <c r="OWZ2" s="38"/>
      <c r="OXA2" s="38"/>
      <c r="OXB2" s="38"/>
      <c r="OXC2" s="38"/>
      <c r="OXD2" s="38"/>
      <c r="OXE2" s="38"/>
      <c r="OXF2" s="38"/>
      <c r="OXG2" s="38"/>
      <c r="OXH2" s="38"/>
      <c r="OXI2" s="38"/>
      <c r="OXJ2" s="38"/>
      <c r="OXK2" s="38"/>
      <c r="OXL2" s="38"/>
      <c r="OXM2" s="38"/>
      <c r="OXN2" s="38"/>
      <c r="OXO2" s="38"/>
      <c r="OXP2" s="38"/>
      <c r="OXQ2" s="38"/>
      <c r="OXR2" s="38"/>
      <c r="OXS2" s="38"/>
      <c r="OXT2" s="38"/>
      <c r="OXU2" s="38"/>
      <c r="OXV2" s="38"/>
      <c r="OXW2" s="38"/>
      <c r="OXX2" s="38"/>
      <c r="OXY2" s="38"/>
      <c r="OXZ2" s="38"/>
      <c r="OYA2" s="38"/>
      <c r="OYB2" s="38"/>
      <c r="OYC2" s="38"/>
      <c r="OYD2" s="38"/>
      <c r="OYE2" s="38"/>
      <c r="OYF2" s="38"/>
      <c r="OYG2" s="38"/>
      <c r="OYH2" s="38"/>
      <c r="OYI2" s="38"/>
      <c r="OYJ2" s="38"/>
      <c r="OYK2" s="38"/>
      <c r="OYL2" s="38"/>
      <c r="OYM2" s="38"/>
      <c r="OYN2" s="38"/>
      <c r="OYO2" s="38"/>
      <c r="OYP2" s="38"/>
      <c r="OYQ2" s="38"/>
      <c r="OYR2" s="38"/>
      <c r="OYS2" s="38"/>
      <c r="OYT2" s="38"/>
      <c r="OYU2" s="38"/>
      <c r="OYV2" s="38"/>
      <c r="OYW2" s="38"/>
      <c r="OYX2" s="38"/>
      <c r="OYY2" s="38"/>
      <c r="OYZ2" s="38"/>
      <c r="OZA2" s="38"/>
      <c r="OZB2" s="38"/>
      <c r="OZC2" s="38"/>
      <c r="OZD2" s="38"/>
      <c r="OZE2" s="38"/>
      <c r="OZF2" s="38"/>
      <c r="OZG2" s="38"/>
      <c r="OZH2" s="38"/>
      <c r="OZI2" s="38"/>
      <c r="OZJ2" s="38"/>
      <c r="OZK2" s="38"/>
      <c r="OZL2" s="38"/>
      <c r="OZM2" s="38"/>
      <c r="OZN2" s="38"/>
      <c r="OZO2" s="38"/>
      <c r="OZP2" s="38"/>
      <c r="OZQ2" s="38"/>
      <c r="OZR2" s="38"/>
      <c r="OZS2" s="38"/>
      <c r="OZT2" s="38"/>
      <c r="OZU2" s="38"/>
      <c r="OZV2" s="38"/>
      <c r="OZW2" s="38"/>
      <c r="OZX2" s="38"/>
      <c r="OZY2" s="38"/>
      <c r="OZZ2" s="38"/>
      <c r="PAA2" s="38"/>
      <c r="PAB2" s="38"/>
      <c r="PAC2" s="38"/>
      <c r="PAD2" s="38"/>
      <c r="PAE2" s="38"/>
      <c r="PAF2" s="38"/>
      <c r="PAG2" s="38"/>
      <c r="PAH2" s="38"/>
      <c r="PAI2" s="38"/>
      <c r="PAJ2" s="38"/>
      <c r="PAK2" s="38"/>
      <c r="PAL2" s="38"/>
      <c r="PAM2" s="38"/>
      <c r="PAN2" s="38"/>
      <c r="PAO2" s="38"/>
      <c r="PAP2" s="38"/>
      <c r="PAQ2" s="38"/>
      <c r="PAR2" s="38"/>
      <c r="PAS2" s="38"/>
      <c r="PAT2" s="38"/>
      <c r="PAU2" s="38"/>
      <c r="PAV2" s="38"/>
      <c r="PAW2" s="38"/>
      <c r="PAX2" s="38"/>
      <c r="PAY2" s="38"/>
      <c r="PAZ2" s="38"/>
      <c r="PBA2" s="38"/>
      <c r="PBB2" s="38"/>
      <c r="PBC2" s="38"/>
      <c r="PBD2" s="38"/>
      <c r="PBE2" s="38"/>
      <c r="PBF2" s="38"/>
      <c r="PBG2" s="38"/>
      <c r="PBH2" s="38"/>
      <c r="PBI2" s="38"/>
      <c r="PBJ2" s="38"/>
      <c r="PBK2" s="38"/>
      <c r="PBL2" s="38"/>
      <c r="PBM2" s="38"/>
      <c r="PBN2" s="38"/>
      <c r="PBO2" s="38"/>
      <c r="PBP2" s="38"/>
      <c r="PBQ2" s="38"/>
      <c r="PBR2" s="38"/>
      <c r="PBS2" s="38"/>
      <c r="PBT2" s="38"/>
      <c r="PBU2" s="38"/>
      <c r="PBV2" s="38"/>
      <c r="PBW2" s="38"/>
      <c r="PBX2" s="38"/>
      <c r="PBY2" s="38"/>
      <c r="PBZ2" s="38"/>
      <c r="PCA2" s="38"/>
      <c r="PCB2" s="38"/>
      <c r="PCC2" s="38"/>
      <c r="PCD2" s="38"/>
      <c r="PCE2" s="38"/>
      <c r="PCF2" s="38"/>
      <c r="PCG2" s="38"/>
      <c r="PCH2" s="38"/>
      <c r="PCI2" s="38"/>
      <c r="PCJ2" s="38"/>
      <c r="PCK2" s="38"/>
      <c r="PCL2" s="38"/>
      <c r="PCM2" s="38"/>
      <c r="PCN2" s="38"/>
      <c r="PCO2" s="38"/>
      <c r="PCP2" s="38"/>
      <c r="PCQ2" s="38"/>
      <c r="PCR2" s="38"/>
      <c r="PCS2" s="38"/>
      <c r="PCT2" s="38"/>
      <c r="PCU2" s="38"/>
      <c r="PCV2" s="38"/>
      <c r="PCW2" s="38"/>
      <c r="PCX2" s="38"/>
      <c r="PCY2" s="38"/>
      <c r="PCZ2" s="38"/>
      <c r="PDA2" s="38"/>
      <c r="PDB2" s="38"/>
      <c r="PDC2" s="38"/>
      <c r="PDD2" s="38"/>
      <c r="PDE2" s="38"/>
      <c r="PDF2" s="38"/>
      <c r="PDG2" s="38"/>
      <c r="PDH2" s="38"/>
      <c r="PDI2" s="38"/>
      <c r="PDJ2" s="38"/>
      <c r="PDK2" s="38"/>
      <c r="PDL2" s="38"/>
      <c r="PDM2" s="38"/>
      <c r="PDN2" s="38"/>
      <c r="PDO2" s="38"/>
      <c r="PDP2" s="38"/>
      <c r="PDQ2" s="38"/>
      <c r="PDR2" s="38"/>
      <c r="PDS2" s="38"/>
      <c r="PDT2" s="38"/>
      <c r="PDU2" s="38"/>
      <c r="PDV2" s="38"/>
      <c r="PDW2" s="38"/>
      <c r="PDX2" s="38"/>
      <c r="PDY2" s="38"/>
      <c r="PDZ2" s="38"/>
      <c r="PEA2" s="38"/>
      <c r="PEB2" s="38"/>
      <c r="PEC2" s="38"/>
      <c r="PED2" s="38"/>
      <c r="PEE2" s="38"/>
      <c r="PEF2" s="38"/>
      <c r="PEG2" s="38"/>
      <c r="PEH2" s="38"/>
      <c r="PEI2" s="38"/>
      <c r="PEJ2" s="38"/>
      <c r="PEK2" s="38"/>
      <c r="PEL2" s="38"/>
      <c r="PEM2" s="38"/>
      <c r="PEN2" s="38"/>
      <c r="PEO2" s="38"/>
      <c r="PEP2" s="38"/>
      <c r="PEQ2" s="38"/>
      <c r="PER2" s="38"/>
      <c r="PES2" s="38"/>
      <c r="PET2" s="38"/>
      <c r="PEU2" s="38"/>
      <c r="PEV2" s="38"/>
      <c r="PEW2" s="38"/>
      <c r="PEX2" s="38"/>
      <c r="PEY2" s="38"/>
      <c r="PEZ2" s="38"/>
      <c r="PFA2" s="38"/>
      <c r="PFB2" s="38"/>
      <c r="PFC2" s="38"/>
      <c r="PFD2" s="38"/>
      <c r="PFE2" s="38"/>
      <c r="PFF2" s="38"/>
      <c r="PFG2" s="38"/>
      <c r="PFH2" s="38"/>
      <c r="PFI2" s="38"/>
      <c r="PFJ2" s="38"/>
      <c r="PFK2" s="38"/>
      <c r="PFL2" s="38"/>
      <c r="PFM2" s="38"/>
      <c r="PFN2" s="38"/>
      <c r="PFO2" s="38"/>
      <c r="PFP2" s="38"/>
      <c r="PFQ2" s="38"/>
      <c r="PFR2" s="38"/>
      <c r="PFS2" s="38"/>
      <c r="PFT2" s="38"/>
      <c r="PFU2" s="38"/>
      <c r="PFV2" s="38"/>
      <c r="PFW2" s="38"/>
      <c r="PFX2" s="38"/>
      <c r="PFY2" s="38"/>
      <c r="PFZ2" s="38"/>
      <c r="PGA2" s="38"/>
      <c r="PGB2" s="38"/>
      <c r="PGC2" s="38"/>
      <c r="PGD2" s="38"/>
      <c r="PGE2" s="38"/>
      <c r="PGF2" s="38"/>
      <c r="PGG2" s="38"/>
      <c r="PGH2" s="38"/>
      <c r="PGI2" s="38"/>
      <c r="PGJ2" s="38"/>
      <c r="PGK2" s="38"/>
      <c r="PGL2" s="38"/>
      <c r="PGM2" s="38"/>
      <c r="PGN2" s="38"/>
      <c r="PGO2" s="38"/>
      <c r="PGP2" s="38"/>
      <c r="PGQ2" s="38"/>
      <c r="PGR2" s="38"/>
      <c r="PGS2" s="38"/>
      <c r="PGT2" s="38"/>
      <c r="PGU2" s="38"/>
      <c r="PGV2" s="38"/>
      <c r="PGW2" s="38"/>
      <c r="PGX2" s="38"/>
      <c r="PGY2" s="38"/>
      <c r="PGZ2" s="38"/>
      <c r="PHA2" s="38"/>
      <c r="PHB2" s="38"/>
      <c r="PHC2" s="38"/>
      <c r="PHD2" s="38"/>
      <c r="PHE2" s="38"/>
      <c r="PHF2" s="38"/>
      <c r="PHG2" s="38"/>
      <c r="PHH2" s="38"/>
      <c r="PHI2" s="38"/>
      <c r="PHJ2" s="38"/>
      <c r="PHK2" s="38"/>
      <c r="PHL2" s="38"/>
      <c r="PHM2" s="38"/>
      <c r="PHN2" s="38"/>
      <c r="PHO2" s="38"/>
      <c r="PHP2" s="38"/>
      <c r="PHQ2" s="38"/>
      <c r="PHR2" s="38"/>
      <c r="PHS2" s="38"/>
      <c r="PHT2" s="38"/>
      <c r="PHU2" s="38"/>
      <c r="PHV2" s="38"/>
      <c r="PHW2" s="38"/>
      <c r="PHX2" s="38"/>
      <c r="PHY2" s="38"/>
      <c r="PHZ2" s="38"/>
      <c r="PIA2" s="38"/>
      <c r="PIB2" s="38"/>
      <c r="PIC2" s="38"/>
      <c r="PID2" s="38"/>
      <c r="PIE2" s="38"/>
      <c r="PIF2" s="38"/>
      <c r="PIG2" s="38"/>
      <c r="PIH2" s="38"/>
      <c r="PII2" s="38"/>
      <c r="PIJ2" s="38"/>
      <c r="PIK2" s="38"/>
      <c r="PIL2" s="38"/>
      <c r="PIM2" s="38"/>
      <c r="PIN2" s="38"/>
      <c r="PIO2" s="38"/>
      <c r="PIP2" s="38"/>
      <c r="PIQ2" s="38"/>
      <c r="PIR2" s="38"/>
      <c r="PIS2" s="38"/>
      <c r="PIT2" s="38"/>
      <c r="PIU2" s="38"/>
      <c r="PIV2" s="38"/>
      <c r="PIW2" s="38"/>
      <c r="PIX2" s="38"/>
      <c r="PIY2" s="38"/>
      <c r="PIZ2" s="38"/>
      <c r="PJA2" s="38"/>
      <c r="PJB2" s="38"/>
      <c r="PJC2" s="38"/>
      <c r="PJD2" s="38"/>
      <c r="PJE2" s="38"/>
      <c r="PJF2" s="38"/>
      <c r="PJG2" s="38"/>
      <c r="PJH2" s="38"/>
      <c r="PJI2" s="38"/>
      <c r="PJJ2" s="38"/>
      <c r="PJK2" s="38"/>
      <c r="PJL2" s="38"/>
      <c r="PJM2" s="38"/>
      <c r="PJN2" s="38"/>
      <c r="PJO2" s="38"/>
      <c r="PJP2" s="38"/>
      <c r="PJQ2" s="38"/>
      <c r="PJR2" s="38"/>
      <c r="PJS2" s="38"/>
      <c r="PJT2" s="38"/>
      <c r="PJU2" s="38"/>
      <c r="PJV2" s="38"/>
      <c r="PJW2" s="38"/>
      <c r="PJX2" s="38"/>
      <c r="PJY2" s="38"/>
      <c r="PJZ2" s="38"/>
      <c r="PKA2" s="38"/>
      <c r="PKB2" s="38"/>
      <c r="PKC2" s="38"/>
      <c r="PKD2" s="38"/>
      <c r="PKE2" s="38"/>
      <c r="PKF2" s="38"/>
      <c r="PKG2" s="38"/>
      <c r="PKH2" s="38"/>
      <c r="PKI2" s="38"/>
      <c r="PKJ2" s="38"/>
      <c r="PKK2" s="38"/>
      <c r="PKL2" s="38"/>
      <c r="PKM2" s="38"/>
      <c r="PKN2" s="38"/>
      <c r="PKO2" s="38"/>
      <c r="PKP2" s="38"/>
      <c r="PKQ2" s="38"/>
      <c r="PKR2" s="38"/>
      <c r="PKS2" s="38"/>
      <c r="PKT2" s="38"/>
      <c r="PKU2" s="38"/>
      <c r="PKV2" s="38"/>
      <c r="PKW2" s="38"/>
      <c r="PKX2" s="38"/>
      <c r="PKY2" s="38"/>
      <c r="PKZ2" s="38"/>
      <c r="PLA2" s="38"/>
      <c r="PLB2" s="38"/>
      <c r="PLC2" s="38"/>
      <c r="PLD2" s="38"/>
      <c r="PLE2" s="38"/>
      <c r="PLF2" s="38"/>
      <c r="PLG2" s="38"/>
      <c r="PLH2" s="38"/>
      <c r="PLI2" s="38"/>
      <c r="PLJ2" s="38"/>
      <c r="PLK2" s="38"/>
      <c r="PLL2" s="38"/>
      <c r="PLM2" s="38"/>
      <c r="PLN2" s="38"/>
      <c r="PLO2" s="38"/>
      <c r="PLP2" s="38"/>
      <c r="PLQ2" s="38"/>
      <c r="PLR2" s="38"/>
      <c r="PLS2" s="38"/>
      <c r="PLT2" s="38"/>
      <c r="PLU2" s="38"/>
      <c r="PLV2" s="38"/>
      <c r="PLW2" s="38"/>
      <c r="PLX2" s="38"/>
      <c r="PLY2" s="38"/>
      <c r="PLZ2" s="38"/>
      <c r="PMA2" s="38"/>
      <c r="PMB2" s="38"/>
      <c r="PMC2" s="38"/>
      <c r="PMD2" s="38"/>
      <c r="PME2" s="38"/>
      <c r="PMF2" s="38"/>
      <c r="PMG2" s="38"/>
      <c r="PMH2" s="38"/>
      <c r="PMI2" s="38"/>
      <c r="PMJ2" s="38"/>
      <c r="PMK2" s="38"/>
      <c r="PML2" s="38"/>
      <c r="PMM2" s="38"/>
      <c r="PMN2" s="38"/>
      <c r="PMO2" s="38"/>
      <c r="PMP2" s="38"/>
      <c r="PMQ2" s="38"/>
      <c r="PMR2" s="38"/>
      <c r="PMS2" s="38"/>
      <c r="PMT2" s="38"/>
      <c r="PMU2" s="38"/>
      <c r="PMV2" s="38"/>
      <c r="PMW2" s="38"/>
      <c r="PMX2" s="38"/>
      <c r="PMY2" s="38"/>
      <c r="PMZ2" s="38"/>
      <c r="PNA2" s="38"/>
      <c r="PNB2" s="38"/>
      <c r="PNC2" s="38"/>
      <c r="PND2" s="38"/>
      <c r="PNE2" s="38"/>
      <c r="PNF2" s="38"/>
      <c r="PNG2" s="38"/>
      <c r="PNH2" s="38"/>
      <c r="PNI2" s="38"/>
      <c r="PNJ2" s="38"/>
      <c r="PNK2" s="38"/>
      <c r="PNL2" s="38"/>
      <c r="PNM2" s="38"/>
      <c r="PNN2" s="38"/>
      <c r="PNO2" s="38"/>
      <c r="PNP2" s="38"/>
      <c r="PNQ2" s="38"/>
      <c r="PNR2" s="38"/>
      <c r="PNS2" s="38"/>
      <c r="PNT2" s="38"/>
      <c r="PNU2" s="38"/>
      <c r="PNV2" s="38"/>
      <c r="PNW2" s="38"/>
      <c r="PNX2" s="38"/>
      <c r="PNY2" s="38"/>
      <c r="PNZ2" s="38"/>
      <c r="POA2" s="38"/>
      <c r="POB2" s="38"/>
      <c r="POC2" s="38"/>
      <c r="POD2" s="38"/>
      <c r="POE2" s="38"/>
      <c r="POF2" s="38"/>
      <c r="POG2" s="38"/>
      <c r="POH2" s="38"/>
      <c r="POI2" s="38"/>
      <c r="POJ2" s="38"/>
      <c r="POK2" s="38"/>
      <c r="POL2" s="38"/>
      <c r="POM2" s="38"/>
      <c r="PON2" s="38"/>
      <c r="POO2" s="38"/>
      <c r="POP2" s="38"/>
      <c r="POQ2" s="38"/>
      <c r="POR2" s="38"/>
      <c r="POS2" s="38"/>
      <c r="POT2" s="38"/>
      <c r="POU2" s="38"/>
      <c r="POV2" s="38"/>
      <c r="POW2" s="38"/>
      <c r="POX2" s="38"/>
      <c r="POY2" s="38"/>
      <c r="POZ2" s="38"/>
      <c r="PPA2" s="38"/>
      <c r="PPB2" s="38"/>
      <c r="PPC2" s="38"/>
      <c r="PPD2" s="38"/>
      <c r="PPE2" s="38"/>
      <c r="PPF2" s="38"/>
      <c r="PPG2" s="38"/>
      <c r="PPH2" s="38"/>
      <c r="PPI2" s="38"/>
      <c r="PPJ2" s="38"/>
      <c r="PPK2" s="38"/>
      <c r="PPL2" s="38"/>
      <c r="PPM2" s="38"/>
      <c r="PPN2" s="38"/>
      <c r="PPO2" s="38"/>
      <c r="PPP2" s="38"/>
      <c r="PPQ2" s="38"/>
      <c r="PPR2" s="38"/>
      <c r="PPS2" s="38"/>
      <c r="PPT2" s="38"/>
      <c r="PPU2" s="38"/>
      <c r="PPV2" s="38"/>
      <c r="PPW2" s="38"/>
      <c r="PPX2" s="38"/>
      <c r="PPY2" s="38"/>
      <c r="PPZ2" s="38"/>
      <c r="PQA2" s="38"/>
      <c r="PQB2" s="38"/>
      <c r="PQC2" s="38"/>
      <c r="PQD2" s="38"/>
      <c r="PQE2" s="38"/>
      <c r="PQF2" s="38"/>
      <c r="PQG2" s="38"/>
      <c r="PQH2" s="38"/>
      <c r="PQI2" s="38"/>
      <c r="PQJ2" s="38"/>
      <c r="PQK2" s="38"/>
      <c r="PQL2" s="38"/>
      <c r="PQM2" s="38"/>
      <c r="PQN2" s="38"/>
      <c r="PQO2" s="38"/>
      <c r="PQP2" s="38"/>
      <c r="PQQ2" s="38"/>
      <c r="PQR2" s="38"/>
      <c r="PQS2" s="38"/>
      <c r="PQT2" s="38"/>
      <c r="PQU2" s="38"/>
      <c r="PQV2" s="38"/>
      <c r="PQW2" s="38"/>
      <c r="PQX2" s="38"/>
      <c r="PQY2" s="38"/>
      <c r="PQZ2" s="38"/>
      <c r="PRA2" s="38"/>
      <c r="PRB2" s="38"/>
      <c r="PRC2" s="38"/>
      <c r="PRD2" s="38"/>
      <c r="PRE2" s="38"/>
      <c r="PRF2" s="38"/>
      <c r="PRG2" s="38"/>
      <c r="PRH2" s="38"/>
      <c r="PRI2" s="38"/>
      <c r="PRJ2" s="38"/>
      <c r="PRK2" s="38"/>
      <c r="PRL2" s="38"/>
      <c r="PRM2" s="38"/>
      <c r="PRN2" s="38"/>
      <c r="PRO2" s="38"/>
      <c r="PRP2" s="38"/>
      <c r="PRQ2" s="38"/>
      <c r="PRR2" s="38"/>
      <c r="PRS2" s="38"/>
      <c r="PRT2" s="38"/>
      <c r="PRU2" s="38"/>
      <c r="PRV2" s="38"/>
      <c r="PRW2" s="38"/>
      <c r="PRX2" s="38"/>
      <c r="PRY2" s="38"/>
      <c r="PRZ2" s="38"/>
      <c r="PSA2" s="38"/>
      <c r="PSB2" s="38"/>
      <c r="PSC2" s="38"/>
      <c r="PSD2" s="38"/>
      <c r="PSE2" s="38"/>
      <c r="PSF2" s="38"/>
      <c r="PSG2" s="38"/>
      <c r="PSH2" s="38"/>
      <c r="PSI2" s="38"/>
      <c r="PSJ2" s="38"/>
      <c r="PSK2" s="38"/>
      <c r="PSL2" s="38"/>
      <c r="PSM2" s="38"/>
      <c r="PSN2" s="38"/>
      <c r="PSO2" s="38"/>
      <c r="PSP2" s="38"/>
      <c r="PSQ2" s="38"/>
      <c r="PSR2" s="38"/>
      <c r="PSS2" s="38"/>
      <c r="PST2" s="38"/>
      <c r="PSU2" s="38"/>
      <c r="PSV2" s="38"/>
      <c r="PSW2" s="38"/>
      <c r="PSX2" s="38"/>
      <c r="PSY2" s="38"/>
      <c r="PSZ2" s="38"/>
      <c r="PTA2" s="38"/>
      <c r="PTB2" s="38"/>
      <c r="PTC2" s="38"/>
      <c r="PTD2" s="38"/>
      <c r="PTE2" s="38"/>
      <c r="PTF2" s="38"/>
      <c r="PTG2" s="38"/>
      <c r="PTH2" s="38"/>
      <c r="PTI2" s="38"/>
      <c r="PTJ2" s="38"/>
      <c r="PTK2" s="38"/>
      <c r="PTL2" s="38"/>
      <c r="PTM2" s="38"/>
      <c r="PTN2" s="38"/>
      <c r="PTO2" s="38"/>
      <c r="PTP2" s="38"/>
      <c r="PTQ2" s="38"/>
      <c r="PTR2" s="38"/>
      <c r="PTS2" s="38"/>
      <c r="PTT2" s="38"/>
      <c r="PTU2" s="38"/>
      <c r="PTV2" s="38"/>
      <c r="PTW2" s="38"/>
      <c r="PTX2" s="38"/>
      <c r="PTY2" s="38"/>
      <c r="PTZ2" s="38"/>
      <c r="PUA2" s="38"/>
      <c r="PUB2" s="38"/>
      <c r="PUC2" s="38"/>
      <c r="PUD2" s="38"/>
      <c r="PUE2" s="38"/>
      <c r="PUF2" s="38"/>
      <c r="PUG2" s="38"/>
      <c r="PUH2" s="38"/>
      <c r="PUI2" s="38"/>
      <c r="PUJ2" s="38"/>
      <c r="PUK2" s="38"/>
      <c r="PUL2" s="38"/>
      <c r="PUM2" s="38"/>
      <c r="PUN2" s="38"/>
      <c r="PUO2" s="38"/>
      <c r="PUP2" s="38"/>
      <c r="PUQ2" s="38"/>
      <c r="PUR2" s="38"/>
      <c r="PUS2" s="38"/>
      <c r="PUT2" s="38"/>
      <c r="PUU2" s="38"/>
      <c r="PUV2" s="38"/>
      <c r="PUW2" s="38"/>
      <c r="PUX2" s="38"/>
      <c r="PUY2" s="38"/>
      <c r="PUZ2" s="38"/>
      <c r="PVA2" s="38"/>
      <c r="PVB2" s="38"/>
      <c r="PVC2" s="38"/>
      <c r="PVD2" s="38"/>
      <c r="PVE2" s="38"/>
      <c r="PVF2" s="38"/>
      <c r="PVG2" s="38"/>
      <c r="PVH2" s="38"/>
      <c r="PVI2" s="38"/>
      <c r="PVJ2" s="38"/>
      <c r="PVK2" s="38"/>
      <c r="PVL2" s="38"/>
      <c r="PVM2" s="38"/>
      <c r="PVN2" s="38"/>
      <c r="PVO2" s="38"/>
      <c r="PVP2" s="38"/>
      <c r="PVQ2" s="38"/>
      <c r="PVR2" s="38"/>
      <c r="PVS2" s="38"/>
      <c r="PVT2" s="38"/>
      <c r="PVU2" s="38"/>
      <c r="PVV2" s="38"/>
      <c r="PVW2" s="38"/>
      <c r="PVX2" s="38"/>
      <c r="PVY2" s="38"/>
      <c r="PVZ2" s="38"/>
      <c r="PWA2" s="38"/>
      <c r="PWB2" s="38"/>
      <c r="PWC2" s="38"/>
      <c r="PWD2" s="38"/>
      <c r="PWE2" s="38"/>
      <c r="PWF2" s="38"/>
      <c r="PWG2" s="38"/>
      <c r="PWH2" s="38"/>
      <c r="PWI2" s="38"/>
      <c r="PWJ2" s="38"/>
      <c r="PWK2" s="38"/>
      <c r="PWL2" s="38"/>
      <c r="PWM2" s="38"/>
      <c r="PWN2" s="38"/>
      <c r="PWO2" s="38"/>
      <c r="PWP2" s="38"/>
      <c r="PWQ2" s="38"/>
      <c r="PWR2" s="38"/>
      <c r="PWS2" s="38"/>
      <c r="PWT2" s="38"/>
      <c r="PWU2" s="38"/>
      <c r="PWV2" s="38"/>
      <c r="PWW2" s="38"/>
      <c r="PWX2" s="38"/>
      <c r="PWY2" s="38"/>
      <c r="PWZ2" s="38"/>
      <c r="PXA2" s="38"/>
      <c r="PXB2" s="38"/>
      <c r="PXC2" s="38"/>
      <c r="PXD2" s="38"/>
      <c r="PXE2" s="38"/>
      <c r="PXF2" s="38"/>
      <c r="PXG2" s="38"/>
      <c r="PXH2" s="38"/>
      <c r="PXI2" s="38"/>
      <c r="PXJ2" s="38"/>
      <c r="PXK2" s="38"/>
      <c r="PXL2" s="38"/>
      <c r="PXM2" s="38"/>
      <c r="PXN2" s="38"/>
      <c r="PXO2" s="38"/>
      <c r="PXP2" s="38"/>
      <c r="PXQ2" s="38"/>
      <c r="PXR2" s="38"/>
      <c r="PXS2" s="38"/>
      <c r="PXT2" s="38"/>
      <c r="PXU2" s="38"/>
      <c r="PXV2" s="38"/>
      <c r="PXW2" s="38"/>
      <c r="PXX2" s="38"/>
      <c r="PXY2" s="38"/>
      <c r="PXZ2" s="38"/>
      <c r="PYA2" s="38"/>
      <c r="PYB2" s="38"/>
      <c r="PYC2" s="38"/>
      <c r="PYD2" s="38"/>
      <c r="PYE2" s="38"/>
      <c r="PYF2" s="38"/>
      <c r="PYG2" s="38"/>
      <c r="PYH2" s="38"/>
      <c r="PYI2" s="38"/>
      <c r="PYJ2" s="38"/>
      <c r="PYK2" s="38"/>
      <c r="PYL2" s="38"/>
      <c r="PYM2" s="38"/>
      <c r="PYN2" s="38"/>
      <c r="PYO2" s="38"/>
      <c r="PYP2" s="38"/>
      <c r="PYQ2" s="38"/>
      <c r="PYR2" s="38"/>
      <c r="PYS2" s="38"/>
      <c r="PYT2" s="38"/>
      <c r="PYU2" s="38"/>
      <c r="PYV2" s="38"/>
      <c r="PYW2" s="38"/>
      <c r="PYX2" s="38"/>
      <c r="PYY2" s="38"/>
      <c r="PYZ2" s="38"/>
      <c r="PZA2" s="38"/>
      <c r="PZB2" s="38"/>
      <c r="PZC2" s="38"/>
      <c r="PZD2" s="38"/>
      <c r="PZE2" s="38"/>
      <c r="PZF2" s="38"/>
      <c r="PZG2" s="38"/>
      <c r="PZH2" s="38"/>
      <c r="PZI2" s="38"/>
      <c r="PZJ2" s="38"/>
      <c r="PZK2" s="38"/>
      <c r="PZL2" s="38"/>
      <c r="PZM2" s="38"/>
      <c r="PZN2" s="38"/>
      <c r="PZO2" s="38"/>
      <c r="PZP2" s="38"/>
      <c r="PZQ2" s="38"/>
      <c r="PZR2" s="38"/>
      <c r="PZS2" s="38"/>
      <c r="PZT2" s="38"/>
      <c r="PZU2" s="38"/>
      <c r="PZV2" s="38"/>
      <c r="PZW2" s="38"/>
      <c r="PZX2" s="38"/>
      <c r="PZY2" s="38"/>
      <c r="PZZ2" s="38"/>
      <c r="QAA2" s="38"/>
      <c r="QAB2" s="38"/>
      <c r="QAC2" s="38"/>
      <c r="QAD2" s="38"/>
      <c r="QAE2" s="38"/>
      <c r="QAF2" s="38"/>
      <c r="QAG2" s="38"/>
      <c r="QAH2" s="38"/>
      <c r="QAI2" s="38"/>
      <c r="QAJ2" s="38"/>
      <c r="QAK2" s="38"/>
      <c r="QAL2" s="38"/>
      <c r="QAM2" s="38"/>
      <c r="QAN2" s="38"/>
      <c r="QAO2" s="38"/>
      <c r="QAP2" s="38"/>
      <c r="QAQ2" s="38"/>
      <c r="QAR2" s="38"/>
      <c r="QAS2" s="38"/>
      <c r="QAT2" s="38"/>
      <c r="QAU2" s="38"/>
      <c r="QAV2" s="38"/>
      <c r="QAW2" s="38"/>
      <c r="QAX2" s="38"/>
      <c r="QAY2" s="38"/>
      <c r="QAZ2" s="38"/>
      <c r="QBA2" s="38"/>
      <c r="QBB2" s="38"/>
      <c r="QBC2" s="38"/>
      <c r="QBD2" s="38"/>
      <c r="QBE2" s="38"/>
      <c r="QBF2" s="38"/>
      <c r="QBG2" s="38"/>
      <c r="QBH2" s="38"/>
      <c r="QBI2" s="38"/>
      <c r="QBJ2" s="38"/>
      <c r="QBK2" s="38"/>
      <c r="QBL2" s="38"/>
      <c r="QBM2" s="38"/>
      <c r="QBN2" s="38"/>
      <c r="QBO2" s="38"/>
      <c r="QBP2" s="38"/>
      <c r="QBQ2" s="38"/>
      <c r="QBR2" s="38"/>
      <c r="QBS2" s="38"/>
      <c r="QBT2" s="38"/>
      <c r="QBU2" s="38"/>
      <c r="QBV2" s="38"/>
      <c r="QBW2" s="38"/>
      <c r="QBX2" s="38"/>
      <c r="QBY2" s="38"/>
      <c r="QBZ2" s="38"/>
      <c r="QCA2" s="38"/>
      <c r="QCB2" s="38"/>
      <c r="QCC2" s="38"/>
      <c r="QCD2" s="38"/>
      <c r="QCE2" s="38"/>
      <c r="QCF2" s="38"/>
      <c r="QCG2" s="38"/>
      <c r="QCH2" s="38"/>
      <c r="QCI2" s="38"/>
      <c r="QCJ2" s="38"/>
      <c r="QCK2" s="38"/>
      <c r="QCL2" s="38"/>
      <c r="QCM2" s="38"/>
      <c r="QCN2" s="38"/>
      <c r="QCO2" s="38"/>
      <c r="QCP2" s="38"/>
      <c r="QCQ2" s="38"/>
      <c r="QCR2" s="38"/>
      <c r="QCS2" s="38"/>
      <c r="QCT2" s="38"/>
      <c r="QCU2" s="38"/>
      <c r="QCV2" s="38"/>
      <c r="QCW2" s="38"/>
      <c r="QCX2" s="38"/>
      <c r="QCY2" s="38"/>
      <c r="QCZ2" s="38"/>
      <c r="QDA2" s="38"/>
      <c r="QDB2" s="38"/>
      <c r="QDC2" s="38"/>
      <c r="QDD2" s="38"/>
      <c r="QDE2" s="38"/>
      <c r="QDF2" s="38"/>
      <c r="QDG2" s="38"/>
      <c r="QDH2" s="38"/>
      <c r="QDI2" s="38"/>
      <c r="QDJ2" s="38"/>
      <c r="QDK2" s="38"/>
      <c r="QDL2" s="38"/>
      <c r="QDM2" s="38"/>
      <c r="QDN2" s="38"/>
      <c r="QDO2" s="38"/>
      <c r="QDP2" s="38"/>
      <c r="QDQ2" s="38"/>
      <c r="QDR2" s="38"/>
      <c r="QDS2" s="38"/>
      <c r="QDT2" s="38"/>
      <c r="QDU2" s="38"/>
      <c r="QDV2" s="38"/>
      <c r="QDW2" s="38"/>
      <c r="QDX2" s="38"/>
      <c r="QDY2" s="38"/>
      <c r="QDZ2" s="38"/>
      <c r="QEA2" s="38"/>
      <c r="QEB2" s="38"/>
      <c r="QEC2" s="38"/>
      <c r="QED2" s="38"/>
      <c r="QEE2" s="38"/>
      <c r="QEF2" s="38"/>
      <c r="QEG2" s="38"/>
      <c r="QEH2" s="38"/>
      <c r="QEI2" s="38"/>
      <c r="QEJ2" s="38"/>
      <c r="QEK2" s="38"/>
      <c r="QEL2" s="38"/>
      <c r="QEM2" s="38"/>
      <c r="QEN2" s="38"/>
      <c r="QEO2" s="38"/>
      <c r="QEP2" s="38"/>
      <c r="QEQ2" s="38"/>
      <c r="QER2" s="38"/>
      <c r="QES2" s="38"/>
      <c r="QET2" s="38"/>
      <c r="QEU2" s="38"/>
      <c r="QEV2" s="38"/>
      <c r="QEW2" s="38"/>
      <c r="QEX2" s="38"/>
      <c r="QEY2" s="38"/>
      <c r="QEZ2" s="38"/>
      <c r="QFA2" s="38"/>
      <c r="QFB2" s="38"/>
      <c r="QFC2" s="38"/>
      <c r="QFD2" s="38"/>
      <c r="QFE2" s="38"/>
      <c r="QFF2" s="38"/>
      <c r="QFG2" s="38"/>
      <c r="QFH2" s="38"/>
      <c r="QFI2" s="38"/>
      <c r="QFJ2" s="38"/>
      <c r="QFK2" s="38"/>
      <c r="QFL2" s="38"/>
      <c r="QFM2" s="38"/>
      <c r="QFN2" s="38"/>
      <c r="QFO2" s="38"/>
      <c r="QFP2" s="38"/>
      <c r="QFQ2" s="38"/>
      <c r="QFR2" s="38"/>
      <c r="QFS2" s="38"/>
      <c r="QFT2" s="38"/>
      <c r="QFU2" s="38"/>
      <c r="QFV2" s="38"/>
      <c r="QFW2" s="38"/>
      <c r="QFX2" s="38"/>
      <c r="QFY2" s="38"/>
      <c r="QFZ2" s="38"/>
      <c r="QGA2" s="38"/>
      <c r="QGB2" s="38"/>
      <c r="QGC2" s="38"/>
      <c r="QGD2" s="38"/>
      <c r="QGE2" s="38"/>
      <c r="QGF2" s="38"/>
      <c r="QGG2" s="38"/>
      <c r="QGH2" s="38"/>
      <c r="QGI2" s="38"/>
      <c r="QGJ2" s="38"/>
      <c r="QGK2" s="38"/>
      <c r="QGL2" s="38"/>
      <c r="QGM2" s="38"/>
      <c r="QGN2" s="38"/>
      <c r="QGO2" s="38"/>
      <c r="QGP2" s="38"/>
      <c r="QGQ2" s="38"/>
      <c r="QGR2" s="38"/>
      <c r="QGS2" s="38"/>
      <c r="QGT2" s="38"/>
      <c r="QGU2" s="38"/>
      <c r="QGV2" s="38"/>
      <c r="QGW2" s="38"/>
      <c r="QGX2" s="38"/>
      <c r="QGY2" s="38"/>
      <c r="QGZ2" s="38"/>
      <c r="QHA2" s="38"/>
      <c r="QHB2" s="38"/>
      <c r="QHC2" s="38"/>
      <c r="QHD2" s="38"/>
      <c r="QHE2" s="38"/>
      <c r="QHF2" s="38"/>
      <c r="QHG2" s="38"/>
      <c r="QHH2" s="38"/>
      <c r="QHI2" s="38"/>
      <c r="QHJ2" s="38"/>
      <c r="QHK2" s="38"/>
      <c r="QHL2" s="38"/>
      <c r="QHM2" s="38"/>
      <c r="QHN2" s="38"/>
      <c r="QHO2" s="38"/>
      <c r="QHP2" s="38"/>
      <c r="QHQ2" s="38"/>
      <c r="QHR2" s="38"/>
      <c r="QHS2" s="38"/>
      <c r="QHT2" s="38"/>
      <c r="QHU2" s="38"/>
      <c r="QHV2" s="38"/>
      <c r="QHW2" s="38"/>
      <c r="QHX2" s="38"/>
      <c r="QHY2" s="38"/>
      <c r="QHZ2" s="38"/>
      <c r="QIA2" s="38"/>
      <c r="QIB2" s="38"/>
      <c r="QIC2" s="38"/>
      <c r="QID2" s="38"/>
      <c r="QIE2" s="38"/>
      <c r="QIF2" s="38"/>
      <c r="QIG2" s="38"/>
      <c r="QIH2" s="38"/>
      <c r="QII2" s="38"/>
      <c r="QIJ2" s="38"/>
      <c r="QIK2" s="38"/>
      <c r="QIL2" s="38"/>
      <c r="QIM2" s="38"/>
      <c r="QIN2" s="38"/>
      <c r="QIO2" s="38"/>
      <c r="QIP2" s="38"/>
      <c r="QIQ2" s="38"/>
      <c r="QIR2" s="38"/>
      <c r="QIS2" s="38"/>
      <c r="QIT2" s="38"/>
      <c r="QIU2" s="38"/>
      <c r="QIV2" s="38"/>
      <c r="QIW2" s="38"/>
      <c r="QIX2" s="38"/>
      <c r="QIY2" s="38"/>
      <c r="QIZ2" s="38"/>
      <c r="QJA2" s="38"/>
      <c r="QJB2" s="38"/>
      <c r="QJC2" s="38"/>
      <c r="QJD2" s="38"/>
      <c r="QJE2" s="38"/>
      <c r="QJF2" s="38"/>
      <c r="QJG2" s="38"/>
      <c r="QJH2" s="38"/>
      <c r="QJI2" s="38"/>
      <c r="QJJ2" s="38"/>
      <c r="QJK2" s="38"/>
      <c r="QJL2" s="38"/>
      <c r="QJM2" s="38"/>
      <c r="QJN2" s="38"/>
      <c r="QJO2" s="38"/>
      <c r="QJP2" s="38"/>
      <c r="QJQ2" s="38"/>
      <c r="QJR2" s="38"/>
      <c r="QJS2" s="38"/>
      <c r="QJT2" s="38"/>
      <c r="QJU2" s="38"/>
      <c r="QJV2" s="38"/>
      <c r="QJW2" s="38"/>
      <c r="QJX2" s="38"/>
      <c r="QJY2" s="38"/>
      <c r="QJZ2" s="38"/>
      <c r="QKA2" s="38"/>
      <c r="QKB2" s="38"/>
      <c r="QKC2" s="38"/>
      <c r="QKD2" s="38"/>
      <c r="QKE2" s="38"/>
      <c r="QKF2" s="38"/>
      <c r="QKG2" s="38"/>
      <c r="QKH2" s="38"/>
      <c r="QKI2" s="38"/>
      <c r="QKJ2" s="38"/>
      <c r="QKK2" s="38"/>
      <c r="QKL2" s="38"/>
      <c r="QKM2" s="38"/>
      <c r="QKN2" s="38"/>
      <c r="QKO2" s="38"/>
      <c r="QKP2" s="38"/>
      <c r="QKQ2" s="38"/>
      <c r="QKR2" s="38"/>
      <c r="QKS2" s="38"/>
      <c r="QKT2" s="38"/>
      <c r="QKU2" s="38"/>
      <c r="QKV2" s="38"/>
      <c r="QKW2" s="38"/>
      <c r="QKX2" s="38"/>
      <c r="QKY2" s="38"/>
      <c r="QKZ2" s="38"/>
      <c r="QLA2" s="38"/>
      <c r="QLB2" s="38"/>
      <c r="QLC2" s="38"/>
      <c r="QLD2" s="38"/>
      <c r="QLE2" s="38"/>
      <c r="QLF2" s="38"/>
      <c r="QLG2" s="38"/>
      <c r="QLH2" s="38"/>
      <c r="QLI2" s="38"/>
      <c r="QLJ2" s="38"/>
      <c r="QLK2" s="38"/>
      <c r="QLL2" s="38"/>
      <c r="QLM2" s="38"/>
      <c r="QLN2" s="38"/>
      <c r="QLO2" s="38"/>
      <c r="QLP2" s="38"/>
      <c r="QLQ2" s="38"/>
      <c r="QLR2" s="38"/>
      <c r="QLS2" s="38"/>
      <c r="QLT2" s="38"/>
      <c r="QLU2" s="38"/>
      <c r="QLV2" s="38"/>
      <c r="QLW2" s="38"/>
      <c r="QLX2" s="38"/>
      <c r="QLY2" s="38"/>
      <c r="QLZ2" s="38"/>
      <c r="QMA2" s="38"/>
      <c r="QMB2" s="38"/>
      <c r="QMC2" s="38"/>
      <c r="QMD2" s="38"/>
      <c r="QME2" s="38"/>
      <c r="QMF2" s="38"/>
      <c r="QMG2" s="38"/>
      <c r="QMH2" s="38"/>
      <c r="QMI2" s="38"/>
      <c r="QMJ2" s="38"/>
      <c r="QMK2" s="38"/>
      <c r="QML2" s="38"/>
      <c r="QMM2" s="38"/>
      <c r="QMN2" s="38"/>
      <c r="QMO2" s="38"/>
      <c r="QMP2" s="38"/>
      <c r="QMQ2" s="38"/>
      <c r="QMR2" s="38"/>
      <c r="QMS2" s="38"/>
      <c r="QMT2" s="38"/>
      <c r="QMU2" s="38"/>
      <c r="QMV2" s="38"/>
      <c r="QMW2" s="38"/>
      <c r="QMX2" s="38"/>
      <c r="QMY2" s="38"/>
      <c r="QMZ2" s="38"/>
      <c r="QNA2" s="38"/>
      <c r="QNB2" s="38"/>
      <c r="QNC2" s="38"/>
      <c r="QND2" s="38"/>
      <c r="QNE2" s="38"/>
      <c r="QNF2" s="38"/>
      <c r="QNG2" s="38"/>
      <c r="QNH2" s="38"/>
      <c r="QNI2" s="38"/>
      <c r="QNJ2" s="38"/>
      <c r="QNK2" s="38"/>
      <c r="QNL2" s="38"/>
      <c r="QNM2" s="38"/>
      <c r="QNN2" s="38"/>
      <c r="QNO2" s="38"/>
      <c r="QNP2" s="38"/>
      <c r="QNQ2" s="38"/>
      <c r="QNR2" s="38"/>
      <c r="QNS2" s="38"/>
      <c r="QNT2" s="38"/>
      <c r="QNU2" s="38"/>
      <c r="QNV2" s="38"/>
      <c r="QNW2" s="38"/>
      <c r="QNX2" s="38"/>
      <c r="QNY2" s="38"/>
      <c r="QNZ2" s="38"/>
      <c r="QOA2" s="38"/>
      <c r="QOB2" s="38"/>
      <c r="QOC2" s="38"/>
      <c r="QOD2" s="38"/>
      <c r="QOE2" s="38"/>
      <c r="QOF2" s="38"/>
      <c r="QOG2" s="38"/>
      <c r="QOH2" s="38"/>
      <c r="QOI2" s="38"/>
      <c r="QOJ2" s="38"/>
      <c r="QOK2" s="38"/>
      <c r="QOL2" s="38"/>
      <c r="QOM2" s="38"/>
      <c r="QON2" s="38"/>
      <c r="QOO2" s="38"/>
      <c r="QOP2" s="38"/>
      <c r="QOQ2" s="38"/>
      <c r="QOR2" s="38"/>
      <c r="QOS2" s="38"/>
      <c r="QOT2" s="38"/>
      <c r="QOU2" s="38"/>
      <c r="QOV2" s="38"/>
      <c r="QOW2" s="38"/>
      <c r="QOX2" s="38"/>
      <c r="QOY2" s="38"/>
      <c r="QOZ2" s="38"/>
      <c r="QPA2" s="38"/>
      <c r="QPB2" s="38"/>
      <c r="QPC2" s="38"/>
      <c r="QPD2" s="38"/>
      <c r="QPE2" s="38"/>
      <c r="QPF2" s="38"/>
      <c r="QPG2" s="38"/>
      <c r="QPH2" s="38"/>
      <c r="QPI2" s="38"/>
      <c r="QPJ2" s="38"/>
      <c r="QPK2" s="38"/>
      <c r="QPL2" s="38"/>
      <c r="QPM2" s="38"/>
      <c r="QPN2" s="38"/>
      <c r="QPO2" s="38"/>
      <c r="QPP2" s="38"/>
      <c r="QPQ2" s="38"/>
      <c r="QPR2" s="38"/>
      <c r="QPS2" s="38"/>
      <c r="QPT2" s="38"/>
      <c r="QPU2" s="38"/>
      <c r="QPV2" s="38"/>
      <c r="QPW2" s="38"/>
      <c r="QPX2" s="38"/>
      <c r="QPY2" s="38"/>
      <c r="QPZ2" s="38"/>
      <c r="QQA2" s="38"/>
      <c r="QQB2" s="38"/>
      <c r="QQC2" s="38"/>
      <c r="QQD2" s="38"/>
      <c r="QQE2" s="38"/>
      <c r="QQF2" s="38"/>
      <c r="QQG2" s="38"/>
      <c r="QQH2" s="38"/>
      <c r="QQI2" s="38"/>
      <c r="QQJ2" s="38"/>
      <c r="QQK2" s="38"/>
      <c r="QQL2" s="38"/>
      <c r="QQM2" s="38"/>
      <c r="QQN2" s="38"/>
      <c r="QQO2" s="38"/>
      <c r="QQP2" s="38"/>
      <c r="QQQ2" s="38"/>
      <c r="QQR2" s="38"/>
      <c r="QQS2" s="38"/>
      <c r="QQT2" s="38"/>
      <c r="QQU2" s="38"/>
      <c r="QQV2" s="38"/>
      <c r="QQW2" s="38"/>
      <c r="QQX2" s="38"/>
      <c r="QQY2" s="38"/>
      <c r="QQZ2" s="38"/>
      <c r="QRA2" s="38"/>
      <c r="QRB2" s="38"/>
      <c r="QRC2" s="38"/>
      <c r="QRD2" s="38"/>
      <c r="QRE2" s="38"/>
      <c r="QRF2" s="38"/>
      <c r="QRG2" s="38"/>
      <c r="QRH2" s="38"/>
      <c r="QRI2" s="38"/>
      <c r="QRJ2" s="38"/>
      <c r="QRK2" s="38"/>
      <c r="QRL2" s="38"/>
      <c r="QRM2" s="38"/>
      <c r="QRN2" s="38"/>
      <c r="QRO2" s="38"/>
      <c r="QRP2" s="38"/>
      <c r="QRQ2" s="38"/>
      <c r="QRR2" s="38"/>
      <c r="QRS2" s="38"/>
      <c r="QRT2" s="38"/>
      <c r="QRU2" s="38"/>
      <c r="QRV2" s="38"/>
      <c r="QRW2" s="38"/>
      <c r="QRX2" s="38"/>
      <c r="QRY2" s="38"/>
      <c r="QRZ2" s="38"/>
      <c r="QSA2" s="38"/>
      <c r="QSB2" s="38"/>
      <c r="QSC2" s="38"/>
      <c r="QSD2" s="38"/>
      <c r="QSE2" s="38"/>
      <c r="QSF2" s="38"/>
      <c r="QSG2" s="38"/>
      <c r="QSH2" s="38"/>
      <c r="QSI2" s="38"/>
      <c r="QSJ2" s="38"/>
      <c r="QSK2" s="38"/>
      <c r="QSL2" s="38"/>
      <c r="QSM2" s="38"/>
      <c r="QSN2" s="38"/>
      <c r="QSO2" s="38"/>
      <c r="QSP2" s="38"/>
      <c r="QSQ2" s="38"/>
      <c r="QSR2" s="38"/>
      <c r="QSS2" s="38"/>
      <c r="QST2" s="38"/>
      <c r="QSU2" s="38"/>
      <c r="QSV2" s="38"/>
      <c r="QSW2" s="38"/>
      <c r="QSX2" s="38"/>
      <c r="QSY2" s="38"/>
      <c r="QSZ2" s="38"/>
      <c r="QTA2" s="38"/>
      <c r="QTB2" s="38"/>
      <c r="QTC2" s="38"/>
      <c r="QTD2" s="38"/>
      <c r="QTE2" s="38"/>
      <c r="QTF2" s="38"/>
      <c r="QTG2" s="38"/>
      <c r="QTH2" s="38"/>
      <c r="QTI2" s="38"/>
      <c r="QTJ2" s="38"/>
      <c r="QTK2" s="38"/>
      <c r="QTL2" s="38"/>
      <c r="QTM2" s="38"/>
      <c r="QTN2" s="38"/>
      <c r="QTO2" s="38"/>
      <c r="QTP2" s="38"/>
      <c r="QTQ2" s="38"/>
      <c r="QTR2" s="38"/>
      <c r="QTS2" s="38"/>
      <c r="QTT2" s="38"/>
      <c r="QTU2" s="38"/>
      <c r="QTV2" s="38"/>
      <c r="QTW2" s="38"/>
      <c r="QTX2" s="38"/>
      <c r="QTY2" s="38"/>
      <c r="QTZ2" s="38"/>
      <c r="QUA2" s="38"/>
      <c r="QUB2" s="38"/>
      <c r="QUC2" s="38"/>
      <c r="QUD2" s="38"/>
      <c r="QUE2" s="38"/>
      <c r="QUF2" s="38"/>
      <c r="QUG2" s="38"/>
      <c r="QUH2" s="38"/>
      <c r="QUI2" s="38"/>
      <c r="QUJ2" s="38"/>
      <c r="QUK2" s="38"/>
      <c r="QUL2" s="38"/>
      <c r="QUM2" s="38"/>
      <c r="QUN2" s="38"/>
      <c r="QUO2" s="38"/>
      <c r="QUP2" s="38"/>
      <c r="QUQ2" s="38"/>
      <c r="QUR2" s="38"/>
      <c r="QUS2" s="38"/>
      <c r="QUT2" s="38"/>
      <c r="QUU2" s="38"/>
      <c r="QUV2" s="38"/>
      <c r="QUW2" s="38"/>
      <c r="QUX2" s="38"/>
      <c r="QUY2" s="38"/>
      <c r="QUZ2" s="38"/>
      <c r="QVA2" s="38"/>
      <c r="QVB2" s="38"/>
      <c r="QVC2" s="38"/>
      <c r="QVD2" s="38"/>
      <c r="QVE2" s="38"/>
      <c r="QVF2" s="38"/>
      <c r="QVG2" s="38"/>
      <c r="QVH2" s="38"/>
      <c r="QVI2" s="38"/>
      <c r="QVJ2" s="38"/>
      <c r="QVK2" s="38"/>
      <c r="QVL2" s="38"/>
      <c r="QVM2" s="38"/>
      <c r="QVN2" s="38"/>
      <c r="QVO2" s="38"/>
      <c r="QVP2" s="38"/>
      <c r="QVQ2" s="38"/>
      <c r="QVR2" s="38"/>
      <c r="QVS2" s="38"/>
      <c r="QVT2" s="38"/>
      <c r="QVU2" s="38"/>
      <c r="QVV2" s="38"/>
      <c r="QVW2" s="38"/>
      <c r="QVX2" s="38"/>
      <c r="QVY2" s="38"/>
      <c r="QVZ2" s="38"/>
      <c r="QWA2" s="38"/>
      <c r="QWB2" s="38"/>
      <c r="QWC2" s="38"/>
      <c r="QWD2" s="38"/>
      <c r="QWE2" s="38"/>
      <c r="QWF2" s="38"/>
      <c r="QWG2" s="38"/>
      <c r="QWH2" s="38"/>
      <c r="QWI2" s="38"/>
      <c r="QWJ2" s="38"/>
      <c r="QWK2" s="38"/>
      <c r="QWL2" s="38"/>
      <c r="QWM2" s="38"/>
      <c r="QWN2" s="38"/>
      <c r="QWO2" s="38"/>
      <c r="QWP2" s="38"/>
      <c r="QWQ2" s="38"/>
      <c r="QWR2" s="38"/>
      <c r="QWS2" s="38"/>
      <c r="QWT2" s="38"/>
      <c r="QWU2" s="38"/>
      <c r="QWV2" s="38"/>
      <c r="QWW2" s="38"/>
      <c r="QWX2" s="38"/>
      <c r="QWY2" s="38"/>
      <c r="QWZ2" s="38"/>
      <c r="QXA2" s="38"/>
      <c r="QXB2" s="38"/>
      <c r="QXC2" s="38"/>
      <c r="QXD2" s="38"/>
      <c r="QXE2" s="38"/>
      <c r="QXF2" s="38"/>
      <c r="QXG2" s="38"/>
      <c r="QXH2" s="38"/>
      <c r="QXI2" s="38"/>
      <c r="QXJ2" s="38"/>
      <c r="QXK2" s="38"/>
      <c r="QXL2" s="38"/>
      <c r="QXM2" s="38"/>
      <c r="QXN2" s="38"/>
      <c r="QXO2" s="38"/>
      <c r="QXP2" s="38"/>
      <c r="QXQ2" s="38"/>
      <c r="QXR2" s="38"/>
      <c r="QXS2" s="38"/>
      <c r="QXT2" s="38"/>
      <c r="QXU2" s="38"/>
      <c r="QXV2" s="38"/>
      <c r="QXW2" s="38"/>
      <c r="QXX2" s="38"/>
      <c r="QXY2" s="38"/>
      <c r="QXZ2" s="38"/>
      <c r="QYA2" s="38"/>
      <c r="QYB2" s="38"/>
      <c r="QYC2" s="38"/>
      <c r="QYD2" s="38"/>
      <c r="QYE2" s="38"/>
      <c r="QYF2" s="38"/>
      <c r="QYG2" s="38"/>
      <c r="QYH2" s="38"/>
      <c r="QYI2" s="38"/>
      <c r="QYJ2" s="38"/>
      <c r="QYK2" s="38"/>
      <c r="QYL2" s="38"/>
      <c r="QYM2" s="38"/>
      <c r="QYN2" s="38"/>
      <c r="QYO2" s="38"/>
      <c r="QYP2" s="38"/>
      <c r="QYQ2" s="38"/>
      <c r="QYR2" s="38"/>
      <c r="QYS2" s="38"/>
      <c r="QYT2" s="38"/>
      <c r="QYU2" s="38"/>
      <c r="QYV2" s="38"/>
      <c r="QYW2" s="38"/>
      <c r="QYX2" s="38"/>
      <c r="QYY2" s="38"/>
      <c r="QYZ2" s="38"/>
      <c r="QZA2" s="38"/>
      <c r="QZB2" s="38"/>
      <c r="QZC2" s="38"/>
      <c r="QZD2" s="38"/>
      <c r="QZE2" s="38"/>
      <c r="QZF2" s="38"/>
      <c r="QZG2" s="38"/>
      <c r="QZH2" s="38"/>
      <c r="QZI2" s="38"/>
      <c r="QZJ2" s="38"/>
      <c r="QZK2" s="38"/>
      <c r="QZL2" s="38"/>
      <c r="QZM2" s="38"/>
      <c r="QZN2" s="38"/>
      <c r="QZO2" s="38"/>
      <c r="QZP2" s="38"/>
      <c r="QZQ2" s="38"/>
      <c r="QZR2" s="38"/>
      <c r="QZS2" s="38"/>
      <c r="QZT2" s="38"/>
      <c r="QZU2" s="38"/>
      <c r="QZV2" s="38"/>
      <c r="QZW2" s="38"/>
      <c r="QZX2" s="38"/>
      <c r="QZY2" s="38"/>
      <c r="QZZ2" s="38"/>
      <c r="RAA2" s="38"/>
      <c r="RAB2" s="38"/>
      <c r="RAC2" s="38"/>
      <c r="RAD2" s="38"/>
      <c r="RAE2" s="38"/>
      <c r="RAF2" s="38"/>
      <c r="RAG2" s="38"/>
      <c r="RAH2" s="38"/>
      <c r="RAI2" s="38"/>
      <c r="RAJ2" s="38"/>
      <c r="RAK2" s="38"/>
      <c r="RAL2" s="38"/>
      <c r="RAM2" s="38"/>
      <c r="RAN2" s="38"/>
      <c r="RAO2" s="38"/>
      <c r="RAP2" s="38"/>
      <c r="RAQ2" s="38"/>
      <c r="RAR2" s="38"/>
      <c r="RAS2" s="38"/>
      <c r="RAT2" s="38"/>
      <c r="RAU2" s="38"/>
      <c r="RAV2" s="38"/>
      <c r="RAW2" s="38"/>
      <c r="RAX2" s="38"/>
      <c r="RAY2" s="38"/>
      <c r="RAZ2" s="38"/>
      <c r="RBA2" s="38"/>
      <c r="RBB2" s="38"/>
      <c r="RBC2" s="38"/>
      <c r="RBD2" s="38"/>
      <c r="RBE2" s="38"/>
      <c r="RBF2" s="38"/>
      <c r="RBG2" s="38"/>
      <c r="RBH2" s="38"/>
      <c r="RBI2" s="38"/>
      <c r="RBJ2" s="38"/>
      <c r="RBK2" s="38"/>
      <c r="RBL2" s="38"/>
      <c r="RBM2" s="38"/>
      <c r="RBN2" s="38"/>
      <c r="RBO2" s="38"/>
      <c r="RBP2" s="38"/>
      <c r="RBQ2" s="38"/>
      <c r="RBR2" s="38"/>
      <c r="RBS2" s="38"/>
      <c r="RBT2" s="38"/>
      <c r="RBU2" s="38"/>
      <c r="RBV2" s="38"/>
      <c r="RBW2" s="38"/>
      <c r="RBX2" s="38"/>
      <c r="RBY2" s="38"/>
      <c r="RBZ2" s="38"/>
      <c r="RCA2" s="38"/>
      <c r="RCB2" s="38"/>
      <c r="RCC2" s="38"/>
      <c r="RCD2" s="38"/>
      <c r="RCE2" s="38"/>
      <c r="RCF2" s="38"/>
      <c r="RCG2" s="38"/>
      <c r="RCH2" s="38"/>
      <c r="RCI2" s="38"/>
      <c r="RCJ2" s="38"/>
      <c r="RCK2" s="38"/>
      <c r="RCL2" s="38"/>
      <c r="RCM2" s="38"/>
      <c r="RCN2" s="38"/>
      <c r="RCO2" s="38"/>
      <c r="RCP2" s="38"/>
      <c r="RCQ2" s="38"/>
      <c r="RCR2" s="38"/>
      <c r="RCS2" s="38"/>
      <c r="RCT2" s="38"/>
      <c r="RCU2" s="38"/>
      <c r="RCV2" s="38"/>
      <c r="RCW2" s="38"/>
      <c r="RCX2" s="38"/>
      <c r="RCY2" s="38"/>
      <c r="RCZ2" s="38"/>
      <c r="RDA2" s="38"/>
      <c r="RDB2" s="38"/>
      <c r="RDC2" s="38"/>
      <c r="RDD2" s="38"/>
      <c r="RDE2" s="38"/>
      <c r="RDF2" s="38"/>
      <c r="RDG2" s="38"/>
      <c r="RDH2" s="38"/>
      <c r="RDI2" s="38"/>
      <c r="RDJ2" s="38"/>
      <c r="RDK2" s="38"/>
      <c r="RDL2" s="38"/>
      <c r="RDM2" s="38"/>
      <c r="RDN2" s="38"/>
      <c r="RDO2" s="38"/>
      <c r="RDP2" s="38"/>
      <c r="RDQ2" s="38"/>
      <c r="RDR2" s="38"/>
      <c r="RDS2" s="38"/>
      <c r="RDT2" s="38"/>
      <c r="RDU2" s="38"/>
      <c r="RDV2" s="38"/>
      <c r="RDW2" s="38"/>
      <c r="RDX2" s="38"/>
      <c r="RDY2" s="38"/>
      <c r="RDZ2" s="38"/>
      <c r="REA2" s="38"/>
      <c r="REB2" s="38"/>
      <c r="REC2" s="38"/>
      <c r="RED2" s="38"/>
      <c r="REE2" s="38"/>
      <c r="REF2" s="38"/>
      <c r="REG2" s="38"/>
      <c r="REH2" s="38"/>
      <c r="REI2" s="38"/>
      <c r="REJ2" s="38"/>
      <c r="REK2" s="38"/>
      <c r="REL2" s="38"/>
      <c r="REM2" s="38"/>
      <c r="REN2" s="38"/>
      <c r="REO2" s="38"/>
      <c r="REP2" s="38"/>
      <c r="REQ2" s="38"/>
      <c r="RER2" s="38"/>
      <c r="RES2" s="38"/>
      <c r="RET2" s="38"/>
      <c r="REU2" s="38"/>
      <c r="REV2" s="38"/>
      <c r="REW2" s="38"/>
      <c r="REX2" s="38"/>
      <c r="REY2" s="38"/>
      <c r="REZ2" s="38"/>
      <c r="RFA2" s="38"/>
      <c r="RFB2" s="38"/>
      <c r="RFC2" s="38"/>
      <c r="RFD2" s="38"/>
      <c r="RFE2" s="38"/>
      <c r="RFF2" s="38"/>
      <c r="RFG2" s="38"/>
      <c r="RFH2" s="38"/>
      <c r="RFI2" s="38"/>
      <c r="RFJ2" s="38"/>
      <c r="RFK2" s="38"/>
      <c r="RFL2" s="38"/>
      <c r="RFM2" s="38"/>
      <c r="RFN2" s="38"/>
      <c r="RFO2" s="38"/>
      <c r="RFP2" s="38"/>
      <c r="RFQ2" s="38"/>
      <c r="RFR2" s="38"/>
      <c r="RFS2" s="38"/>
      <c r="RFT2" s="38"/>
      <c r="RFU2" s="38"/>
      <c r="RFV2" s="38"/>
      <c r="RFW2" s="38"/>
      <c r="RFX2" s="38"/>
      <c r="RFY2" s="38"/>
      <c r="RFZ2" s="38"/>
      <c r="RGA2" s="38"/>
      <c r="RGB2" s="38"/>
      <c r="RGC2" s="38"/>
      <c r="RGD2" s="38"/>
      <c r="RGE2" s="38"/>
      <c r="RGF2" s="38"/>
      <c r="RGG2" s="38"/>
      <c r="RGH2" s="38"/>
      <c r="RGI2" s="38"/>
      <c r="RGJ2" s="38"/>
      <c r="RGK2" s="38"/>
      <c r="RGL2" s="38"/>
      <c r="RGM2" s="38"/>
      <c r="RGN2" s="38"/>
      <c r="RGO2" s="38"/>
      <c r="RGP2" s="38"/>
      <c r="RGQ2" s="38"/>
      <c r="RGR2" s="38"/>
      <c r="RGS2" s="38"/>
      <c r="RGT2" s="38"/>
      <c r="RGU2" s="38"/>
      <c r="RGV2" s="38"/>
      <c r="RGW2" s="38"/>
      <c r="RGX2" s="38"/>
      <c r="RGY2" s="38"/>
      <c r="RGZ2" s="38"/>
      <c r="RHA2" s="38"/>
      <c r="RHB2" s="38"/>
      <c r="RHC2" s="38"/>
      <c r="RHD2" s="38"/>
      <c r="RHE2" s="38"/>
      <c r="RHF2" s="38"/>
      <c r="RHG2" s="38"/>
      <c r="RHH2" s="38"/>
      <c r="RHI2" s="38"/>
      <c r="RHJ2" s="38"/>
      <c r="RHK2" s="38"/>
      <c r="RHL2" s="38"/>
      <c r="RHM2" s="38"/>
      <c r="RHN2" s="38"/>
      <c r="RHO2" s="38"/>
      <c r="RHP2" s="38"/>
      <c r="RHQ2" s="38"/>
      <c r="RHR2" s="38"/>
      <c r="RHS2" s="38"/>
      <c r="RHT2" s="38"/>
      <c r="RHU2" s="38"/>
      <c r="RHV2" s="38"/>
      <c r="RHW2" s="38"/>
      <c r="RHX2" s="38"/>
      <c r="RHY2" s="38"/>
      <c r="RHZ2" s="38"/>
      <c r="RIA2" s="38"/>
      <c r="RIB2" s="38"/>
      <c r="RIC2" s="38"/>
      <c r="RID2" s="38"/>
      <c r="RIE2" s="38"/>
      <c r="RIF2" s="38"/>
      <c r="RIG2" s="38"/>
      <c r="RIH2" s="38"/>
      <c r="RII2" s="38"/>
      <c r="RIJ2" s="38"/>
      <c r="RIK2" s="38"/>
      <c r="RIL2" s="38"/>
      <c r="RIM2" s="38"/>
      <c r="RIN2" s="38"/>
      <c r="RIO2" s="38"/>
      <c r="RIP2" s="38"/>
      <c r="RIQ2" s="38"/>
      <c r="RIR2" s="38"/>
      <c r="RIS2" s="38"/>
      <c r="RIT2" s="38"/>
      <c r="RIU2" s="38"/>
      <c r="RIV2" s="38"/>
      <c r="RIW2" s="38"/>
      <c r="RIX2" s="38"/>
      <c r="RIY2" s="38"/>
      <c r="RIZ2" s="38"/>
      <c r="RJA2" s="38"/>
      <c r="RJB2" s="38"/>
      <c r="RJC2" s="38"/>
      <c r="RJD2" s="38"/>
      <c r="RJE2" s="38"/>
      <c r="RJF2" s="38"/>
      <c r="RJG2" s="38"/>
      <c r="RJH2" s="38"/>
      <c r="RJI2" s="38"/>
      <c r="RJJ2" s="38"/>
      <c r="RJK2" s="38"/>
      <c r="RJL2" s="38"/>
      <c r="RJM2" s="38"/>
      <c r="RJN2" s="38"/>
      <c r="RJO2" s="38"/>
      <c r="RJP2" s="38"/>
      <c r="RJQ2" s="38"/>
      <c r="RJR2" s="38"/>
      <c r="RJS2" s="38"/>
      <c r="RJT2" s="38"/>
      <c r="RJU2" s="38"/>
      <c r="RJV2" s="38"/>
      <c r="RJW2" s="38"/>
      <c r="RJX2" s="38"/>
      <c r="RJY2" s="38"/>
      <c r="RJZ2" s="38"/>
      <c r="RKA2" s="38"/>
      <c r="RKB2" s="38"/>
      <c r="RKC2" s="38"/>
      <c r="RKD2" s="38"/>
      <c r="RKE2" s="38"/>
      <c r="RKF2" s="38"/>
      <c r="RKG2" s="38"/>
      <c r="RKH2" s="38"/>
      <c r="RKI2" s="38"/>
      <c r="RKJ2" s="38"/>
      <c r="RKK2" s="38"/>
      <c r="RKL2" s="38"/>
      <c r="RKM2" s="38"/>
      <c r="RKN2" s="38"/>
      <c r="RKO2" s="38"/>
      <c r="RKP2" s="38"/>
      <c r="RKQ2" s="38"/>
      <c r="RKR2" s="38"/>
      <c r="RKS2" s="38"/>
      <c r="RKT2" s="38"/>
      <c r="RKU2" s="38"/>
      <c r="RKV2" s="38"/>
      <c r="RKW2" s="38"/>
      <c r="RKX2" s="38"/>
      <c r="RKY2" s="38"/>
      <c r="RKZ2" s="38"/>
      <c r="RLA2" s="38"/>
      <c r="RLB2" s="38"/>
      <c r="RLC2" s="38"/>
      <c r="RLD2" s="38"/>
      <c r="RLE2" s="38"/>
      <c r="RLF2" s="38"/>
      <c r="RLG2" s="38"/>
      <c r="RLH2" s="38"/>
      <c r="RLI2" s="38"/>
      <c r="RLJ2" s="38"/>
      <c r="RLK2" s="38"/>
      <c r="RLL2" s="38"/>
      <c r="RLM2" s="38"/>
      <c r="RLN2" s="38"/>
      <c r="RLO2" s="38"/>
      <c r="RLP2" s="38"/>
      <c r="RLQ2" s="38"/>
      <c r="RLR2" s="38"/>
      <c r="RLS2" s="38"/>
      <c r="RLT2" s="38"/>
      <c r="RLU2" s="38"/>
      <c r="RLV2" s="38"/>
      <c r="RLW2" s="38"/>
      <c r="RLX2" s="38"/>
      <c r="RLY2" s="38"/>
      <c r="RLZ2" s="38"/>
      <c r="RMA2" s="38"/>
      <c r="RMB2" s="38"/>
      <c r="RMC2" s="38"/>
      <c r="RMD2" s="38"/>
      <c r="RME2" s="38"/>
      <c r="RMF2" s="38"/>
      <c r="RMG2" s="38"/>
      <c r="RMH2" s="38"/>
      <c r="RMI2" s="38"/>
      <c r="RMJ2" s="38"/>
      <c r="RMK2" s="38"/>
      <c r="RML2" s="38"/>
      <c r="RMM2" s="38"/>
      <c r="RMN2" s="38"/>
      <c r="RMO2" s="38"/>
      <c r="RMP2" s="38"/>
      <c r="RMQ2" s="38"/>
      <c r="RMR2" s="38"/>
      <c r="RMS2" s="38"/>
      <c r="RMT2" s="38"/>
      <c r="RMU2" s="38"/>
      <c r="RMV2" s="38"/>
      <c r="RMW2" s="38"/>
      <c r="RMX2" s="38"/>
      <c r="RMY2" s="38"/>
      <c r="RMZ2" s="38"/>
      <c r="RNA2" s="38"/>
      <c r="RNB2" s="38"/>
      <c r="RNC2" s="38"/>
      <c r="RND2" s="38"/>
      <c r="RNE2" s="38"/>
      <c r="RNF2" s="38"/>
      <c r="RNG2" s="38"/>
      <c r="RNH2" s="38"/>
      <c r="RNI2" s="38"/>
      <c r="RNJ2" s="38"/>
      <c r="RNK2" s="38"/>
      <c r="RNL2" s="38"/>
      <c r="RNM2" s="38"/>
      <c r="RNN2" s="38"/>
      <c r="RNO2" s="38"/>
      <c r="RNP2" s="38"/>
      <c r="RNQ2" s="38"/>
      <c r="RNR2" s="38"/>
      <c r="RNS2" s="38"/>
      <c r="RNT2" s="38"/>
      <c r="RNU2" s="38"/>
      <c r="RNV2" s="38"/>
      <c r="RNW2" s="38"/>
      <c r="RNX2" s="38"/>
      <c r="RNY2" s="38"/>
      <c r="RNZ2" s="38"/>
      <c r="ROA2" s="38"/>
      <c r="ROB2" s="38"/>
      <c r="ROC2" s="38"/>
      <c r="ROD2" s="38"/>
      <c r="ROE2" s="38"/>
      <c r="ROF2" s="38"/>
      <c r="ROG2" s="38"/>
      <c r="ROH2" s="38"/>
      <c r="ROI2" s="38"/>
      <c r="ROJ2" s="38"/>
      <c r="ROK2" s="38"/>
      <c r="ROL2" s="38"/>
      <c r="ROM2" s="38"/>
      <c r="RON2" s="38"/>
      <c r="ROO2" s="38"/>
      <c r="ROP2" s="38"/>
      <c r="ROQ2" s="38"/>
      <c r="ROR2" s="38"/>
      <c r="ROS2" s="38"/>
      <c r="ROT2" s="38"/>
      <c r="ROU2" s="38"/>
      <c r="ROV2" s="38"/>
      <c r="ROW2" s="38"/>
      <c r="ROX2" s="38"/>
      <c r="ROY2" s="38"/>
      <c r="ROZ2" s="38"/>
      <c r="RPA2" s="38"/>
      <c r="RPB2" s="38"/>
      <c r="RPC2" s="38"/>
      <c r="RPD2" s="38"/>
      <c r="RPE2" s="38"/>
      <c r="RPF2" s="38"/>
      <c r="RPG2" s="38"/>
      <c r="RPH2" s="38"/>
      <c r="RPI2" s="38"/>
      <c r="RPJ2" s="38"/>
      <c r="RPK2" s="38"/>
      <c r="RPL2" s="38"/>
      <c r="RPM2" s="38"/>
      <c r="RPN2" s="38"/>
      <c r="RPO2" s="38"/>
      <c r="RPP2" s="38"/>
      <c r="RPQ2" s="38"/>
      <c r="RPR2" s="38"/>
      <c r="RPS2" s="38"/>
      <c r="RPT2" s="38"/>
      <c r="RPU2" s="38"/>
      <c r="RPV2" s="38"/>
      <c r="RPW2" s="38"/>
      <c r="RPX2" s="38"/>
      <c r="RPY2" s="38"/>
      <c r="RPZ2" s="38"/>
      <c r="RQA2" s="38"/>
      <c r="RQB2" s="38"/>
      <c r="RQC2" s="38"/>
      <c r="RQD2" s="38"/>
      <c r="RQE2" s="38"/>
      <c r="RQF2" s="38"/>
      <c r="RQG2" s="38"/>
      <c r="RQH2" s="38"/>
      <c r="RQI2" s="38"/>
      <c r="RQJ2" s="38"/>
      <c r="RQK2" s="38"/>
      <c r="RQL2" s="38"/>
      <c r="RQM2" s="38"/>
      <c r="RQN2" s="38"/>
      <c r="RQO2" s="38"/>
      <c r="RQP2" s="38"/>
      <c r="RQQ2" s="38"/>
      <c r="RQR2" s="38"/>
      <c r="RQS2" s="38"/>
      <c r="RQT2" s="38"/>
      <c r="RQU2" s="38"/>
      <c r="RQV2" s="38"/>
      <c r="RQW2" s="38"/>
      <c r="RQX2" s="38"/>
      <c r="RQY2" s="38"/>
      <c r="RQZ2" s="38"/>
      <c r="RRA2" s="38"/>
      <c r="RRB2" s="38"/>
      <c r="RRC2" s="38"/>
      <c r="RRD2" s="38"/>
      <c r="RRE2" s="38"/>
      <c r="RRF2" s="38"/>
      <c r="RRG2" s="38"/>
      <c r="RRH2" s="38"/>
      <c r="RRI2" s="38"/>
      <c r="RRJ2" s="38"/>
      <c r="RRK2" s="38"/>
      <c r="RRL2" s="38"/>
      <c r="RRM2" s="38"/>
      <c r="RRN2" s="38"/>
      <c r="RRO2" s="38"/>
      <c r="RRP2" s="38"/>
      <c r="RRQ2" s="38"/>
      <c r="RRR2" s="38"/>
      <c r="RRS2" s="38"/>
      <c r="RRT2" s="38"/>
      <c r="RRU2" s="38"/>
      <c r="RRV2" s="38"/>
      <c r="RRW2" s="38"/>
      <c r="RRX2" s="38"/>
      <c r="RRY2" s="38"/>
      <c r="RRZ2" s="38"/>
      <c r="RSA2" s="38"/>
      <c r="RSB2" s="38"/>
      <c r="RSC2" s="38"/>
      <c r="RSD2" s="38"/>
      <c r="RSE2" s="38"/>
      <c r="RSF2" s="38"/>
      <c r="RSG2" s="38"/>
      <c r="RSH2" s="38"/>
      <c r="RSI2" s="38"/>
      <c r="RSJ2" s="38"/>
      <c r="RSK2" s="38"/>
      <c r="RSL2" s="38"/>
      <c r="RSM2" s="38"/>
      <c r="RSN2" s="38"/>
      <c r="RSO2" s="38"/>
      <c r="RSP2" s="38"/>
      <c r="RSQ2" s="38"/>
      <c r="RSR2" s="38"/>
      <c r="RSS2" s="38"/>
      <c r="RST2" s="38"/>
      <c r="RSU2" s="38"/>
      <c r="RSV2" s="38"/>
      <c r="RSW2" s="38"/>
      <c r="RSX2" s="38"/>
      <c r="RSY2" s="38"/>
      <c r="RSZ2" s="38"/>
      <c r="RTA2" s="38"/>
      <c r="RTB2" s="38"/>
      <c r="RTC2" s="38"/>
      <c r="RTD2" s="38"/>
      <c r="RTE2" s="38"/>
      <c r="RTF2" s="38"/>
      <c r="RTG2" s="38"/>
      <c r="RTH2" s="38"/>
      <c r="RTI2" s="38"/>
      <c r="RTJ2" s="38"/>
      <c r="RTK2" s="38"/>
      <c r="RTL2" s="38"/>
      <c r="RTM2" s="38"/>
      <c r="RTN2" s="38"/>
      <c r="RTO2" s="38"/>
      <c r="RTP2" s="38"/>
      <c r="RTQ2" s="38"/>
      <c r="RTR2" s="38"/>
      <c r="RTS2" s="38"/>
      <c r="RTT2" s="38"/>
      <c r="RTU2" s="38"/>
      <c r="RTV2" s="38"/>
      <c r="RTW2" s="38"/>
      <c r="RTX2" s="38"/>
      <c r="RTY2" s="38"/>
      <c r="RTZ2" s="38"/>
      <c r="RUA2" s="38"/>
      <c r="RUB2" s="38"/>
      <c r="RUC2" s="38"/>
      <c r="RUD2" s="38"/>
      <c r="RUE2" s="38"/>
      <c r="RUF2" s="38"/>
      <c r="RUG2" s="38"/>
      <c r="RUH2" s="38"/>
      <c r="RUI2" s="38"/>
      <c r="RUJ2" s="38"/>
      <c r="RUK2" s="38"/>
      <c r="RUL2" s="38"/>
      <c r="RUM2" s="38"/>
      <c r="RUN2" s="38"/>
      <c r="RUO2" s="38"/>
      <c r="RUP2" s="38"/>
      <c r="RUQ2" s="38"/>
      <c r="RUR2" s="38"/>
      <c r="RUS2" s="38"/>
      <c r="RUT2" s="38"/>
      <c r="RUU2" s="38"/>
      <c r="RUV2" s="38"/>
      <c r="RUW2" s="38"/>
      <c r="RUX2" s="38"/>
      <c r="RUY2" s="38"/>
      <c r="RUZ2" s="38"/>
      <c r="RVA2" s="38"/>
      <c r="RVB2" s="38"/>
      <c r="RVC2" s="38"/>
      <c r="RVD2" s="38"/>
      <c r="RVE2" s="38"/>
      <c r="RVF2" s="38"/>
      <c r="RVG2" s="38"/>
      <c r="RVH2" s="38"/>
      <c r="RVI2" s="38"/>
      <c r="RVJ2" s="38"/>
      <c r="RVK2" s="38"/>
      <c r="RVL2" s="38"/>
      <c r="RVM2" s="38"/>
      <c r="RVN2" s="38"/>
      <c r="RVO2" s="38"/>
      <c r="RVP2" s="38"/>
      <c r="RVQ2" s="38"/>
      <c r="RVR2" s="38"/>
      <c r="RVS2" s="38"/>
      <c r="RVT2" s="38"/>
      <c r="RVU2" s="38"/>
      <c r="RVV2" s="38"/>
      <c r="RVW2" s="38"/>
      <c r="RVX2" s="38"/>
      <c r="RVY2" s="38"/>
      <c r="RVZ2" s="38"/>
      <c r="RWA2" s="38"/>
      <c r="RWB2" s="38"/>
      <c r="RWC2" s="38"/>
      <c r="RWD2" s="38"/>
      <c r="RWE2" s="38"/>
      <c r="RWF2" s="38"/>
      <c r="RWG2" s="38"/>
      <c r="RWH2" s="38"/>
      <c r="RWI2" s="38"/>
      <c r="RWJ2" s="38"/>
      <c r="RWK2" s="38"/>
      <c r="RWL2" s="38"/>
      <c r="RWM2" s="38"/>
      <c r="RWN2" s="38"/>
      <c r="RWO2" s="38"/>
      <c r="RWP2" s="38"/>
      <c r="RWQ2" s="38"/>
      <c r="RWR2" s="38"/>
      <c r="RWS2" s="38"/>
      <c r="RWT2" s="38"/>
      <c r="RWU2" s="38"/>
      <c r="RWV2" s="38"/>
      <c r="RWW2" s="38"/>
      <c r="RWX2" s="38"/>
      <c r="RWY2" s="38"/>
      <c r="RWZ2" s="38"/>
      <c r="RXA2" s="38"/>
      <c r="RXB2" s="38"/>
      <c r="RXC2" s="38"/>
      <c r="RXD2" s="38"/>
      <c r="RXE2" s="38"/>
      <c r="RXF2" s="38"/>
      <c r="RXG2" s="38"/>
      <c r="RXH2" s="38"/>
      <c r="RXI2" s="38"/>
      <c r="RXJ2" s="38"/>
      <c r="RXK2" s="38"/>
      <c r="RXL2" s="38"/>
      <c r="RXM2" s="38"/>
      <c r="RXN2" s="38"/>
      <c r="RXO2" s="38"/>
      <c r="RXP2" s="38"/>
      <c r="RXQ2" s="38"/>
      <c r="RXR2" s="38"/>
      <c r="RXS2" s="38"/>
      <c r="RXT2" s="38"/>
      <c r="RXU2" s="38"/>
      <c r="RXV2" s="38"/>
      <c r="RXW2" s="38"/>
      <c r="RXX2" s="38"/>
      <c r="RXY2" s="38"/>
      <c r="RXZ2" s="38"/>
      <c r="RYA2" s="38"/>
      <c r="RYB2" s="38"/>
      <c r="RYC2" s="38"/>
      <c r="RYD2" s="38"/>
      <c r="RYE2" s="38"/>
      <c r="RYF2" s="38"/>
      <c r="RYG2" s="38"/>
      <c r="RYH2" s="38"/>
      <c r="RYI2" s="38"/>
      <c r="RYJ2" s="38"/>
      <c r="RYK2" s="38"/>
      <c r="RYL2" s="38"/>
      <c r="RYM2" s="38"/>
      <c r="RYN2" s="38"/>
      <c r="RYO2" s="38"/>
      <c r="RYP2" s="38"/>
      <c r="RYQ2" s="38"/>
      <c r="RYR2" s="38"/>
      <c r="RYS2" s="38"/>
      <c r="RYT2" s="38"/>
      <c r="RYU2" s="38"/>
      <c r="RYV2" s="38"/>
      <c r="RYW2" s="38"/>
      <c r="RYX2" s="38"/>
      <c r="RYY2" s="38"/>
      <c r="RYZ2" s="38"/>
      <c r="RZA2" s="38"/>
      <c r="RZB2" s="38"/>
      <c r="RZC2" s="38"/>
      <c r="RZD2" s="38"/>
      <c r="RZE2" s="38"/>
      <c r="RZF2" s="38"/>
      <c r="RZG2" s="38"/>
      <c r="RZH2" s="38"/>
      <c r="RZI2" s="38"/>
      <c r="RZJ2" s="38"/>
      <c r="RZK2" s="38"/>
      <c r="RZL2" s="38"/>
      <c r="RZM2" s="38"/>
      <c r="RZN2" s="38"/>
      <c r="RZO2" s="38"/>
      <c r="RZP2" s="38"/>
      <c r="RZQ2" s="38"/>
      <c r="RZR2" s="38"/>
      <c r="RZS2" s="38"/>
      <c r="RZT2" s="38"/>
      <c r="RZU2" s="38"/>
      <c r="RZV2" s="38"/>
      <c r="RZW2" s="38"/>
      <c r="RZX2" s="38"/>
      <c r="RZY2" s="38"/>
      <c r="RZZ2" s="38"/>
      <c r="SAA2" s="38"/>
      <c r="SAB2" s="38"/>
      <c r="SAC2" s="38"/>
      <c r="SAD2" s="38"/>
      <c r="SAE2" s="38"/>
      <c r="SAF2" s="38"/>
      <c r="SAG2" s="38"/>
      <c r="SAH2" s="38"/>
      <c r="SAI2" s="38"/>
      <c r="SAJ2" s="38"/>
      <c r="SAK2" s="38"/>
      <c r="SAL2" s="38"/>
      <c r="SAM2" s="38"/>
      <c r="SAN2" s="38"/>
      <c r="SAO2" s="38"/>
      <c r="SAP2" s="38"/>
      <c r="SAQ2" s="38"/>
      <c r="SAR2" s="38"/>
      <c r="SAS2" s="38"/>
      <c r="SAT2" s="38"/>
      <c r="SAU2" s="38"/>
      <c r="SAV2" s="38"/>
      <c r="SAW2" s="38"/>
      <c r="SAX2" s="38"/>
      <c r="SAY2" s="38"/>
      <c r="SAZ2" s="38"/>
      <c r="SBA2" s="38"/>
      <c r="SBB2" s="38"/>
      <c r="SBC2" s="38"/>
      <c r="SBD2" s="38"/>
      <c r="SBE2" s="38"/>
      <c r="SBF2" s="38"/>
      <c r="SBG2" s="38"/>
      <c r="SBH2" s="38"/>
      <c r="SBI2" s="38"/>
      <c r="SBJ2" s="38"/>
      <c r="SBK2" s="38"/>
      <c r="SBL2" s="38"/>
      <c r="SBM2" s="38"/>
      <c r="SBN2" s="38"/>
      <c r="SBO2" s="38"/>
      <c r="SBP2" s="38"/>
      <c r="SBQ2" s="38"/>
      <c r="SBR2" s="38"/>
      <c r="SBS2" s="38"/>
      <c r="SBT2" s="38"/>
      <c r="SBU2" s="38"/>
      <c r="SBV2" s="38"/>
      <c r="SBW2" s="38"/>
      <c r="SBX2" s="38"/>
      <c r="SBY2" s="38"/>
      <c r="SBZ2" s="38"/>
      <c r="SCA2" s="38"/>
      <c r="SCB2" s="38"/>
      <c r="SCC2" s="38"/>
      <c r="SCD2" s="38"/>
      <c r="SCE2" s="38"/>
      <c r="SCF2" s="38"/>
      <c r="SCG2" s="38"/>
      <c r="SCH2" s="38"/>
      <c r="SCI2" s="38"/>
      <c r="SCJ2" s="38"/>
      <c r="SCK2" s="38"/>
      <c r="SCL2" s="38"/>
      <c r="SCM2" s="38"/>
      <c r="SCN2" s="38"/>
      <c r="SCO2" s="38"/>
      <c r="SCP2" s="38"/>
      <c r="SCQ2" s="38"/>
      <c r="SCR2" s="38"/>
      <c r="SCS2" s="38"/>
      <c r="SCT2" s="38"/>
      <c r="SCU2" s="38"/>
      <c r="SCV2" s="38"/>
      <c r="SCW2" s="38"/>
      <c r="SCX2" s="38"/>
      <c r="SCY2" s="38"/>
      <c r="SCZ2" s="38"/>
      <c r="SDA2" s="38"/>
      <c r="SDB2" s="38"/>
      <c r="SDC2" s="38"/>
      <c r="SDD2" s="38"/>
      <c r="SDE2" s="38"/>
      <c r="SDF2" s="38"/>
      <c r="SDG2" s="38"/>
      <c r="SDH2" s="38"/>
      <c r="SDI2" s="38"/>
      <c r="SDJ2" s="38"/>
      <c r="SDK2" s="38"/>
      <c r="SDL2" s="38"/>
      <c r="SDM2" s="38"/>
      <c r="SDN2" s="38"/>
      <c r="SDO2" s="38"/>
      <c r="SDP2" s="38"/>
      <c r="SDQ2" s="38"/>
      <c r="SDR2" s="38"/>
      <c r="SDS2" s="38"/>
      <c r="SDT2" s="38"/>
      <c r="SDU2" s="38"/>
      <c r="SDV2" s="38"/>
      <c r="SDW2" s="38"/>
      <c r="SDX2" s="38"/>
      <c r="SDY2" s="38"/>
      <c r="SDZ2" s="38"/>
      <c r="SEA2" s="38"/>
      <c r="SEB2" s="38"/>
      <c r="SEC2" s="38"/>
      <c r="SED2" s="38"/>
      <c r="SEE2" s="38"/>
      <c r="SEF2" s="38"/>
      <c r="SEG2" s="38"/>
      <c r="SEH2" s="38"/>
      <c r="SEI2" s="38"/>
      <c r="SEJ2" s="38"/>
      <c r="SEK2" s="38"/>
      <c r="SEL2" s="38"/>
      <c r="SEM2" s="38"/>
      <c r="SEN2" s="38"/>
      <c r="SEO2" s="38"/>
      <c r="SEP2" s="38"/>
      <c r="SEQ2" s="38"/>
      <c r="SER2" s="38"/>
      <c r="SES2" s="38"/>
      <c r="SET2" s="38"/>
      <c r="SEU2" s="38"/>
      <c r="SEV2" s="38"/>
      <c r="SEW2" s="38"/>
      <c r="SEX2" s="38"/>
      <c r="SEY2" s="38"/>
      <c r="SEZ2" s="38"/>
      <c r="SFA2" s="38"/>
      <c r="SFB2" s="38"/>
      <c r="SFC2" s="38"/>
      <c r="SFD2" s="38"/>
      <c r="SFE2" s="38"/>
      <c r="SFF2" s="38"/>
      <c r="SFG2" s="38"/>
      <c r="SFH2" s="38"/>
      <c r="SFI2" s="38"/>
      <c r="SFJ2" s="38"/>
      <c r="SFK2" s="38"/>
      <c r="SFL2" s="38"/>
      <c r="SFM2" s="38"/>
      <c r="SFN2" s="38"/>
      <c r="SFO2" s="38"/>
      <c r="SFP2" s="38"/>
      <c r="SFQ2" s="38"/>
      <c r="SFR2" s="38"/>
      <c r="SFS2" s="38"/>
      <c r="SFT2" s="38"/>
      <c r="SFU2" s="38"/>
      <c r="SFV2" s="38"/>
      <c r="SFW2" s="38"/>
      <c r="SFX2" s="38"/>
      <c r="SFY2" s="38"/>
      <c r="SFZ2" s="38"/>
      <c r="SGA2" s="38"/>
      <c r="SGB2" s="38"/>
      <c r="SGC2" s="38"/>
      <c r="SGD2" s="38"/>
      <c r="SGE2" s="38"/>
      <c r="SGF2" s="38"/>
      <c r="SGG2" s="38"/>
      <c r="SGH2" s="38"/>
      <c r="SGI2" s="38"/>
      <c r="SGJ2" s="38"/>
      <c r="SGK2" s="38"/>
      <c r="SGL2" s="38"/>
      <c r="SGM2" s="38"/>
      <c r="SGN2" s="38"/>
      <c r="SGO2" s="38"/>
      <c r="SGP2" s="38"/>
      <c r="SGQ2" s="38"/>
      <c r="SGR2" s="38"/>
      <c r="SGS2" s="38"/>
      <c r="SGT2" s="38"/>
      <c r="SGU2" s="38"/>
      <c r="SGV2" s="38"/>
      <c r="SGW2" s="38"/>
      <c r="SGX2" s="38"/>
      <c r="SGY2" s="38"/>
      <c r="SGZ2" s="38"/>
      <c r="SHA2" s="38"/>
      <c r="SHB2" s="38"/>
      <c r="SHC2" s="38"/>
      <c r="SHD2" s="38"/>
      <c r="SHE2" s="38"/>
      <c r="SHF2" s="38"/>
      <c r="SHG2" s="38"/>
      <c r="SHH2" s="38"/>
      <c r="SHI2" s="38"/>
      <c r="SHJ2" s="38"/>
      <c r="SHK2" s="38"/>
      <c r="SHL2" s="38"/>
      <c r="SHM2" s="38"/>
      <c r="SHN2" s="38"/>
      <c r="SHO2" s="38"/>
      <c r="SHP2" s="38"/>
      <c r="SHQ2" s="38"/>
      <c r="SHR2" s="38"/>
      <c r="SHS2" s="38"/>
      <c r="SHT2" s="38"/>
      <c r="SHU2" s="38"/>
      <c r="SHV2" s="38"/>
      <c r="SHW2" s="38"/>
      <c r="SHX2" s="38"/>
      <c r="SHY2" s="38"/>
      <c r="SHZ2" s="38"/>
      <c r="SIA2" s="38"/>
      <c r="SIB2" s="38"/>
      <c r="SIC2" s="38"/>
      <c r="SID2" s="38"/>
      <c r="SIE2" s="38"/>
      <c r="SIF2" s="38"/>
      <c r="SIG2" s="38"/>
      <c r="SIH2" s="38"/>
      <c r="SII2" s="38"/>
      <c r="SIJ2" s="38"/>
      <c r="SIK2" s="38"/>
      <c r="SIL2" s="38"/>
      <c r="SIM2" s="38"/>
      <c r="SIN2" s="38"/>
      <c r="SIO2" s="38"/>
      <c r="SIP2" s="38"/>
      <c r="SIQ2" s="38"/>
      <c r="SIR2" s="38"/>
      <c r="SIS2" s="38"/>
      <c r="SIT2" s="38"/>
      <c r="SIU2" s="38"/>
      <c r="SIV2" s="38"/>
      <c r="SIW2" s="38"/>
      <c r="SIX2" s="38"/>
      <c r="SIY2" s="38"/>
      <c r="SIZ2" s="38"/>
      <c r="SJA2" s="38"/>
      <c r="SJB2" s="38"/>
      <c r="SJC2" s="38"/>
      <c r="SJD2" s="38"/>
      <c r="SJE2" s="38"/>
      <c r="SJF2" s="38"/>
      <c r="SJG2" s="38"/>
      <c r="SJH2" s="38"/>
      <c r="SJI2" s="38"/>
      <c r="SJJ2" s="38"/>
      <c r="SJK2" s="38"/>
      <c r="SJL2" s="38"/>
      <c r="SJM2" s="38"/>
      <c r="SJN2" s="38"/>
      <c r="SJO2" s="38"/>
      <c r="SJP2" s="38"/>
      <c r="SJQ2" s="38"/>
      <c r="SJR2" s="38"/>
      <c r="SJS2" s="38"/>
      <c r="SJT2" s="38"/>
      <c r="SJU2" s="38"/>
      <c r="SJV2" s="38"/>
      <c r="SJW2" s="38"/>
      <c r="SJX2" s="38"/>
      <c r="SJY2" s="38"/>
      <c r="SJZ2" s="38"/>
      <c r="SKA2" s="38"/>
      <c r="SKB2" s="38"/>
      <c r="SKC2" s="38"/>
      <c r="SKD2" s="38"/>
      <c r="SKE2" s="38"/>
      <c r="SKF2" s="38"/>
      <c r="SKG2" s="38"/>
      <c r="SKH2" s="38"/>
      <c r="SKI2" s="38"/>
      <c r="SKJ2" s="38"/>
      <c r="SKK2" s="38"/>
      <c r="SKL2" s="38"/>
      <c r="SKM2" s="38"/>
      <c r="SKN2" s="38"/>
      <c r="SKO2" s="38"/>
      <c r="SKP2" s="38"/>
      <c r="SKQ2" s="38"/>
      <c r="SKR2" s="38"/>
      <c r="SKS2" s="38"/>
      <c r="SKT2" s="38"/>
      <c r="SKU2" s="38"/>
      <c r="SKV2" s="38"/>
      <c r="SKW2" s="38"/>
      <c r="SKX2" s="38"/>
      <c r="SKY2" s="38"/>
      <c r="SKZ2" s="38"/>
      <c r="SLA2" s="38"/>
      <c r="SLB2" s="38"/>
      <c r="SLC2" s="38"/>
      <c r="SLD2" s="38"/>
      <c r="SLE2" s="38"/>
      <c r="SLF2" s="38"/>
      <c r="SLG2" s="38"/>
      <c r="SLH2" s="38"/>
      <c r="SLI2" s="38"/>
      <c r="SLJ2" s="38"/>
      <c r="SLK2" s="38"/>
      <c r="SLL2" s="38"/>
      <c r="SLM2" s="38"/>
      <c r="SLN2" s="38"/>
      <c r="SLO2" s="38"/>
      <c r="SLP2" s="38"/>
      <c r="SLQ2" s="38"/>
      <c r="SLR2" s="38"/>
      <c r="SLS2" s="38"/>
      <c r="SLT2" s="38"/>
      <c r="SLU2" s="38"/>
      <c r="SLV2" s="38"/>
      <c r="SLW2" s="38"/>
      <c r="SLX2" s="38"/>
      <c r="SLY2" s="38"/>
      <c r="SLZ2" s="38"/>
      <c r="SMA2" s="38"/>
      <c r="SMB2" s="38"/>
      <c r="SMC2" s="38"/>
      <c r="SMD2" s="38"/>
      <c r="SME2" s="38"/>
      <c r="SMF2" s="38"/>
      <c r="SMG2" s="38"/>
      <c r="SMH2" s="38"/>
      <c r="SMI2" s="38"/>
      <c r="SMJ2" s="38"/>
      <c r="SMK2" s="38"/>
      <c r="SML2" s="38"/>
      <c r="SMM2" s="38"/>
      <c r="SMN2" s="38"/>
      <c r="SMO2" s="38"/>
      <c r="SMP2" s="38"/>
      <c r="SMQ2" s="38"/>
      <c r="SMR2" s="38"/>
      <c r="SMS2" s="38"/>
      <c r="SMT2" s="38"/>
      <c r="SMU2" s="38"/>
      <c r="SMV2" s="38"/>
      <c r="SMW2" s="38"/>
      <c r="SMX2" s="38"/>
      <c r="SMY2" s="38"/>
      <c r="SMZ2" s="38"/>
      <c r="SNA2" s="38"/>
      <c r="SNB2" s="38"/>
      <c r="SNC2" s="38"/>
      <c r="SND2" s="38"/>
      <c r="SNE2" s="38"/>
      <c r="SNF2" s="38"/>
      <c r="SNG2" s="38"/>
      <c r="SNH2" s="38"/>
      <c r="SNI2" s="38"/>
      <c r="SNJ2" s="38"/>
      <c r="SNK2" s="38"/>
      <c r="SNL2" s="38"/>
      <c r="SNM2" s="38"/>
      <c r="SNN2" s="38"/>
      <c r="SNO2" s="38"/>
      <c r="SNP2" s="38"/>
      <c r="SNQ2" s="38"/>
      <c r="SNR2" s="38"/>
      <c r="SNS2" s="38"/>
      <c r="SNT2" s="38"/>
      <c r="SNU2" s="38"/>
      <c r="SNV2" s="38"/>
      <c r="SNW2" s="38"/>
      <c r="SNX2" s="38"/>
      <c r="SNY2" s="38"/>
      <c r="SNZ2" s="38"/>
      <c r="SOA2" s="38"/>
      <c r="SOB2" s="38"/>
      <c r="SOC2" s="38"/>
      <c r="SOD2" s="38"/>
      <c r="SOE2" s="38"/>
      <c r="SOF2" s="38"/>
      <c r="SOG2" s="38"/>
      <c r="SOH2" s="38"/>
      <c r="SOI2" s="38"/>
      <c r="SOJ2" s="38"/>
      <c r="SOK2" s="38"/>
      <c r="SOL2" s="38"/>
      <c r="SOM2" s="38"/>
      <c r="SON2" s="38"/>
      <c r="SOO2" s="38"/>
      <c r="SOP2" s="38"/>
      <c r="SOQ2" s="38"/>
      <c r="SOR2" s="38"/>
      <c r="SOS2" s="38"/>
      <c r="SOT2" s="38"/>
      <c r="SOU2" s="38"/>
      <c r="SOV2" s="38"/>
      <c r="SOW2" s="38"/>
      <c r="SOX2" s="38"/>
      <c r="SOY2" s="38"/>
      <c r="SOZ2" s="38"/>
      <c r="SPA2" s="38"/>
      <c r="SPB2" s="38"/>
      <c r="SPC2" s="38"/>
      <c r="SPD2" s="38"/>
      <c r="SPE2" s="38"/>
      <c r="SPF2" s="38"/>
      <c r="SPG2" s="38"/>
      <c r="SPH2" s="38"/>
      <c r="SPI2" s="38"/>
      <c r="SPJ2" s="38"/>
      <c r="SPK2" s="38"/>
      <c r="SPL2" s="38"/>
      <c r="SPM2" s="38"/>
      <c r="SPN2" s="38"/>
      <c r="SPO2" s="38"/>
      <c r="SPP2" s="38"/>
      <c r="SPQ2" s="38"/>
      <c r="SPR2" s="38"/>
      <c r="SPS2" s="38"/>
      <c r="SPT2" s="38"/>
      <c r="SPU2" s="38"/>
      <c r="SPV2" s="38"/>
      <c r="SPW2" s="38"/>
      <c r="SPX2" s="38"/>
      <c r="SPY2" s="38"/>
      <c r="SPZ2" s="38"/>
      <c r="SQA2" s="38"/>
      <c r="SQB2" s="38"/>
      <c r="SQC2" s="38"/>
      <c r="SQD2" s="38"/>
      <c r="SQE2" s="38"/>
      <c r="SQF2" s="38"/>
      <c r="SQG2" s="38"/>
      <c r="SQH2" s="38"/>
      <c r="SQI2" s="38"/>
      <c r="SQJ2" s="38"/>
      <c r="SQK2" s="38"/>
      <c r="SQL2" s="38"/>
      <c r="SQM2" s="38"/>
      <c r="SQN2" s="38"/>
      <c r="SQO2" s="38"/>
      <c r="SQP2" s="38"/>
      <c r="SQQ2" s="38"/>
      <c r="SQR2" s="38"/>
      <c r="SQS2" s="38"/>
      <c r="SQT2" s="38"/>
      <c r="SQU2" s="38"/>
      <c r="SQV2" s="38"/>
      <c r="SQW2" s="38"/>
      <c r="SQX2" s="38"/>
      <c r="SQY2" s="38"/>
      <c r="SQZ2" s="38"/>
      <c r="SRA2" s="38"/>
      <c r="SRB2" s="38"/>
      <c r="SRC2" s="38"/>
      <c r="SRD2" s="38"/>
      <c r="SRE2" s="38"/>
      <c r="SRF2" s="38"/>
      <c r="SRG2" s="38"/>
      <c r="SRH2" s="38"/>
      <c r="SRI2" s="38"/>
      <c r="SRJ2" s="38"/>
      <c r="SRK2" s="38"/>
      <c r="SRL2" s="38"/>
      <c r="SRM2" s="38"/>
      <c r="SRN2" s="38"/>
      <c r="SRO2" s="38"/>
      <c r="SRP2" s="38"/>
      <c r="SRQ2" s="38"/>
      <c r="SRR2" s="38"/>
      <c r="SRS2" s="38"/>
      <c r="SRT2" s="38"/>
      <c r="SRU2" s="38"/>
      <c r="SRV2" s="38"/>
      <c r="SRW2" s="38"/>
      <c r="SRX2" s="38"/>
      <c r="SRY2" s="38"/>
      <c r="SRZ2" s="38"/>
      <c r="SSA2" s="38"/>
      <c r="SSB2" s="38"/>
      <c r="SSC2" s="38"/>
      <c r="SSD2" s="38"/>
      <c r="SSE2" s="38"/>
      <c r="SSF2" s="38"/>
      <c r="SSG2" s="38"/>
      <c r="SSH2" s="38"/>
      <c r="SSI2" s="38"/>
      <c r="SSJ2" s="38"/>
      <c r="SSK2" s="38"/>
      <c r="SSL2" s="38"/>
      <c r="SSM2" s="38"/>
      <c r="SSN2" s="38"/>
      <c r="SSO2" s="38"/>
      <c r="SSP2" s="38"/>
      <c r="SSQ2" s="38"/>
      <c r="SSR2" s="38"/>
      <c r="SSS2" s="38"/>
      <c r="SST2" s="38"/>
      <c r="SSU2" s="38"/>
      <c r="SSV2" s="38"/>
      <c r="SSW2" s="38"/>
      <c r="SSX2" s="38"/>
      <c r="SSY2" s="38"/>
      <c r="SSZ2" s="38"/>
      <c r="STA2" s="38"/>
      <c r="STB2" s="38"/>
      <c r="STC2" s="38"/>
      <c r="STD2" s="38"/>
      <c r="STE2" s="38"/>
      <c r="STF2" s="38"/>
      <c r="STG2" s="38"/>
      <c r="STH2" s="38"/>
      <c r="STI2" s="38"/>
      <c r="STJ2" s="38"/>
      <c r="STK2" s="38"/>
      <c r="STL2" s="38"/>
      <c r="STM2" s="38"/>
      <c r="STN2" s="38"/>
      <c r="STO2" s="38"/>
      <c r="STP2" s="38"/>
      <c r="STQ2" s="38"/>
      <c r="STR2" s="38"/>
      <c r="STS2" s="38"/>
      <c r="STT2" s="38"/>
      <c r="STU2" s="38"/>
      <c r="STV2" s="38"/>
      <c r="STW2" s="38"/>
      <c r="STX2" s="38"/>
      <c r="STY2" s="38"/>
      <c r="STZ2" s="38"/>
      <c r="SUA2" s="38"/>
      <c r="SUB2" s="38"/>
      <c r="SUC2" s="38"/>
      <c r="SUD2" s="38"/>
      <c r="SUE2" s="38"/>
      <c r="SUF2" s="38"/>
      <c r="SUG2" s="38"/>
      <c r="SUH2" s="38"/>
      <c r="SUI2" s="38"/>
      <c r="SUJ2" s="38"/>
      <c r="SUK2" s="38"/>
      <c r="SUL2" s="38"/>
      <c r="SUM2" s="38"/>
      <c r="SUN2" s="38"/>
      <c r="SUO2" s="38"/>
      <c r="SUP2" s="38"/>
      <c r="SUQ2" s="38"/>
      <c r="SUR2" s="38"/>
      <c r="SUS2" s="38"/>
      <c r="SUT2" s="38"/>
      <c r="SUU2" s="38"/>
      <c r="SUV2" s="38"/>
      <c r="SUW2" s="38"/>
      <c r="SUX2" s="38"/>
      <c r="SUY2" s="38"/>
      <c r="SUZ2" s="38"/>
      <c r="SVA2" s="38"/>
      <c r="SVB2" s="38"/>
      <c r="SVC2" s="38"/>
      <c r="SVD2" s="38"/>
      <c r="SVE2" s="38"/>
      <c r="SVF2" s="38"/>
      <c r="SVG2" s="38"/>
      <c r="SVH2" s="38"/>
      <c r="SVI2" s="38"/>
      <c r="SVJ2" s="38"/>
      <c r="SVK2" s="38"/>
      <c r="SVL2" s="38"/>
      <c r="SVM2" s="38"/>
      <c r="SVN2" s="38"/>
      <c r="SVO2" s="38"/>
      <c r="SVP2" s="38"/>
      <c r="SVQ2" s="38"/>
      <c r="SVR2" s="38"/>
      <c r="SVS2" s="38"/>
      <c r="SVT2" s="38"/>
      <c r="SVU2" s="38"/>
      <c r="SVV2" s="38"/>
      <c r="SVW2" s="38"/>
      <c r="SVX2" s="38"/>
      <c r="SVY2" s="38"/>
      <c r="SVZ2" s="38"/>
      <c r="SWA2" s="38"/>
      <c r="SWB2" s="38"/>
      <c r="SWC2" s="38"/>
      <c r="SWD2" s="38"/>
      <c r="SWE2" s="38"/>
      <c r="SWF2" s="38"/>
      <c r="SWG2" s="38"/>
      <c r="SWH2" s="38"/>
      <c r="SWI2" s="38"/>
      <c r="SWJ2" s="38"/>
      <c r="SWK2" s="38"/>
      <c r="SWL2" s="38"/>
      <c r="SWM2" s="38"/>
      <c r="SWN2" s="38"/>
      <c r="SWO2" s="38"/>
      <c r="SWP2" s="38"/>
      <c r="SWQ2" s="38"/>
      <c r="SWR2" s="38"/>
      <c r="SWS2" s="38"/>
      <c r="SWT2" s="38"/>
      <c r="SWU2" s="38"/>
      <c r="SWV2" s="38"/>
      <c r="SWW2" s="38"/>
      <c r="SWX2" s="38"/>
      <c r="SWY2" s="38"/>
      <c r="SWZ2" s="38"/>
      <c r="SXA2" s="38"/>
      <c r="SXB2" s="38"/>
      <c r="SXC2" s="38"/>
      <c r="SXD2" s="38"/>
      <c r="SXE2" s="38"/>
      <c r="SXF2" s="38"/>
      <c r="SXG2" s="38"/>
      <c r="SXH2" s="38"/>
      <c r="SXI2" s="38"/>
      <c r="SXJ2" s="38"/>
      <c r="SXK2" s="38"/>
      <c r="SXL2" s="38"/>
      <c r="SXM2" s="38"/>
      <c r="SXN2" s="38"/>
      <c r="SXO2" s="38"/>
      <c r="SXP2" s="38"/>
      <c r="SXQ2" s="38"/>
      <c r="SXR2" s="38"/>
      <c r="SXS2" s="38"/>
      <c r="SXT2" s="38"/>
      <c r="SXU2" s="38"/>
      <c r="SXV2" s="38"/>
      <c r="SXW2" s="38"/>
      <c r="SXX2" s="38"/>
      <c r="SXY2" s="38"/>
      <c r="SXZ2" s="38"/>
      <c r="SYA2" s="38"/>
      <c r="SYB2" s="38"/>
      <c r="SYC2" s="38"/>
      <c r="SYD2" s="38"/>
      <c r="SYE2" s="38"/>
      <c r="SYF2" s="38"/>
      <c r="SYG2" s="38"/>
      <c r="SYH2" s="38"/>
      <c r="SYI2" s="38"/>
      <c r="SYJ2" s="38"/>
      <c r="SYK2" s="38"/>
      <c r="SYL2" s="38"/>
      <c r="SYM2" s="38"/>
      <c r="SYN2" s="38"/>
      <c r="SYO2" s="38"/>
      <c r="SYP2" s="38"/>
      <c r="SYQ2" s="38"/>
      <c r="SYR2" s="38"/>
      <c r="SYS2" s="38"/>
      <c r="SYT2" s="38"/>
      <c r="SYU2" s="38"/>
      <c r="SYV2" s="38"/>
      <c r="SYW2" s="38"/>
      <c r="SYX2" s="38"/>
      <c r="SYY2" s="38"/>
      <c r="SYZ2" s="38"/>
      <c r="SZA2" s="38"/>
      <c r="SZB2" s="38"/>
      <c r="SZC2" s="38"/>
      <c r="SZD2" s="38"/>
      <c r="SZE2" s="38"/>
      <c r="SZF2" s="38"/>
      <c r="SZG2" s="38"/>
      <c r="SZH2" s="38"/>
      <c r="SZI2" s="38"/>
      <c r="SZJ2" s="38"/>
      <c r="SZK2" s="38"/>
      <c r="SZL2" s="38"/>
      <c r="SZM2" s="38"/>
      <c r="SZN2" s="38"/>
      <c r="SZO2" s="38"/>
      <c r="SZP2" s="38"/>
      <c r="SZQ2" s="38"/>
      <c r="SZR2" s="38"/>
      <c r="SZS2" s="38"/>
      <c r="SZT2" s="38"/>
      <c r="SZU2" s="38"/>
      <c r="SZV2" s="38"/>
      <c r="SZW2" s="38"/>
      <c r="SZX2" s="38"/>
      <c r="SZY2" s="38"/>
      <c r="SZZ2" s="38"/>
      <c r="TAA2" s="38"/>
      <c r="TAB2" s="38"/>
      <c r="TAC2" s="38"/>
      <c r="TAD2" s="38"/>
      <c r="TAE2" s="38"/>
      <c r="TAF2" s="38"/>
      <c r="TAG2" s="38"/>
      <c r="TAH2" s="38"/>
      <c r="TAI2" s="38"/>
      <c r="TAJ2" s="38"/>
      <c r="TAK2" s="38"/>
      <c r="TAL2" s="38"/>
      <c r="TAM2" s="38"/>
      <c r="TAN2" s="38"/>
      <c r="TAO2" s="38"/>
      <c r="TAP2" s="38"/>
      <c r="TAQ2" s="38"/>
      <c r="TAR2" s="38"/>
      <c r="TAS2" s="38"/>
      <c r="TAT2" s="38"/>
      <c r="TAU2" s="38"/>
      <c r="TAV2" s="38"/>
      <c r="TAW2" s="38"/>
      <c r="TAX2" s="38"/>
      <c r="TAY2" s="38"/>
      <c r="TAZ2" s="38"/>
      <c r="TBA2" s="38"/>
      <c r="TBB2" s="38"/>
      <c r="TBC2" s="38"/>
      <c r="TBD2" s="38"/>
      <c r="TBE2" s="38"/>
      <c r="TBF2" s="38"/>
      <c r="TBG2" s="38"/>
      <c r="TBH2" s="38"/>
      <c r="TBI2" s="38"/>
      <c r="TBJ2" s="38"/>
      <c r="TBK2" s="38"/>
      <c r="TBL2" s="38"/>
      <c r="TBM2" s="38"/>
      <c r="TBN2" s="38"/>
      <c r="TBO2" s="38"/>
      <c r="TBP2" s="38"/>
      <c r="TBQ2" s="38"/>
      <c r="TBR2" s="38"/>
      <c r="TBS2" s="38"/>
      <c r="TBT2" s="38"/>
      <c r="TBU2" s="38"/>
      <c r="TBV2" s="38"/>
      <c r="TBW2" s="38"/>
      <c r="TBX2" s="38"/>
      <c r="TBY2" s="38"/>
      <c r="TBZ2" s="38"/>
      <c r="TCA2" s="38"/>
      <c r="TCB2" s="38"/>
      <c r="TCC2" s="38"/>
      <c r="TCD2" s="38"/>
      <c r="TCE2" s="38"/>
      <c r="TCF2" s="38"/>
      <c r="TCG2" s="38"/>
      <c r="TCH2" s="38"/>
      <c r="TCI2" s="38"/>
      <c r="TCJ2" s="38"/>
      <c r="TCK2" s="38"/>
      <c r="TCL2" s="38"/>
      <c r="TCM2" s="38"/>
      <c r="TCN2" s="38"/>
      <c r="TCO2" s="38"/>
      <c r="TCP2" s="38"/>
      <c r="TCQ2" s="38"/>
      <c r="TCR2" s="38"/>
      <c r="TCS2" s="38"/>
      <c r="TCT2" s="38"/>
      <c r="TCU2" s="38"/>
      <c r="TCV2" s="38"/>
      <c r="TCW2" s="38"/>
      <c r="TCX2" s="38"/>
      <c r="TCY2" s="38"/>
      <c r="TCZ2" s="38"/>
      <c r="TDA2" s="38"/>
      <c r="TDB2" s="38"/>
      <c r="TDC2" s="38"/>
      <c r="TDD2" s="38"/>
      <c r="TDE2" s="38"/>
      <c r="TDF2" s="38"/>
      <c r="TDG2" s="38"/>
      <c r="TDH2" s="38"/>
      <c r="TDI2" s="38"/>
      <c r="TDJ2" s="38"/>
      <c r="TDK2" s="38"/>
      <c r="TDL2" s="38"/>
      <c r="TDM2" s="38"/>
      <c r="TDN2" s="38"/>
      <c r="TDO2" s="38"/>
      <c r="TDP2" s="38"/>
      <c r="TDQ2" s="38"/>
      <c r="TDR2" s="38"/>
      <c r="TDS2" s="38"/>
      <c r="TDT2" s="38"/>
      <c r="TDU2" s="38"/>
      <c r="TDV2" s="38"/>
      <c r="TDW2" s="38"/>
      <c r="TDX2" s="38"/>
      <c r="TDY2" s="38"/>
      <c r="TDZ2" s="38"/>
      <c r="TEA2" s="38"/>
      <c r="TEB2" s="38"/>
      <c r="TEC2" s="38"/>
      <c r="TED2" s="38"/>
      <c r="TEE2" s="38"/>
      <c r="TEF2" s="38"/>
      <c r="TEG2" s="38"/>
      <c r="TEH2" s="38"/>
      <c r="TEI2" s="38"/>
      <c r="TEJ2" s="38"/>
      <c r="TEK2" s="38"/>
      <c r="TEL2" s="38"/>
      <c r="TEM2" s="38"/>
      <c r="TEN2" s="38"/>
      <c r="TEO2" s="38"/>
      <c r="TEP2" s="38"/>
      <c r="TEQ2" s="38"/>
      <c r="TER2" s="38"/>
      <c r="TES2" s="38"/>
      <c r="TET2" s="38"/>
      <c r="TEU2" s="38"/>
      <c r="TEV2" s="38"/>
      <c r="TEW2" s="38"/>
      <c r="TEX2" s="38"/>
      <c r="TEY2" s="38"/>
      <c r="TEZ2" s="38"/>
      <c r="TFA2" s="38"/>
      <c r="TFB2" s="38"/>
      <c r="TFC2" s="38"/>
      <c r="TFD2" s="38"/>
      <c r="TFE2" s="38"/>
      <c r="TFF2" s="38"/>
      <c r="TFG2" s="38"/>
      <c r="TFH2" s="38"/>
      <c r="TFI2" s="38"/>
      <c r="TFJ2" s="38"/>
      <c r="TFK2" s="38"/>
      <c r="TFL2" s="38"/>
      <c r="TFM2" s="38"/>
      <c r="TFN2" s="38"/>
      <c r="TFO2" s="38"/>
      <c r="TFP2" s="38"/>
      <c r="TFQ2" s="38"/>
      <c r="TFR2" s="38"/>
      <c r="TFS2" s="38"/>
      <c r="TFT2" s="38"/>
      <c r="TFU2" s="38"/>
      <c r="TFV2" s="38"/>
      <c r="TFW2" s="38"/>
      <c r="TFX2" s="38"/>
      <c r="TFY2" s="38"/>
      <c r="TFZ2" s="38"/>
      <c r="TGA2" s="38"/>
      <c r="TGB2" s="38"/>
      <c r="TGC2" s="38"/>
      <c r="TGD2" s="38"/>
      <c r="TGE2" s="38"/>
      <c r="TGF2" s="38"/>
      <c r="TGG2" s="38"/>
      <c r="TGH2" s="38"/>
      <c r="TGI2" s="38"/>
      <c r="TGJ2" s="38"/>
      <c r="TGK2" s="38"/>
      <c r="TGL2" s="38"/>
      <c r="TGM2" s="38"/>
      <c r="TGN2" s="38"/>
      <c r="TGO2" s="38"/>
      <c r="TGP2" s="38"/>
      <c r="TGQ2" s="38"/>
      <c r="TGR2" s="38"/>
      <c r="TGS2" s="38"/>
      <c r="TGT2" s="38"/>
      <c r="TGU2" s="38"/>
      <c r="TGV2" s="38"/>
      <c r="TGW2" s="38"/>
      <c r="TGX2" s="38"/>
      <c r="TGY2" s="38"/>
      <c r="TGZ2" s="38"/>
      <c r="THA2" s="38"/>
      <c r="THB2" s="38"/>
      <c r="THC2" s="38"/>
      <c r="THD2" s="38"/>
      <c r="THE2" s="38"/>
      <c r="THF2" s="38"/>
      <c r="THG2" s="38"/>
      <c r="THH2" s="38"/>
      <c r="THI2" s="38"/>
      <c r="THJ2" s="38"/>
      <c r="THK2" s="38"/>
      <c r="THL2" s="38"/>
      <c r="THM2" s="38"/>
      <c r="THN2" s="38"/>
      <c r="THO2" s="38"/>
      <c r="THP2" s="38"/>
      <c r="THQ2" s="38"/>
      <c r="THR2" s="38"/>
      <c r="THS2" s="38"/>
      <c r="THT2" s="38"/>
      <c r="THU2" s="38"/>
      <c r="THV2" s="38"/>
      <c r="THW2" s="38"/>
      <c r="THX2" s="38"/>
      <c r="THY2" s="38"/>
      <c r="THZ2" s="38"/>
      <c r="TIA2" s="38"/>
      <c r="TIB2" s="38"/>
      <c r="TIC2" s="38"/>
      <c r="TID2" s="38"/>
      <c r="TIE2" s="38"/>
      <c r="TIF2" s="38"/>
      <c r="TIG2" s="38"/>
      <c r="TIH2" s="38"/>
      <c r="TII2" s="38"/>
      <c r="TIJ2" s="38"/>
      <c r="TIK2" s="38"/>
      <c r="TIL2" s="38"/>
      <c r="TIM2" s="38"/>
      <c r="TIN2" s="38"/>
      <c r="TIO2" s="38"/>
      <c r="TIP2" s="38"/>
      <c r="TIQ2" s="38"/>
      <c r="TIR2" s="38"/>
      <c r="TIS2" s="38"/>
      <c r="TIT2" s="38"/>
      <c r="TIU2" s="38"/>
      <c r="TIV2" s="38"/>
      <c r="TIW2" s="38"/>
      <c r="TIX2" s="38"/>
      <c r="TIY2" s="38"/>
      <c r="TIZ2" s="38"/>
      <c r="TJA2" s="38"/>
      <c r="TJB2" s="38"/>
      <c r="TJC2" s="38"/>
      <c r="TJD2" s="38"/>
      <c r="TJE2" s="38"/>
      <c r="TJF2" s="38"/>
      <c r="TJG2" s="38"/>
      <c r="TJH2" s="38"/>
      <c r="TJI2" s="38"/>
      <c r="TJJ2" s="38"/>
      <c r="TJK2" s="38"/>
      <c r="TJL2" s="38"/>
      <c r="TJM2" s="38"/>
      <c r="TJN2" s="38"/>
      <c r="TJO2" s="38"/>
      <c r="TJP2" s="38"/>
      <c r="TJQ2" s="38"/>
      <c r="TJR2" s="38"/>
      <c r="TJS2" s="38"/>
      <c r="TJT2" s="38"/>
      <c r="TJU2" s="38"/>
      <c r="TJV2" s="38"/>
      <c r="TJW2" s="38"/>
      <c r="TJX2" s="38"/>
      <c r="TJY2" s="38"/>
      <c r="TJZ2" s="38"/>
      <c r="TKA2" s="38"/>
      <c r="TKB2" s="38"/>
      <c r="TKC2" s="38"/>
      <c r="TKD2" s="38"/>
      <c r="TKE2" s="38"/>
      <c r="TKF2" s="38"/>
      <c r="TKG2" s="38"/>
      <c r="TKH2" s="38"/>
      <c r="TKI2" s="38"/>
      <c r="TKJ2" s="38"/>
      <c r="TKK2" s="38"/>
      <c r="TKL2" s="38"/>
      <c r="TKM2" s="38"/>
      <c r="TKN2" s="38"/>
      <c r="TKO2" s="38"/>
      <c r="TKP2" s="38"/>
      <c r="TKQ2" s="38"/>
      <c r="TKR2" s="38"/>
      <c r="TKS2" s="38"/>
      <c r="TKT2" s="38"/>
      <c r="TKU2" s="38"/>
      <c r="TKV2" s="38"/>
      <c r="TKW2" s="38"/>
      <c r="TKX2" s="38"/>
      <c r="TKY2" s="38"/>
      <c r="TKZ2" s="38"/>
      <c r="TLA2" s="38"/>
      <c r="TLB2" s="38"/>
      <c r="TLC2" s="38"/>
      <c r="TLD2" s="38"/>
      <c r="TLE2" s="38"/>
      <c r="TLF2" s="38"/>
      <c r="TLG2" s="38"/>
      <c r="TLH2" s="38"/>
      <c r="TLI2" s="38"/>
      <c r="TLJ2" s="38"/>
      <c r="TLK2" s="38"/>
      <c r="TLL2" s="38"/>
      <c r="TLM2" s="38"/>
      <c r="TLN2" s="38"/>
      <c r="TLO2" s="38"/>
      <c r="TLP2" s="38"/>
      <c r="TLQ2" s="38"/>
      <c r="TLR2" s="38"/>
      <c r="TLS2" s="38"/>
      <c r="TLT2" s="38"/>
      <c r="TLU2" s="38"/>
      <c r="TLV2" s="38"/>
      <c r="TLW2" s="38"/>
      <c r="TLX2" s="38"/>
      <c r="TLY2" s="38"/>
      <c r="TLZ2" s="38"/>
      <c r="TMA2" s="38"/>
      <c r="TMB2" s="38"/>
      <c r="TMC2" s="38"/>
      <c r="TMD2" s="38"/>
      <c r="TME2" s="38"/>
      <c r="TMF2" s="38"/>
      <c r="TMG2" s="38"/>
      <c r="TMH2" s="38"/>
      <c r="TMI2" s="38"/>
      <c r="TMJ2" s="38"/>
      <c r="TMK2" s="38"/>
      <c r="TML2" s="38"/>
      <c r="TMM2" s="38"/>
      <c r="TMN2" s="38"/>
      <c r="TMO2" s="38"/>
      <c r="TMP2" s="38"/>
      <c r="TMQ2" s="38"/>
      <c r="TMR2" s="38"/>
      <c r="TMS2" s="38"/>
      <c r="TMT2" s="38"/>
      <c r="TMU2" s="38"/>
      <c r="TMV2" s="38"/>
      <c r="TMW2" s="38"/>
      <c r="TMX2" s="38"/>
      <c r="TMY2" s="38"/>
      <c r="TMZ2" s="38"/>
      <c r="TNA2" s="38"/>
      <c r="TNB2" s="38"/>
      <c r="TNC2" s="38"/>
      <c r="TND2" s="38"/>
      <c r="TNE2" s="38"/>
      <c r="TNF2" s="38"/>
      <c r="TNG2" s="38"/>
      <c r="TNH2" s="38"/>
      <c r="TNI2" s="38"/>
      <c r="TNJ2" s="38"/>
      <c r="TNK2" s="38"/>
      <c r="TNL2" s="38"/>
      <c r="TNM2" s="38"/>
      <c r="TNN2" s="38"/>
      <c r="TNO2" s="38"/>
      <c r="TNP2" s="38"/>
      <c r="TNQ2" s="38"/>
      <c r="TNR2" s="38"/>
      <c r="TNS2" s="38"/>
      <c r="TNT2" s="38"/>
      <c r="TNU2" s="38"/>
      <c r="TNV2" s="38"/>
      <c r="TNW2" s="38"/>
      <c r="TNX2" s="38"/>
      <c r="TNY2" s="38"/>
      <c r="TNZ2" s="38"/>
      <c r="TOA2" s="38"/>
      <c r="TOB2" s="38"/>
      <c r="TOC2" s="38"/>
      <c r="TOD2" s="38"/>
      <c r="TOE2" s="38"/>
      <c r="TOF2" s="38"/>
      <c r="TOG2" s="38"/>
      <c r="TOH2" s="38"/>
      <c r="TOI2" s="38"/>
      <c r="TOJ2" s="38"/>
      <c r="TOK2" s="38"/>
      <c r="TOL2" s="38"/>
      <c r="TOM2" s="38"/>
      <c r="TON2" s="38"/>
      <c r="TOO2" s="38"/>
      <c r="TOP2" s="38"/>
      <c r="TOQ2" s="38"/>
      <c r="TOR2" s="38"/>
      <c r="TOS2" s="38"/>
      <c r="TOT2" s="38"/>
      <c r="TOU2" s="38"/>
      <c r="TOV2" s="38"/>
      <c r="TOW2" s="38"/>
      <c r="TOX2" s="38"/>
      <c r="TOY2" s="38"/>
      <c r="TOZ2" s="38"/>
      <c r="TPA2" s="38"/>
      <c r="TPB2" s="38"/>
      <c r="TPC2" s="38"/>
      <c r="TPD2" s="38"/>
      <c r="TPE2" s="38"/>
      <c r="TPF2" s="38"/>
      <c r="TPG2" s="38"/>
      <c r="TPH2" s="38"/>
      <c r="TPI2" s="38"/>
      <c r="TPJ2" s="38"/>
      <c r="TPK2" s="38"/>
      <c r="TPL2" s="38"/>
      <c r="TPM2" s="38"/>
      <c r="TPN2" s="38"/>
      <c r="TPO2" s="38"/>
      <c r="TPP2" s="38"/>
      <c r="TPQ2" s="38"/>
      <c r="TPR2" s="38"/>
      <c r="TPS2" s="38"/>
      <c r="TPT2" s="38"/>
      <c r="TPU2" s="38"/>
      <c r="TPV2" s="38"/>
      <c r="TPW2" s="38"/>
      <c r="TPX2" s="38"/>
      <c r="TPY2" s="38"/>
      <c r="TPZ2" s="38"/>
      <c r="TQA2" s="38"/>
      <c r="TQB2" s="38"/>
      <c r="TQC2" s="38"/>
      <c r="TQD2" s="38"/>
      <c r="TQE2" s="38"/>
      <c r="TQF2" s="38"/>
      <c r="TQG2" s="38"/>
      <c r="TQH2" s="38"/>
      <c r="TQI2" s="38"/>
      <c r="TQJ2" s="38"/>
      <c r="TQK2" s="38"/>
      <c r="TQL2" s="38"/>
      <c r="TQM2" s="38"/>
      <c r="TQN2" s="38"/>
      <c r="TQO2" s="38"/>
      <c r="TQP2" s="38"/>
      <c r="TQQ2" s="38"/>
      <c r="TQR2" s="38"/>
      <c r="TQS2" s="38"/>
      <c r="TQT2" s="38"/>
      <c r="TQU2" s="38"/>
      <c r="TQV2" s="38"/>
      <c r="TQW2" s="38"/>
      <c r="TQX2" s="38"/>
      <c r="TQY2" s="38"/>
      <c r="TQZ2" s="38"/>
      <c r="TRA2" s="38"/>
      <c r="TRB2" s="38"/>
      <c r="TRC2" s="38"/>
      <c r="TRD2" s="38"/>
      <c r="TRE2" s="38"/>
      <c r="TRF2" s="38"/>
      <c r="TRG2" s="38"/>
      <c r="TRH2" s="38"/>
      <c r="TRI2" s="38"/>
      <c r="TRJ2" s="38"/>
      <c r="TRK2" s="38"/>
      <c r="TRL2" s="38"/>
      <c r="TRM2" s="38"/>
      <c r="TRN2" s="38"/>
      <c r="TRO2" s="38"/>
      <c r="TRP2" s="38"/>
      <c r="TRQ2" s="38"/>
      <c r="TRR2" s="38"/>
      <c r="TRS2" s="38"/>
      <c r="TRT2" s="38"/>
      <c r="TRU2" s="38"/>
      <c r="TRV2" s="38"/>
      <c r="TRW2" s="38"/>
      <c r="TRX2" s="38"/>
      <c r="TRY2" s="38"/>
      <c r="TRZ2" s="38"/>
      <c r="TSA2" s="38"/>
      <c r="TSB2" s="38"/>
      <c r="TSC2" s="38"/>
      <c r="TSD2" s="38"/>
      <c r="TSE2" s="38"/>
      <c r="TSF2" s="38"/>
      <c r="TSG2" s="38"/>
      <c r="TSH2" s="38"/>
      <c r="TSI2" s="38"/>
      <c r="TSJ2" s="38"/>
      <c r="TSK2" s="38"/>
      <c r="TSL2" s="38"/>
      <c r="TSM2" s="38"/>
      <c r="TSN2" s="38"/>
      <c r="TSO2" s="38"/>
      <c r="TSP2" s="38"/>
      <c r="TSQ2" s="38"/>
      <c r="TSR2" s="38"/>
      <c r="TSS2" s="38"/>
      <c r="TST2" s="38"/>
      <c r="TSU2" s="38"/>
      <c r="TSV2" s="38"/>
      <c r="TSW2" s="38"/>
      <c r="TSX2" s="38"/>
      <c r="TSY2" s="38"/>
      <c r="TSZ2" s="38"/>
      <c r="TTA2" s="38"/>
      <c r="TTB2" s="38"/>
      <c r="TTC2" s="38"/>
      <c r="TTD2" s="38"/>
      <c r="TTE2" s="38"/>
      <c r="TTF2" s="38"/>
      <c r="TTG2" s="38"/>
      <c r="TTH2" s="38"/>
      <c r="TTI2" s="38"/>
      <c r="TTJ2" s="38"/>
      <c r="TTK2" s="38"/>
      <c r="TTL2" s="38"/>
      <c r="TTM2" s="38"/>
      <c r="TTN2" s="38"/>
      <c r="TTO2" s="38"/>
      <c r="TTP2" s="38"/>
      <c r="TTQ2" s="38"/>
      <c r="TTR2" s="38"/>
      <c r="TTS2" s="38"/>
      <c r="TTT2" s="38"/>
      <c r="TTU2" s="38"/>
      <c r="TTV2" s="38"/>
      <c r="TTW2" s="38"/>
      <c r="TTX2" s="38"/>
      <c r="TTY2" s="38"/>
      <c r="TTZ2" s="38"/>
      <c r="TUA2" s="38"/>
      <c r="TUB2" s="38"/>
      <c r="TUC2" s="38"/>
      <c r="TUD2" s="38"/>
      <c r="TUE2" s="38"/>
      <c r="TUF2" s="38"/>
      <c r="TUG2" s="38"/>
      <c r="TUH2" s="38"/>
      <c r="TUI2" s="38"/>
      <c r="TUJ2" s="38"/>
      <c r="TUK2" s="38"/>
      <c r="TUL2" s="38"/>
      <c r="TUM2" s="38"/>
      <c r="TUN2" s="38"/>
      <c r="TUO2" s="38"/>
      <c r="TUP2" s="38"/>
      <c r="TUQ2" s="38"/>
      <c r="TUR2" s="38"/>
      <c r="TUS2" s="38"/>
      <c r="TUT2" s="38"/>
      <c r="TUU2" s="38"/>
      <c r="TUV2" s="38"/>
      <c r="TUW2" s="38"/>
      <c r="TUX2" s="38"/>
      <c r="TUY2" s="38"/>
      <c r="TUZ2" s="38"/>
      <c r="TVA2" s="38"/>
      <c r="TVB2" s="38"/>
      <c r="TVC2" s="38"/>
      <c r="TVD2" s="38"/>
      <c r="TVE2" s="38"/>
      <c r="TVF2" s="38"/>
      <c r="TVG2" s="38"/>
      <c r="TVH2" s="38"/>
      <c r="TVI2" s="38"/>
      <c r="TVJ2" s="38"/>
      <c r="TVK2" s="38"/>
      <c r="TVL2" s="38"/>
      <c r="TVM2" s="38"/>
      <c r="TVN2" s="38"/>
      <c r="TVO2" s="38"/>
      <c r="TVP2" s="38"/>
      <c r="TVQ2" s="38"/>
      <c r="TVR2" s="38"/>
      <c r="TVS2" s="38"/>
      <c r="TVT2" s="38"/>
      <c r="TVU2" s="38"/>
      <c r="TVV2" s="38"/>
      <c r="TVW2" s="38"/>
      <c r="TVX2" s="38"/>
      <c r="TVY2" s="38"/>
      <c r="TVZ2" s="38"/>
      <c r="TWA2" s="38"/>
      <c r="TWB2" s="38"/>
      <c r="TWC2" s="38"/>
      <c r="TWD2" s="38"/>
      <c r="TWE2" s="38"/>
      <c r="TWF2" s="38"/>
      <c r="TWG2" s="38"/>
      <c r="TWH2" s="38"/>
      <c r="TWI2" s="38"/>
      <c r="TWJ2" s="38"/>
      <c r="TWK2" s="38"/>
      <c r="TWL2" s="38"/>
      <c r="TWM2" s="38"/>
      <c r="TWN2" s="38"/>
      <c r="TWO2" s="38"/>
      <c r="TWP2" s="38"/>
      <c r="TWQ2" s="38"/>
      <c r="TWR2" s="38"/>
      <c r="TWS2" s="38"/>
      <c r="TWT2" s="38"/>
      <c r="TWU2" s="38"/>
      <c r="TWV2" s="38"/>
      <c r="TWW2" s="38"/>
      <c r="TWX2" s="38"/>
      <c r="TWY2" s="38"/>
      <c r="TWZ2" s="38"/>
      <c r="TXA2" s="38"/>
      <c r="TXB2" s="38"/>
      <c r="TXC2" s="38"/>
      <c r="TXD2" s="38"/>
      <c r="TXE2" s="38"/>
      <c r="TXF2" s="38"/>
      <c r="TXG2" s="38"/>
      <c r="TXH2" s="38"/>
      <c r="TXI2" s="38"/>
      <c r="TXJ2" s="38"/>
      <c r="TXK2" s="38"/>
      <c r="TXL2" s="38"/>
      <c r="TXM2" s="38"/>
      <c r="TXN2" s="38"/>
      <c r="TXO2" s="38"/>
      <c r="TXP2" s="38"/>
      <c r="TXQ2" s="38"/>
      <c r="TXR2" s="38"/>
      <c r="TXS2" s="38"/>
      <c r="TXT2" s="38"/>
      <c r="TXU2" s="38"/>
      <c r="TXV2" s="38"/>
      <c r="TXW2" s="38"/>
      <c r="TXX2" s="38"/>
      <c r="TXY2" s="38"/>
      <c r="TXZ2" s="38"/>
      <c r="TYA2" s="38"/>
      <c r="TYB2" s="38"/>
      <c r="TYC2" s="38"/>
      <c r="TYD2" s="38"/>
      <c r="TYE2" s="38"/>
      <c r="TYF2" s="38"/>
      <c r="TYG2" s="38"/>
      <c r="TYH2" s="38"/>
      <c r="TYI2" s="38"/>
      <c r="TYJ2" s="38"/>
      <c r="TYK2" s="38"/>
      <c r="TYL2" s="38"/>
      <c r="TYM2" s="38"/>
      <c r="TYN2" s="38"/>
      <c r="TYO2" s="38"/>
      <c r="TYP2" s="38"/>
      <c r="TYQ2" s="38"/>
      <c r="TYR2" s="38"/>
      <c r="TYS2" s="38"/>
      <c r="TYT2" s="38"/>
      <c r="TYU2" s="38"/>
      <c r="TYV2" s="38"/>
      <c r="TYW2" s="38"/>
      <c r="TYX2" s="38"/>
      <c r="TYY2" s="38"/>
      <c r="TYZ2" s="38"/>
      <c r="TZA2" s="38"/>
      <c r="TZB2" s="38"/>
      <c r="TZC2" s="38"/>
      <c r="TZD2" s="38"/>
      <c r="TZE2" s="38"/>
      <c r="TZF2" s="38"/>
      <c r="TZG2" s="38"/>
      <c r="TZH2" s="38"/>
      <c r="TZI2" s="38"/>
      <c r="TZJ2" s="38"/>
      <c r="TZK2" s="38"/>
      <c r="TZL2" s="38"/>
      <c r="TZM2" s="38"/>
      <c r="TZN2" s="38"/>
      <c r="TZO2" s="38"/>
      <c r="TZP2" s="38"/>
      <c r="TZQ2" s="38"/>
      <c r="TZR2" s="38"/>
      <c r="TZS2" s="38"/>
      <c r="TZT2" s="38"/>
      <c r="TZU2" s="38"/>
      <c r="TZV2" s="38"/>
      <c r="TZW2" s="38"/>
      <c r="TZX2" s="38"/>
      <c r="TZY2" s="38"/>
      <c r="TZZ2" s="38"/>
      <c r="UAA2" s="38"/>
      <c r="UAB2" s="38"/>
      <c r="UAC2" s="38"/>
      <c r="UAD2" s="38"/>
      <c r="UAE2" s="38"/>
      <c r="UAF2" s="38"/>
      <c r="UAG2" s="38"/>
      <c r="UAH2" s="38"/>
      <c r="UAI2" s="38"/>
      <c r="UAJ2" s="38"/>
      <c r="UAK2" s="38"/>
      <c r="UAL2" s="38"/>
      <c r="UAM2" s="38"/>
      <c r="UAN2" s="38"/>
      <c r="UAO2" s="38"/>
      <c r="UAP2" s="38"/>
      <c r="UAQ2" s="38"/>
      <c r="UAR2" s="38"/>
      <c r="UAS2" s="38"/>
      <c r="UAT2" s="38"/>
      <c r="UAU2" s="38"/>
      <c r="UAV2" s="38"/>
      <c r="UAW2" s="38"/>
      <c r="UAX2" s="38"/>
      <c r="UAY2" s="38"/>
      <c r="UAZ2" s="38"/>
      <c r="UBA2" s="38"/>
      <c r="UBB2" s="38"/>
      <c r="UBC2" s="38"/>
      <c r="UBD2" s="38"/>
      <c r="UBE2" s="38"/>
      <c r="UBF2" s="38"/>
      <c r="UBG2" s="38"/>
      <c r="UBH2" s="38"/>
      <c r="UBI2" s="38"/>
      <c r="UBJ2" s="38"/>
      <c r="UBK2" s="38"/>
      <c r="UBL2" s="38"/>
      <c r="UBM2" s="38"/>
      <c r="UBN2" s="38"/>
      <c r="UBO2" s="38"/>
      <c r="UBP2" s="38"/>
      <c r="UBQ2" s="38"/>
      <c r="UBR2" s="38"/>
      <c r="UBS2" s="38"/>
      <c r="UBT2" s="38"/>
      <c r="UBU2" s="38"/>
      <c r="UBV2" s="38"/>
      <c r="UBW2" s="38"/>
      <c r="UBX2" s="38"/>
      <c r="UBY2" s="38"/>
      <c r="UBZ2" s="38"/>
      <c r="UCA2" s="38"/>
      <c r="UCB2" s="38"/>
      <c r="UCC2" s="38"/>
      <c r="UCD2" s="38"/>
      <c r="UCE2" s="38"/>
      <c r="UCF2" s="38"/>
      <c r="UCG2" s="38"/>
      <c r="UCH2" s="38"/>
      <c r="UCI2" s="38"/>
      <c r="UCJ2" s="38"/>
      <c r="UCK2" s="38"/>
      <c r="UCL2" s="38"/>
      <c r="UCM2" s="38"/>
      <c r="UCN2" s="38"/>
      <c r="UCO2" s="38"/>
      <c r="UCP2" s="38"/>
      <c r="UCQ2" s="38"/>
      <c r="UCR2" s="38"/>
      <c r="UCS2" s="38"/>
      <c r="UCT2" s="38"/>
      <c r="UCU2" s="38"/>
      <c r="UCV2" s="38"/>
      <c r="UCW2" s="38"/>
      <c r="UCX2" s="38"/>
      <c r="UCY2" s="38"/>
      <c r="UCZ2" s="38"/>
      <c r="UDA2" s="38"/>
      <c r="UDB2" s="38"/>
      <c r="UDC2" s="38"/>
      <c r="UDD2" s="38"/>
      <c r="UDE2" s="38"/>
      <c r="UDF2" s="38"/>
      <c r="UDG2" s="38"/>
      <c r="UDH2" s="38"/>
      <c r="UDI2" s="38"/>
      <c r="UDJ2" s="38"/>
      <c r="UDK2" s="38"/>
      <c r="UDL2" s="38"/>
      <c r="UDM2" s="38"/>
      <c r="UDN2" s="38"/>
      <c r="UDO2" s="38"/>
      <c r="UDP2" s="38"/>
      <c r="UDQ2" s="38"/>
      <c r="UDR2" s="38"/>
      <c r="UDS2" s="38"/>
      <c r="UDT2" s="38"/>
      <c r="UDU2" s="38"/>
      <c r="UDV2" s="38"/>
      <c r="UDW2" s="38"/>
      <c r="UDX2" s="38"/>
      <c r="UDY2" s="38"/>
      <c r="UDZ2" s="38"/>
      <c r="UEA2" s="38"/>
      <c r="UEB2" s="38"/>
      <c r="UEC2" s="38"/>
      <c r="UED2" s="38"/>
      <c r="UEE2" s="38"/>
      <c r="UEF2" s="38"/>
      <c r="UEG2" s="38"/>
      <c r="UEH2" s="38"/>
      <c r="UEI2" s="38"/>
      <c r="UEJ2" s="38"/>
      <c r="UEK2" s="38"/>
      <c r="UEL2" s="38"/>
      <c r="UEM2" s="38"/>
      <c r="UEN2" s="38"/>
      <c r="UEO2" s="38"/>
      <c r="UEP2" s="38"/>
      <c r="UEQ2" s="38"/>
      <c r="UER2" s="38"/>
      <c r="UES2" s="38"/>
      <c r="UET2" s="38"/>
      <c r="UEU2" s="38"/>
      <c r="UEV2" s="38"/>
      <c r="UEW2" s="38"/>
      <c r="UEX2" s="38"/>
      <c r="UEY2" s="38"/>
      <c r="UEZ2" s="38"/>
      <c r="UFA2" s="38"/>
      <c r="UFB2" s="38"/>
      <c r="UFC2" s="38"/>
      <c r="UFD2" s="38"/>
      <c r="UFE2" s="38"/>
      <c r="UFF2" s="38"/>
      <c r="UFG2" s="38"/>
      <c r="UFH2" s="38"/>
      <c r="UFI2" s="38"/>
      <c r="UFJ2" s="38"/>
      <c r="UFK2" s="38"/>
      <c r="UFL2" s="38"/>
      <c r="UFM2" s="38"/>
      <c r="UFN2" s="38"/>
      <c r="UFO2" s="38"/>
      <c r="UFP2" s="38"/>
      <c r="UFQ2" s="38"/>
      <c r="UFR2" s="38"/>
      <c r="UFS2" s="38"/>
      <c r="UFT2" s="38"/>
      <c r="UFU2" s="38"/>
      <c r="UFV2" s="38"/>
      <c r="UFW2" s="38"/>
      <c r="UFX2" s="38"/>
      <c r="UFY2" s="38"/>
      <c r="UFZ2" s="38"/>
      <c r="UGA2" s="38"/>
      <c r="UGB2" s="38"/>
      <c r="UGC2" s="38"/>
      <c r="UGD2" s="38"/>
      <c r="UGE2" s="38"/>
      <c r="UGF2" s="38"/>
      <c r="UGG2" s="38"/>
      <c r="UGH2" s="38"/>
      <c r="UGI2" s="38"/>
      <c r="UGJ2" s="38"/>
      <c r="UGK2" s="38"/>
      <c r="UGL2" s="38"/>
      <c r="UGM2" s="38"/>
      <c r="UGN2" s="38"/>
      <c r="UGO2" s="38"/>
      <c r="UGP2" s="38"/>
      <c r="UGQ2" s="38"/>
      <c r="UGR2" s="38"/>
      <c r="UGS2" s="38"/>
      <c r="UGT2" s="38"/>
      <c r="UGU2" s="38"/>
      <c r="UGV2" s="38"/>
      <c r="UGW2" s="38"/>
      <c r="UGX2" s="38"/>
      <c r="UGY2" s="38"/>
      <c r="UGZ2" s="38"/>
      <c r="UHA2" s="38"/>
      <c r="UHB2" s="38"/>
      <c r="UHC2" s="38"/>
      <c r="UHD2" s="38"/>
      <c r="UHE2" s="38"/>
      <c r="UHF2" s="38"/>
      <c r="UHG2" s="38"/>
      <c r="UHH2" s="38"/>
      <c r="UHI2" s="38"/>
      <c r="UHJ2" s="38"/>
      <c r="UHK2" s="38"/>
      <c r="UHL2" s="38"/>
      <c r="UHM2" s="38"/>
      <c r="UHN2" s="38"/>
      <c r="UHO2" s="38"/>
      <c r="UHP2" s="38"/>
      <c r="UHQ2" s="38"/>
      <c r="UHR2" s="38"/>
      <c r="UHS2" s="38"/>
      <c r="UHT2" s="38"/>
      <c r="UHU2" s="38"/>
      <c r="UHV2" s="38"/>
      <c r="UHW2" s="38"/>
      <c r="UHX2" s="38"/>
      <c r="UHY2" s="38"/>
      <c r="UHZ2" s="38"/>
      <c r="UIA2" s="38"/>
      <c r="UIB2" s="38"/>
      <c r="UIC2" s="38"/>
      <c r="UID2" s="38"/>
      <c r="UIE2" s="38"/>
      <c r="UIF2" s="38"/>
      <c r="UIG2" s="38"/>
      <c r="UIH2" s="38"/>
      <c r="UII2" s="38"/>
      <c r="UIJ2" s="38"/>
      <c r="UIK2" s="38"/>
      <c r="UIL2" s="38"/>
      <c r="UIM2" s="38"/>
      <c r="UIN2" s="38"/>
      <c r="UIO2" s="38"/>
      <c r="UIP2" s="38"/>
      <c r="UIQ2" s="38"/>
      <c r="UIR2" s="38"/>
      <c r="UIS2" s="38"/>
      <c r="UIT2" s="38"/>
      <c r="UIU2" s="38"/>
      <c r="UIV2" s="38"/>
      <c r="UIW2" s="38"/>
      <c r="UIX2" s="38"/>
      <c r="UIY2" s="38"/>
      <c r="UIZ2" s="38"/>
      <c r="UJA2" s="38"/>
      <c r="UJB2" s="38"/>
      <c r="UJC2" s="38"/>
      <c r="UJD2" s="38"/>
      <c r="UJE2" s="38"/>
      <c r="UJF2" s="38"/>
      <c r="UJG2" s="38"/>
      <c r="UJH2" s="38"/>
      <c r="UJI2" s="38"/>
      <c r="UJJ2" s="38"/>
      <c r="UJK2" s="38"/>
      <c r="UJL2" s="38"/>
      <c r="UJM2" s="38"/>
      <c r="UJN2" s="38"/>
      <c r="UJO2" s="38"/>
      <c r="UJP2" s="38"/>
      <c r="UJQ2" s="38"/>
      <c r="UJR2" s="38"/>
      <c r="UJS2" s="38"/>
      <c r="UJT2" s="38"/>
      <c r="UJU2" s="38"/>
      <c r="UJV2" s="38"/>
      <c r="UJW2" s="38"/>
      <c r="UJX2" s="38"/>
      <c r="UJY2" s="38"/>
      <c r="UJZ2" s="38"/>
      <c r="UKA2" s="38"/>
      <c r="UKB2" s="38"/>
      <c r="UKC2" s="38"/>
      <c r="UKD2" s="38"/>
      <c r="UKE2" s="38"/>
      <c r="UKF2" s="38"/>
      <c r="UKG2" s="38"/>
      <c r="UKH2" s="38"/>
      <c r="UKI2" s="38"/>
      <c r="UKJ2" s="38"/>
      <c r="UKK2" s="38"/>
      <c r="UKL2" s="38"/>
      <c r="UKM2" s="38"/>
      <c r="UKN2" s="38"/>
      <c r="UKO2" s="38"/>
      <c r="UKP2" s="38"/>
      <c r="UKQ2" s="38"/>
      <c r="UKR2" s="38"/>
      <c r="UKS2" s="38"/>
      <c r="UKT2" s="38"/>
      <c r="UKU2" s="38"/>
      <c r="UKV2" s="38"/>
      <c r="UKW2" s="38"/>
      <c r="UKX2" s="38"/>
      <c r="UKY2" s="38"/>
      <c r="UKZ2" s="38"/>
      <c r="ULA2" s="38"/>
      <c r="ULB2" s="38"/>
      <c r="ULC2" s="38"/>
      <c r="ULD2" s="38"/>
      <c r="ULE2" s="38"/>
      <c r="ULF2" s="38"/>
      <c r="ULG2" s="38"/>
      <c r="ULH2" s="38"/>
      <c r="ULI2" s="38"/>
      <c r="ULJ2" s="38"/>
      <c r="ULK2" s="38"/>
      <c r="ULL2" s="38"/>
      <c r="ULM2" s="38"/>
      <c r="ULN2" s="38"/>
      <c r="ULO2" s="38"/>
      <c r="ULP2" s="38"/>
      <c r="ULQ2" s="38"/>
      <c r="ULR2" s="38"/>
      <c r="ULS2" s="38"/>
      <c r="ULT2" s="38"/>
      <c r="ULU2" s="38"/>
      <c r="ULV2" s="38"/>
      <c r="ULW2" s="38"/>
      <c r="ULX2" s="38"/>
      <c r="ULY2" s="38"/>
      <c r="ULZ2" s="38"/>
      <c r="UMA2" s="38"/>
      <c r="UMB2" s="38"/>
      <c r="UMC2" s="38"/>
      <c r="UMD2" s="38"/>
      <c r="UME2" s="38"/>
      <c r="UMF2" s="38"/>
      <c r="UMG2" s="38"/>
      <c r="UMH2" s="38"/>
      <c r="UMI2" s="38"/>
      <c r="UMJ2" s="38"/>
      <c r="UMK2" s="38"/>
      <c r="UML2" s="38"/>
      <c r="UMM2" s="38"/>
      <c r="UMN2" s="38"/>
      <c r="UMO2" s="38"/>
      <c r="UMP2" s="38"/>
      <c r="UMQ2" s="38"/>
      <c r="UMR2" s="38"/>
      <c r="UMS2" s="38"/>
      <c r="UMT2" s="38"/>
      <c r="UMU2" s="38"/>
      <c r="UMV2" s="38"/>
      <c r="UMW2" s="38"/>
      <c r="UMX2" s="38"/>
      <c r="UMY2" s="38"/>
      <c r="UMZ2" s="38"/>
      <c r="UNA2" s="38"/>
      <c r="UNB2" s="38"/>
      <c r="UNC2" s="38"/>
      <c r="UND2" s="38"/>
      <c r="UNE2" s="38"/>
      <c r="UNF2" s="38"/>
      <c r="UNG2" s="38"/>
      <c r="UNH2" s="38"/>
      <c r="UNI2" s="38"/>
      <c r="UNJ2" s="38"/>
      <c r="UNK2" s="38"/>
      <c r="UNL2" s="38"/>
      <c r="UNM2" s="38"/>
      <c r="UNN2" s="38"/>
      <c r="UNO2" s="38"/>
      <c r="UNP2" s="38"/>
      <c r="UNQ2" s="38"/>
      <c r="UNR2" s="38"/>
      <c r="UNS2" s="38"/>
      <c r="UNT2" s="38"/>
      <c r="UNU2" s="38"/>
      <c r="UNV2" s="38"/>
      <c r="UNW2" s="38"/>
      <c r="UNX2" s="38"/>
      <c r="UNY2" s="38"/>
      <c r="UNZ2" s="38"/>
      <c r="UOA2" s="38"/>
      <c r="UOB2" s="38"/>
      <c r="UOC2" s="38"/>
      <c r="UOD2" s="38"/>
      <c r="UOE2" s="38"/>
      <c r="UOF2" s="38"/>
      <c r="UOG2" s="38"/>
      <c r="UOH2" s="38"/>
      <c r="UOI2" s="38"/>
      <c r="UOJ2" s="38"/>
      <c r="UOK2" s="38"/>
      <c r="UOL2" s="38"/>
      <c r="UOM2" s="38"/>
      <c r="UON2" s="38"/>
      <c r="UOO2" s="38"/>
      <c r="UOP2" s="38"/>
      <c r="UOQ2" s="38"/>
      <c r="UOR2" s="38"/>
      <c r="UOS2" s="38"/>
      <c r="UOT2" s="38"/>
      <c r="UOU2" s="38"/>
      <c r="UOV2" s="38"/>
      <c r="UOW2" s="38"/>
      <c r="UOX2" s="38"/>
      <c r="UOY2" s="38"/>
      <c r="UOZ2" s="38"/>
      <c r="UPA2" s="38"/>
      <c r="UPB2" s="38"/>
      <c r="UPC2" s="38"/>
      <c r="UPD2" s="38"/>
      <c r="UPE2" s="38"/>
      <c r="UPF2" s="38"/>
      <c r="UPG2" s="38"/>
      <c r="UPH2" s="38"/>
      <c r="UPI2" s="38"/>
      <c r="UPJ2" s="38"/>
      <c r="UPK2" s="38"/>
      <c r="UPL2" s="38"/>
      <c r="UPM2" s="38"/>
      <c r="UPN2" s="38"/>
      <c r="UPO2" s="38"/>
      <c r="UPP2" s="38"/>
      <c r="UPQ2" s="38"/>
      <c r="UPR2" s="38"/>
      <c r="UPS2" s="38"/>
      <c r="UPT2" s="38"/>
      <c r="UPU2" s="38"/>
      <c r="UPV2" s="38"/>
      <c r="UPW2" s="38"/>
      <c r="UPX2" s="38"/>
      <c r="UPY2" s="38"/>
      <c r="UPZ2" s="38"/>
      <c r="UQA2" s="38"/>
      <c r="UQB2" s="38"/>
      <c r="UQC2" s="38"/>
      <c r="UQD2" s="38"/>
      <c r="UQE2" s="38"/>
      <c r="UQF2" s="38"/>
      <c r="UQG2" s="38"/>
      <c r="UQH2" s="38"/>
      <c r="UQI2" s="38"/>
      <c r="UQJ2" s="38"/>
      <c r="UQK2" s="38"/>
      <c r="UQL2" s="38"/>
      <c r="UQM2" s="38"/>
      <c r="UQN2" s="38"/>
      <c r="UQO2" s="38"/>
      <c r="UQP2" s="38"/>
      <c r="UQQ2" s="38"/>
      <c r="UQR2" s="38"/>
      <c r="UQS2" s="38"/>
      <c r="UQT2" s="38"/>
      <c r="UQU2" s="38"/>
      <c r="UQV2" s="38"/>
      <c r="UQW2" s="38"/>
      <c r="UQX2" s="38"/>
      <c r="UQY2" s="38"/>
      <c r="UQZ2" s="38"/>
      <c r="URA2" s="38"/>
      <c r="URB2" s="38"/>
      <c r="URC2" s="38"/>
      <c r="URD2" s="38"/>
      <c r="URE2" s="38"/>
      <c r="URF2" s="38"/>
      <c r="URG2" s="38"/>
      <c r="URH2" s="38"/>
      <c r="URI2" s="38"/>
      <c r="URJ2" s="38"/>
      <c r="URK2" s="38"/>
      <c r="URL2" s="38"/>
      <c r="URM2" s="38"/>
      <c r="URN2" s="38"/>
      <c r="URO2" s="38"/>
      <c r="URP2" s="38"/>
      <c r="URQ2" s="38"/>
      <c r="URR2" s="38"/>
      <c r="URS2" s="38"/>
      <c r="URT2" s="38"/>
      <c r="URU2" s="38"/>
      <c r="URV2" s="38"/>
      <c r="URW2" s="38"/>
      <c r="URX2" s="38"/>
      <c r="URY2" s="38"/>
      <c r="URZ2" s="38"/>
      <c r="USA2" s="38"/>
      <c r="USB2" s="38"/>
      <c r="USC2" s="38"/>
      <c r="USD2" s="38"/>
      <c r="USE2" s="38"/>
      <c r="USF2" s="38"/>
      <c r="USG2" s="38"/>
      <c r="USH2" s="38"/>
      <c r="USI2" s="38"/>
      <c r="USJ2" s="38"/>
      <c r="USK2" s="38"/>
      <c r="USL2" s="38"/>
      <c r="USM2" s="38"/>
      <c r="USN2" s="38"/>
      <c r="USO2" s="38"/>
      <c r="USP2" s="38"/>
      <c r="USQ2" s="38"/>
      <c r="USR2" s="38"/>
      <c r="USS2" s="38"/>
      <c r="UST2" s="38"/>
      <c r="USU2" s="38"/>
      <c r="USV2" s="38"/>
      <c r="USW2" s="38"/>
      <c r="USX2" s="38"/>
      <c r="USY2" s="38"/>
      <c r="USZ2" s="38"/>
      <c r="UTA2" s="38"/>
      <c r="UTB2" s="38"/>
      <c r="UTC2" s="38"/>
      <c r="UTD2" s="38"/>
      <c r="UTE2" s="38"/>
      <c r="UTF2" s="38"/>
      <c r="UTG2" s="38"/>
      <c r="UTH2" s="38"/>
      <c r="UTI2" s="38"/>
      <c r="UTJ2" s="38"/>
      <c r="UTK2" s="38"/>
      <c r="UTL2" s="38"/>
      <c r="UTM2" s="38"/>
      <c r="UTN2" s="38"/>
      <c r="UTO2" s="38"/>
      <c r="UTP2" s="38"/>
      <c r="UTQ2" s="38"/>
      <c r="UTR2" s="38"/>
      <c r="UTS2" s="38"/>
      <c r="UTT2" s="38"/>
      <c r="UTU2" s="38"/>
      <c r="UTV2" s="38"/>
      <c r="UTW2" s="38"/>
      <c r="UTX2" s="38"/>
      <c r="UTY2" s="38"/>
      <c r="UTZ2" s="38"/>
      <c r="UUA2" s="38"/>
      <c r="UUB2" s="38"/>
      <c r="UUC2" s="38"/>
      <c r="UUD2" s="38"/>
      <c r="UUE2" s="38"/>
      <c r="UUF2" s="38"/>
      <c r="UUG2" s="38"/>
      <c r="UUH2" s="38"/>
      <c r="UUI2" s="38"/>
      <c r="UUJ2" s="38"/>
      <c r="UUK2" s="38"/>
      <c r="UUL2" s="38"/>
      <c r="UUM2" s="38"/>
      <c r="UUN2" s="38"/>
      <c r="UUO2" s="38"/>
      <c r="UUP2" s="38"/>
      <c r="UUQ2" s="38"/>
      <c r="UUR2" s="38"/>
      <c r="UUS2" s="38"/>
      <c r="UUT2" s="38"/>
      <c r="UUU2" s="38"/>
      <c r="UUV2" s="38"/>
      <c r="UUW2" s="38"/>
      <c r="UUX2" s="38"/>
      <c r="UUY2" s="38"/>
      <c r="UUZ2" s="38"/>
      <c r="UVA2" s="38"/>
      <c r="UVB2" s="38"/>
      <c r="UVC2" s="38"/>
      <c r="UVD2" s="38"/>
      <c r="UVE2" s="38"/>
      <c r="UVF2" s="38"/>
      <c r="UVG2" s="38"/>
      <c r="UVH2" s="38"/>
      <c r="UVI2" s="38"/>
      <c r="UVJ2" s="38"/>
      <c r="UVK2" s="38"/>
      <c r="UVL2" s="38"/>
      <c r="UVM2" s="38"/>
      <c r="UVN2" s="38"/>
      <c r="UVO2" s="38"/>
      <c r="UVP2" s="38"/>
      <c r="UVQ2" s="38"/>
      <c r="UVR2" s="38"/>
      <c r="UVS2" s="38"/>
      <c r="UVT2" s="38"/>
      <c r="UVU2" s="38"/>
      <c r="UVV2" s="38"/>
      <c r="UVW2" s="38"/>
      <c r="UVX2" s="38"/>
      <c r="UVY2" s="38"/>
      <c r="UVZ2" s="38"/>
      <c r="UWA2" s="38"/>
      <c r="UWB2" s="38"/>
      <c r="UWC2" s="38"/>
      <c r="UWD2" s="38"/>
      <c r="UWE2" s="38"/>
      <c r="UWF2" s="38"/>
      <c r="UWG2" s="38"/>
      <c r="UWH2" s="38"/>
      <c r="UWI2" s="38"/>
      <c r="UWJ2" s="38"/>
      <c r="UWK2" s="38"/>
      <c r="UWL2" s="38"/>
      <c r="UWM2" s="38"/>
      <c r="UWN2" s="38"/>
      <c r="UWO2" s="38"/>
      <c r="UWP2" s="38"/>
      <c r="UWQ2" s="38"/>
      <c r="UWR2" s="38"/>
      <c r="UWS2" s="38"/>
      <c r="UWT2" s="38"/>
      <c r="UWU2" s="38"/>
      <c r="UWV2" s="38"/>
      <c r="UWW2" s="38"/>
      <c r="UWX2" s="38"/>
      <c r="UWY2" s="38"/>
      <c r="UWZ2" s="38"/>
      <c r="UXA2" s="38"/>
      <c r="UXB2" s="38"/>
      <c r="UXC2" s="38"/>
      <c r="UXD2" s="38"/>
      <c r="UXE2" s="38"/>
      <c r="UXF2" s="38"/>
      <c r="UXG2" s="38"/>
      <c r="UXH2" s="38"/>
      <c r="UXI2" s="38"/>
      <c r="UXJ2" s="38"/>
      <c r="UXK2" s="38"/>
      <c r="UXL2" s="38"/>
      <c r="UXM2" s="38"/>
      <c r="UXN2" s="38"/>
      <c r="UXO2" s="38"/>
      <c r="UXP2" s="38"/>
      <c r="UXQ2" s="38"/>
      <c r="UXR2" s="38"/>
      <c r="UXS2" s="38"/>
      <c r="UXT2" s="38"/>
      <c r="UXU2" s="38"/>
      <c r="UXV2" s="38"/>
      <c r="UXW2" s="38"/>
      <c r="UXX2" s="38"/>
      <c r="UXY2" s="38"/>
      <c r="UXZ2" s="38"/>
      <c r="UYA2" s="38"/>
      <c r="UYB2" s="38"/>
      <c r="UYC2" s="38"/>
      <c r="UYD2" s="38"/>
      <c r="UYE2" s="38"/>
      <c r="UYF2" s="38"/>
      <c r="UYG2" s="38"/>
      <c r="UYH2" s="38"/>
      <c r="UYI2" s="38"/>
      <c r="UYJ2" s="38"/>
      <c r="UYK2" s="38"/>
      <c r="UYL2" s="38"/>
      <c r="UYM2" s="38"/>
      <c r="UYN2" s="38"/>
      <c r="UYO2" s="38"/>
      <c r="UYP2" s="38"/>
      <c r="UYQ2" s="38"/>
      <c r="UYR2" s="38"/>
      <c r="UYS2" s="38"/>
      <c r="UYT2" s="38"/>
      <c r="UYU2" s="38"/>
      <c r="UYV2" s="38"/>
      <c r="UYW2" s="38"/>
      <c r="UYX2" s="38"/>
      <c r="UYY2" s="38"/>
      <c r="UYZ2" s="38"/>
      <c r="UZA2" s="38"/>
      <c r="UZB2" s="38"/>
      <c r="UZC2" s="38"/>
      <c r="UZD2" s="38"/>
      <c r="UZE2" s="38"/>
      <c r="UZF2" s="38"/>
      <c r="UZG2" s="38"/>
      <c r="UZH2" s="38"/>
      <c r="UZI2" s="38"/>
      <c r="UZJ2" s="38"/>
      <c r="UZK2" s="38"/>
      <c r="UZL2" s="38"/>
      <c r="UZM2" s="38"/>
      <c r="UZN2" s="38"/>
      <c r="UZO2" s="38"/>
      <c r="UZP2" s="38"/>
      <c r="UZQ2" s="38"/>
      <c r="UZR2" s="38"/>
      <c r="UZS2" s="38"/>
      <c r="UZT2" s="38"/>
      <c r="UZU2" s="38"/>
      <c r="UZV2" s="38"/>
      <c r="UZW2" s="38"/>
      <c r="UZX2" s="38"/>
      <c r="UZY2" s="38"/>
      <c r="UZZ2" s="38"/>
      <c r="VAA2" s="38"/>
      <c r="VAB2" s="38"/>
      <c r="VAC2" s="38"/>
      <c r="VAD2" s="38"/>
      <c r="VAE2" s="38"/>
      <c r="VAF2" s="38"/>
      <c r="VAG2" s="38"/>
      <c r="VAH2" s="38"/>
      <c r="VAI2" s="38"/>
      <c r="VAJ2" s="38"/>
      <c r="VAK2" s="38"/>
      <c r="VAL2" s="38"/>
      <c r="VAM2" s="38"/>
      <c r="VAN2" s="38"/>
      <c r="VAO2" s="38"/>
      <c r="VAP2" s="38"/>
      <c r="VAQ2" s="38"/>
      <c r="VAR2" s="38"/>
      <c r="VAS2" s="38"/>
      <c r="VAT2" s="38"/>
      <c r="VAU2" s="38"/>
      <c r="VAV2" s="38"/>
      <c r="VAW2" s="38"/>
      <c r="VAX2" s="38"/>
      <c r="VAY2" s="38"/>
      <c r="VAZ2" s="38"/>
      <c r="VBA2" s="38"/>
      <c r="VBB2" s="38"/>
      <c r="VBC2" s="38"/>
      <c r="VBD2" s="38"/>
      <c r="VBE2" s="38"/>
      <c r="VBF2" s="38"/>
      <c r="VBG2" s="38"/>
      <c r="VBH2" s="38"/>
      <c r="VBI2" s="38"/>
      <c r="VBJ2" s="38"/>
      <c r="VBK2" s="38"/>
      <c r="VBL2" s="38"/>
      <c r="VBM2" s="38"/>
      <c r="VBN2" s="38"/>
      <c r="VBO2" s="38"/>
      <c r="VBP2" s="38"/>
      <c r="VBQ2" s="38"/>
      <c r="VBR2" s="38"/>
      <c r="VBS2" s="38"/>
      <c r="VBT2" s="38"/>
      <c r="VBU2" s="38"/>
      <c r="VBV2" s="38"/>
      <c r="VBW2" s="38"/>
      <c r="VBX2" s="38"/>
      <c r="VBY2" s="38"/>
      <c r="VBZ2" s="38"/>
      <c r="VCA2" s="38"/>
      <c r="VCB2" s="38"/>
      <c r="VCC2" s="38"/>
      <c r="VCD2" s="38"/>
      <c r="VCE2" s="38"/>
      <c r="VCF2" s="38"/>
      <c r="VCG2" s="38"/>
      <c r="VCH2" s="38"/>
      <c r="VCI2" s="38"/>
      <c r="VCJ2" s="38"/>
      <c r="VCK2" s="38"/>
      <c r="VCL2" s="38"/>
      <c r="VCM2" s="38"/>
      <c r="VCN2" s="38"/>
      <c r="VCO2" s="38"/>
      <c r="VCP2" s="38"/>
      <c r="VCQ2" s="38"/>
      <c r="VCR2" s="38"/>
      <c r="VCS2" s="38"/>
      <c r="VCT2" s="38"/>
      <c r="VCU2" s="38"/>
      <c r="VCV2" s="38"/>
      <c r="VCW2" s="38"/>
      <c r="VCX2" s="38"/>
      <c r="VCY2" s="38"/>
      <c r="VCZ2" s="38"/>
      <c r="VDA2" s="38"/>
      <c r="VDB2" s="38"/>
      <c r="VDC2" s="38"/>
      <c r="VDD2" s="38"/>
      <c r="VDE2" s="38"/>
      <c r="VDF2" s="38"/>
      <c r="VDG2" s="38"/>
      <c r="VDH2" s="38"/>
      <c r="VDI2" s="38"/>
      <c r="VDJ2" s="38"/>
      <c r="VDK2" s="38"/>
      <c r="VDL2" s="38"/>
      <c r="VDM2" s="38"/>
      <c r="VDN2" s="38"/>
      <c r="VDO2" s="38"/>
      <c r="VDP2" s="38"/>
      <c r="VDQ2" s="38"/>
      <c r="VDR2" s="38"/>
      <c r="VDS2" s="38"/>
      <c r="VDT2" s="38"/>
      <c r="VDU2" s="38"/>
      <c r="VDV2" s="38"/>
      <c r="VDW2" s="38"/>
      <c r="VDX2" s="38"/>
      <c r="VDY2" s="38"/>
      <c r="VDZ2" s="38"/>
      <c r="VEA2" s="38"/>
      <c r="VEB2" s="38"/>
      <c r="VEC2" s="38"/>
      <c r="VED2" s="38"/>
      <c r="VEE2" s="38"/>
      <c r="VEF2" s="38"/>
      <c r="VEG2" s="38"/>
      <c r="VEH2" s="38"/>
      <c r="VEI2" s="38"/>
      <c r="VEJ2" s="38"/>
      <c r="VEK2" s="38"/>
      <c r="VEL2" s="38"/>
      <c r="VEM2" s="38"/>
      <c r="VEN2" s="38"/>
      <c r="VEO2" s="38"/>
      <c r="VEP2" s="38"/>
      <c r="VEQ2" s="38"/>
      <c r="VER2" s="38"/>
      <c r="VES2" s="38"/>
      <c r="VET2" s="38"/>
      <c r="VEU2" s="38"/>
      <c r="VEV2" s="38"/>
      <c r="VEW2" s="38"/>
      <c r="VEX2" s="38"/>
      <c r="VEY2" s="38"/>
      <c r="VEZ2" s="38"/>
      <c r="VFA2" s="38"/>
      <c r="VFB2" s="38"/>
      <c r="VFC2" s="38"/>
      <c r="VFD2" s="38"/>
      <c r="VFE2" s="38"/>
      <c r="VFF2" s="38"/>
      <c r="VFG2" s="38"/>
      <c r="VFH2" s="38"/>
      <c r="VFI2" s="38"/>
      <c r="VFJ2" s="38"/>
      <c r="VFK2" s="38"/>
      <c r="VFL2" s="38"/>
      <c r="VFM2" s="38"/>
      <c r="VFN2" s="38"/>
      <c r="VFO2" s="38"/>
      <c r="VFP2" s="38"/>
      <c r="VFQ2" s="38"/>
      <c r="VFR2" s="38"/>
      <c r="VFS2" s="38"/>
      <c r="VFT2" s="38"/>
      <c r="VFU2" s="38"/>
      <c r="VFV2" s="38"/>
      <c r="VFW2" s="38"/>
      <c r="VFX2" s="38"/>
      <c r="VFY2" s="38"/>
      <c r="VFZ2" s="38"/>
      <c r="VGA2" s="38"/>
      <c r="VGB2" s="38"/>
      <c r="VGC2" s="38"/>
      <c r="VGD2" s="38"/>
      <c r="VGE2" s="38"/>
      <c r="VGF2" s="38"/>
      <c r="VGG2" s="38"/>
      <c r="VGH2" s="38"/>
      <c r="VGI2" s="38"/>
      <c r="VGJ2" s="38"/>
      <c r="VGK2" s="38"/>
      <c r="VGL2" s="38"/>
      <c r="VGM2" s="38"/>
      <c r="VGN2" s="38"/>
      <c r="VGO2" s="38"/>
      <c r="VGP2" s="38"/>
      <c r="VGQ2" s="38"/>
      <c r="VGR2" s="38"/>
      <c r="VGS2" s="38"/>
      <c r="VGT2" s="38"/>
      <c r="VGU2" s="38"/>
      <c r="VGV2" s="38"/>
      <c r="VGW2" s="38"/>
      <c r="VGX2" s="38"/>
      <c r="VGY2" s="38"/>
      <c r="VGZ2" s="38"/>
      <c r="VHA2" s="38"/>
      <c r="VHB2" s="38"/>
      <c r="VHC2" s="38"/>
      <c r="VHD2" s="38"/>
      <c r="VHE2" s="38"/>
      <c r="VHF2" s="38"/>
      <c r="VHG2" s="38"/>
      <c r="VHH2" s="38"/>
      <c r="VHI2" s="38"/>
      <c r="VHJ2" s="38"/>
      <c r="VHK2" s="38"/>
      <c r="VHL2" s="38"/>
      <c r="VHM2" s="38"/>
      <c r="VHN2" s="38"/>
      <c r="VHO2" s="38"/>
      <c r="VHP2" s="38"/>
      <c r="VHQ2" s="38"/>
      <c r="VHR2" s="38"/>
      <c r="VHS2" s="38"/>
      <c r="VHT2" s="38"/>
      <c r="VHU2" s="38"/>
      <c r="VHV2" s="38"/>
      <c r="VHW2" s="38"/>
      <c r="VHX2" s="38"/>
      <c r="VHY2" s="38"/>
      <c r="VHZ2" s="38"/>
      <c r="VIA2" s="38"/>
      <c r="VIB2" s="38"/>
      <c r="VIC2" s="38"/>
      <c r="VID2" s="38"/>
      <c r="VIE2" s="38"/>
      <c r="VIF2" s="38"/>
      <c r="VIG2" s="38"/>
      <c r="VIH2" s="38"/>
      <c r="VII2" s="38"/>
      <c r="VIJ2" s="38"/>
      <c r="VIK2" s="38"/>
      <c r="VIL2" s="38"/>
      <c r="VIM2" s="38"/>
      <c r="VIN2" s="38"/>
      <c r="VIO2" s="38"/>
      <c r="VIP2" s="38"/>
      <c r="VIQ2" s="38"/>
      <c r="VIR2" s="38"/>
      <c r="VIS2" s="38"/>
      <c r="VIT2" s="38"/>
      <c r="VIU2" s="38"/>
      <c r="VIV2" s="38"/>
      <c r="VIW2" s="38"/>
      <c r="VIX2" s="38"/>
      <c r="VIY2" s="38"/>
      <c r="VIZ2" s="38"/>
      <c r="VJA2" s="38"/>
      <c r="VJB2" s="38"/>
      <c r="VJC2" s="38"/>
      <c r="VJD2" s="38"/>
      <c r="VJE2" s="38"/>
      <c r="VJF2" s="38"/>
      <c r="VJG2" s="38"/>
      <c r="VJH2" s="38"/>
      <c r="VJI2" s="38"/>
      <c r="VJJ2" s="38"/>
      <c r="VJK2" s="38"/>
      <c r="VJL2" s="38"/>
      <c r="VJM2" s="38"/>
      <c r="VJN2" s="38"/>
      <c r="VJO2" s="38"/>
      <c r="VJP2" s="38"/>
      <c r="VJQ2" s="38"/>
      <c r="VJR2" s="38"/>
      <c r="VJS2" s="38"/>
      <c r="VJT2" s="38"/>
      <c r="VJU2" s="38"/>
      <c r="VJV2" s="38"/>
      <c r="VJW2" s="38"/>
      <c r="VJX2" s="38"/>
      <c r="VJY2" s="38"/>
      <c r="VJZ2" s="38"/>
      <c r="VKA2" s="38"/>
      <c r="VKB2" s="38"/>
      <c r="VKC2" s="38"/>
      <c r="VKD2" s="38"/>
      <c r="VKE2" s="38"/>
      <c r="VKF2" s="38"/>
      <c r="VKG2" s="38"/>
      <c r="VKH2" s="38"/>
      <c r="VKI2" s="38"/>
      <c r="VKJ2" s="38"/>
      <c r="VKK2" s="38"/>
      <c r="VKL2" s="38"/>
      <c r="VKM2" s="38"/>
      <c r="VKN2" s="38"/>
      <c r="VKO2" s="38"/>
      <c r="VKP2" s="38"/>
      <c r="VKQ2" s="38"/>
      <c r="VKR2" s="38"/>
      <c r="VKS2" s="38"/>
      <c r="VKT2" s="38"/>
      <c r="VKU2" s="38"/>
      <c r="VKV2" s="38"/>
      <c r="VKW2" s="38"/>
      <c r="VKX2" s="38"/>
      <c r="VKY2" s="38"/>
      <c r="VKZ2" s="38"/>
      <c r="VLA2" s="38"/>
      <c r="VLB2" s="38"/>
      <c r="VLC2" s="38"/>
      <c r="VLD2" s="38"/>
      <c r="VLE2" s="38"/>
      <c r="VLF2" s="38"/>
      <c r="VLG2" s="38"/>
      <c r="VLH2" s="38"/>
      <c r="VLI2" s="38"/>
      <c r="VLJ2" s="38"/>
      <c r="VLK2" s="38"/>
      <c r="VLL2" s="38"/>
      <c r="VLM2" s="38"/>
      <c r="VLN2" s="38"/>
      <c r="VLO2" s="38"/>
      <c r="VLP2" s="38"/>
      <c r="VLQ2" s="38"/>
      <c r="VLR2" s="38"/>
      <c r="VLS2" s="38"/>
      <c r="VLT2" s="38"/>
      <c r="VLU2" s="38"/>
      <c r="VLV2" s="38"/>
      <c r="VLW2" s="38"/>
      <c r="VLX2" s="38"/>
      <c r="VLY2" s="38"/>
      <c r="VLZ2" s="38"/>
      <c r="VMA2" s="38"/>
      <c r="VMB2" s="38"/>
      <c r="VMC2" s="38"/>
      <c r="VMD2" s="38"/>
      <c r="VME2" s="38"/>
      <c r="VMF2" s="38"/>
      <c r="VMG2" s="38"/>
      <c r="VMH2" s="38"/>
      <c r="VMI2" s="38"/>
      <c r="VMJ2" s="38"/>
      <c r="VMK2" s="38"/>
      <c r="VML2" s="38"/>
      <c r="VMM2" s="38"/>
      <c r="VMN2" s="38"/>
      <c r="VMO2" s="38"/>
      <c r="VMP2" s="38"/>
      <c r="VMQ2" s="38"/>
      <c r="VMR2" s="38"/>
      <c r="VMS2" s="38"/>
      <c r="VMT2" s="38"/>
      <c r="VMU2" s="38"/>
      <c r="VMV2" s="38"/>
      <c r="VMW2" s="38"/>
      <c r="VMX2" s="38"/>
      <c r="VMY2" s="38"/>
      <c r="VMZ2" s="38"/>
      <c r="VNA2" s="38"/>
      <c r="VNB2" s="38"/>
      <c r="VNC2" s="38"/>
      <c r="VND2" s="38"/>
      <c r="VNE2" s="38"/>
      <c r="VNF2" s="38"/>
      <c r="VNG2" s="38"/>
      <c r="VNH2" s="38"/>
      <c r="VNI2" s="38"/>
      <c r="VNJ2" s="38"/>
      <c r="VNK2" s="38"/>
      <c r="VNL2" s="38"/>
      <c r="VNM2" s="38"/>
      <c r="VNN2" s="38"/>
      <c r="VNO2" s="38"/>
      <c r="VNP2" s="38"/>
      <c r="VNQ2" s="38"/>
      <c r="VNR2" s="38"/>
      <c r="VNS2" s="38"/>
      <c r="VNT2" s="38"/>
      <c r="VNU2" s="38"/>
      <c r="VNV2" s="38"/>
      <c r="VNW2" s="38"/>
      <c r="VNX2" s="38"/>
      <c r="VNY2" s="38"/>
      <c r="VNZ2" s="38"/>
      <c r="VOA2" s="38"/>
      <c r="VOB2" s="38"/>
      <c r="VOC2" s="38"/>
      <c r="VOD2" s="38"/>
      <c r="VOE2" s="38"/>
      <c r="VOF2" s="38"/>
      <c r="VOG2" s="38"/>
      <c r="VOH2" s="38"/>
      <c r="VOI2" s="38"/>
      <c r="VOJ2" s="38"/>
      <c r="VOK2" s="38"/>
      <c r="VOL2" s="38"/>
      <c r="VOM2" s="38"/>
      <c r="VON2" s="38"/>
      <c r="VOO2" s="38"/>
      <c r="VOP2" s="38"/>
      <c r="VOQ2" s="38"/>
      <c r="VOR2" s="38"/>
      <c r="VOS2" s="38"/>
      <c r="VOT2" s="38"/>
      <c r="VOU2" s="38"/>
      <c r="VOV2" s="38"/>
      <c r="VOW2" s="38"/>
      <c r="VOX2" s="38"/>
      <c r="VOY2" s="38"/>
      <c r="VOZ2" s="38"/>
      <c r="VPA2" s="38"/>
      <c r="VPB2" s="38"/>
      <c r="VPC2" s="38"/>
      <c r="VPD2" s="38"/>
      <c r="VPE2" s="38"/>
      <c r="VPF2" s="38"/>
      <c r="VPG2" s="38"/>
      <c r="VPH2" s="38"/>
      <c r="VPI2" s="38"/>
      <c r="VPJ2" s="38"/>
      <c r="VPK2" s="38"/>
      <c r="VPL2" s="38"/>
      <c r="VPM2" s="38"/>
      <c r="VPN2" s="38"/>
      <c r="VPO2" s="38"/>
      <c r="VPP2" s="38"/>
      <c r="VPQ2" s="38"/>
      <c r="VPR2" s="38"/>
      <c r="VPS2" s="38"/>
      <c r="VPT2" s="38"/>
      <c r="VPU2" s="38"/>
      <c r="VPV2" s="38"/>
      <c r="VPW2" s="38"/>
      <c r="VPX2" s="38"/>
      <c r="VPY2" s="38"/>
      <c r="VPZ2" s="38"/>
      <c r="VQA2" s="38"/>
      <c r="VQB2" s="38"/>
      <c r="VQC2" s="38"/>
      <c r="VQD2" s="38"/>
      <c r="VQE2" s="38"/>
      <c r="VQF2" s="38"/>
      <c r="VQG2" s="38"/>
      <c r="VQH2" s="38"/>
      <c r="VQI2" s="38"/>
      <c r="VQJ2" s="38"/>
      <c r="VQK2" s="38"/>
      <c r="VQL2" s="38"/>
      <c r="VQM2" s="38"/>
      <c r="VQN2" s="38"/>
      <c r="VQO2" s="38"/>
      <c r="VQP2" s="38"/>
      <c r="VQQ2" s="38"/>
      <c r="VQR2" s="38"/>
      <c r="VQS2" s="38"/>
      <c r="VQT2" s="38"/>
      <c r="VQU2" s="38"/>
      <c r="VQV2" s="38"/>
      <c r="VQW2" s="38"/>
      <c r="VQX2" s="38"/>
      <c r="VQY2" s="38"/>
      <c r="VQZ2" s="38"/>
      <c r="VRA2" s="38"/>
      <c r="VRB2" s="38"/>
      <c r="VRC2" s="38"/>
      <c r="VRD2" s="38"/>
      <c r="VRE2" s="38"/>
      <c r="VRF2" s="38"/>
      <c r="VRG2" s="38"/>
      <c r="VRH2" s="38"/>
      <c r="VRI2" s="38"/>
      <c r="VRJ2" s="38"/>
      <c r="VRK2" s="38"/>
      <c r="VRL2" s="38"/>
      <c r="VRM2" s="38"/>
      <c r="VRN2" s="38"/>
      <c r="VRO2" s="38"/>
      <c r="VRP2" s="38"/>
      <c r="VRQ2" s="38"/>
      <c r="VRR2" s="38"/>
      <c r="VRS2" s="38"/>
      <c r="VRT2" s="38"/>
      <c r="VRU2" s="38"/>
      <c r="VRV2" s="38"/>
      <c r="VRW2" s="38"/>
      <c r="VRX2" s="38"/>
      <c r="VRY2" s="38"/>
      <c r="VRZ2" s="38"/>
      <c r="VSA2" s="38"/>
      <c r="VSB2" s="38"/>
      <c r="VSC2" s="38"/>
      <c r="VSD2" s="38"/>
      <c r="VSE2" s="38"/>
      <c r="VSF2" s="38"/>
      <c r="VSG2" s="38"/>
      <c r="VSH2" s="38"/>
      <c r="VSI2" s="38"/>
      <c r="VSJ2" s="38"/>
      <c r="VSK2" s="38"/>
      <c r="VSL2" s="38"/>
      <c r="VSM2" s="38"/>
      <c r="VSN2" s="38"/>
      <c r="VSO2" s="38"/>
      <c r="VSP2" s="38"/>
      <c r="VSQ2" s="38"/>
      <c r="VSR2" s="38"/>
      <c r="VSS2" s="38"/>
      <c r="VST2" s="38"/>
      <c r="VSU2" s="38"/>
      <c r="VSV2" s="38"/>
      <c r="VSW2" s="38"/>
      <c r="VSX2" s="38"/>
      <c r="VSY2" s="38"/>
      <c r="VSZ2" s="38"/>
      <c r="VTA2" s="38"/>
      <c r="VTB2" s="38"/>
      <c r="VTC2" s="38"/>
      <c r="VTD2" s="38"/>
      <c r="VTE2" s="38"/>
      <c r="VTF2" s="38"/>
      <c r="VTG2" s="38"/>
      <c r="VTH2" s="38"/>
      <c r="VTI2" s="38"/>
      <c r="VTJ2" s="38"/>
      <c r="VTK2" s="38"/>
      <c r="VTL2" s="38"/>
      <c r="VTM2" s="38"/>
      <c r="VTN2" s="38"/>
      <c r="VTO2" s="38"/>
      <c r="VTP2" s="38"/>
      <c r="VTQ2" s="38"/>
      <c r="VTR2" s="38"/>
      <c r="VTS2" s="38"/>
      <c r="VTT2" s="38"/>
      <c r="VTU2" s="38"/>
      <c r="VTV2" s="38"/>
      <c r="VTW2" s="38"/>
      <c r="VTX2" s="38"/>
      <c r="VTY2" s="38"/>
      <c r="VTZ2" s="38"/>
      <c r="VUA2" s="38"/>
      <c r="VUB2" s="38"/>
      <c r="VUC2" s="38"/>
      <c r="VUD2" s="38"/>
      <c r="VUE2" s="38"/>
      <c r="VUF2" s="38"/>
      <c r="VUG2" s="38"/>
      <c r="VUH2" s="38"/>
      <c r="VUI2" s="38"/>
      <c r="VUJ2" s="38"/>
      <c r="VUK2" s="38"/>
      <c r="VUL2" s="38"/>
      <c r="VUM2" s="38"/>
      <c r="VUN2" s="38"/>
      <c r="VUO2" s="38"/>
      <c r="VUP2" s="38"/>
      <c r="VUQ2" s="38"/>
      <c r="VUR2" s="38"/>
      <c r="VUS2" s="38"/>
      <c r="VUT2" s="38"/>
      <c r="VUU2" s="38"/>
      <c r="VUV2" s="38"/>
      <c r="VUW2" s="38"/>
      <c r="VUX2" s="38"/>
      <c r="VUY2" s="38"/>
      <c r="VUZ2" s="38"/>
      <c r="VVA2" s="38"/>
      <c r="VVB2" s="38"/>
      <c r="VVC2" s="38"/>
      <c r="VVD2" s="38"/>
      <c r="VVE2" s="38"/>
      <c r="VVF2" s="38"/>
      <c r="VVG2" s="38"/>
      <c r="VVH2" s="38"/>
      <c r="VVI2" s="38"/>
      <c r="VVJ2" s="38"/>
      <c r="VVK2" s="38"/>
      <c r="VVL2" s="38"/>
      <c r="VVM2" s="38"/>
      <c r="VVN2" s="38"/>
      <c r="VVO2" s="38"/>
      <c r="VVP2" s="38"/>
      <c r="VVQ2" s="38"/>
      <c r="VVR2" s="38"/>
      <c r="VVS2" s="38"/>
      <c r="VVT2" s="38"/>
      <c r="VVU2" s="38"/>
      <c r="VVV2" s="38"/>
      <c r="VVW2" s="38"/>
      <c r="VVX2" s="38"/>
      <c r="VVY2" s="38"/>
      <c r="VVZ2" s="38"/>
      <c r="VWA2" s="38"/>
      <c r="VWB2" s="38"/>
      <c r="VWC2" s="38"/>
      <c r="VWD2" s="38"/>
      <c r="VWE2" s="38"/>
      <c r="VWF2" s="38"/>
      <c r="VWG2" s="38"/>
      <c r="VWH2" s="38"/>
      <c r="VWI2" s="38"/>
      <c r="VWJ2" s="38"/>
      <c r="VWK2" s="38"/>
      <c r="VWL2" s="38"/>
      <c r="VWM2" s="38"/>
      <c r="VWN2" s="38"/>
      <c r="VWO2" s="38"/>
      <c r="VWP2" s="38"/>
      <c r="VWQ2" s="38"/>
      <c r="VWR2" s="38"/>
      <c r="VWS2" s="38"/>
      <c r="VWT2" s="38"/>
      <c r="VWU2" s="38"/>
      <c r="VWV2" s="38"/>
      <c r="VWW2" s="38"/>
      <c r="VWX2" s="38"/>
      <c r="VWY2" s="38"/>
      <c r="VWZ2" s="38"/>
      <c r="VXA2" s="38"/>
      <c r="VXB2" s="38"/>
      <c r="VXC2" s="38"/>
      <c r="VXD2" s="38"/>
      <c r="VXE2" s="38"/>
      <c r="VXF2" s="38"/>
      <c r="VXG2" s="38"/>
      <c r="VXH2" s="38"/>
      <c r="VXI2" s="38"/>
      <c r="VXJ2" s="38"/>
      <c r="VXK2" s="38"/>
      <c r="VXL2" s="38"/>
      <c r="VXM2" s="38"/>
      <c r="VXN2" s="38"/>
      <c r="VXO2" s="38"/>
      <c r="VXP2" s="38"/>
      <c r="VXQ2" s="38"/>
      <c r="VXR2" s="38"/>
      <c r="VXS2" s="38"/>
      <c r="VXT2" s="38"/>
      <c r="VXU2" s="38"/>
      <c r="VXV2" s="38"/>
      <c r="VXW2" s="38"/>
      <c r="VXX2" s="38"/>
      <c r="VXY2" s="38"/>
      <c r="VXZ2" s="38"/>
      <c r="VYA2" s="38"/>
      <c r="VYB2" s="38"/>
      <c r="VYC2" s="38"/>
      <c r="VYD2" s="38"/>
      <c r="VYE2" s="38"/>
      <c r="VYF2" s="38"/>
      <c r="VYG2" s="38"/>
      <c r="VYH2" s="38"/>
      <c r="VYI2" s="38"/>
      <c r="VYJ2" s="38"/>
      <c r="VYK2" s="38"/>
      <c r="VYL2" s="38"/>
      <c r="VYM2" s="38"/>
      <c r="VYN2" s="38"/>
      <c r="VYO2" s="38"/>
      <c r="VYP2" s="38"/>
      <c r="VYQ2" s="38"/>
      <c r="VYR2" s="38"/>
      <c r="VYS2" s="38"/>
      <c r="VYT2" s="38"/>
      <c r="VYU2" s="38"/>
      <c r="VYV2" s="38"/>
      <c r="VYW2" s="38"/>
      <c r="VYX2" s="38"/>
      <c r="VYY2" s="38"/>
      <c r="VYZ2" s="38"/>
      <c r="VZA2" s="38"/>
      <c r="VZB2" s="38"/>
      <c r="VZC2" s="38"/>
      <c r="VZD2" s="38"/>
      <c r="VZE2" s="38"/>
      <c r="VZF2" s="38"/>
      <c r="VZG2" s="38"/>
      <c r="VZH2" s="38"/>
      <c r="VZI2" s="38"/>
      <c r="VZJ2" s="38"/>
      <c r="VZK2" s="38"/>
      <c r="VZL2" s="38"/>
      <c r="VZM2" s="38"/>
      <c r="VZN2" s="38"/>
      <c r="VZO2" s="38"/>
      <c r="VZP2" s="38"/>
      <c r="VZQ2" s="38"/>
      <c r="VZR2" s="38"/>
      <c r="VZS2" s="38"/>
      <c r="VZT2" s="38"/>
      <c r="VZU2" s="38"/>
      <c r="VZV2" s="38"/>
      <c r="VZW2" s="38"/>
      <c r="VZX2" s="38"/>
      <c r="VZY2" s="38"/>
      <c r="VZZ2" s="38"/>
      <c r="WAA2" s="38"/>
      <c r="WAB2" s="38"/>
      <c r="WAC2" s="38"/>
      <c r="WAD2" s="38"/>
      <c r="WAE2" s="38"/>
      <c r="WAF2" s="38"/>
      <c r="WAG2" s="38"/>
      <c r="WAH2" s="38"/>
      <c r="WAI2" s="38"/>
      <c r="WAJ2" s="38"/>
      <c r="WAK2" s="38"/>
      <c r="WAL2" s="38"/>
      <c r="WAM2" s="38"/>
      <c r="WAN2" s="38"/>
      <c r="WAO2" s="38"/>
      <c r="WAP2" s="38"/>
      <c r="WAQ2" s="38"/>
      <c r="WAR2" s="38"/>
      <c r="WAS2" s="38"/>
      <c r="WAT2" s="38"/>
      <c r="WAU2" s="38"/>
      <c r="WAV2" s="38"/>
      <c r="WAW2" s="38"/>
      <c r="WAX2" s="38"/>
      <c r="WAY2" s="38"/>
      <c r="WAZ2" s="38"/>
      <c r="WBA2" s="38"/>
      <c r="WBB2" s="38"/>
      <c r="WBC2" s="38"/>
      <c r="WBD2" s="38"/>
      <c r="WBE2" s="38"/>
      <c r="WBF2" s="38"/>
      <c r="WBG2" s="38"/>
      <c r="WBH2" s="38"/>
      <c r="WBI2" s="38"/>
      <c r="WBJ2" s="38"/>
      <c r="WBK2" s="38"/>
      <c r="WBL2" s="38"/>
      <c r="WBM2" s="38"/>
      <c r="WBN2" s="38"/>
      <c r="WBO2" s="38"/>
      <c r="WBP2" s="38"/>
      <c r="WBQ2" s="38"/>
      <c r="WBR2" s="38"/>
      <c r="WBS2" s="38"/>
      <c r="WBT2" s="38"/>
      <c r="WBU2" s="38"/>
      <c r="WBV2" s="38"/>
      <c r="WBW2" s="38"/>
      <c r="WBX2" s="38"/>
      <c r="WBY2" s="38"/>
      <c r="WBZ2" s="38"/>
      <c r="WCA2" s="38"/>
      <c r="WCB2" s="38"/>
      <c r="WCC2" s="38"/>
      <c r="WCD2" s="38"/>
      <c r="WCE2" s="38"/>
      <c r="WCF2" s="38"/>
      <c r="WCG2" s="38"/>
      <c r="WCH2" s="38"/>
      <c r="WCI2" s="38"/>
      <c r="WCJ2" s="38"/>
      <c r="WCK2" s="38"/>
      <c r="WCL2" s="38"/>
      <c r="WCM2" s="38"/>
      <c r="WCN2" s="38"/>
      <c r="WCO2" s="38"/>
      <c r="WCP2" s="38"/>
      <c r="WCQ2" s="38"/>
      <c r="WCR2" s="38"/>
      <c r="WCS2" s="38"/>
      <c r="WCT2" s="38"/>
      <c r="WCU2" s="38"/>
      <c r="WCV2" s="38"/>
      <c r="WCW2" s="38"/>
      <c r="WCX2" s="38"/>
      <c r="WCY2" s="38"/>
      <c r="WCZ2" s="38"/>
      <c r="WDA2" s="38"/>
      <c r="WDB2" s="38"/>
      <c r="WDC2" s="38"/>
      <c r="WDD2" s="38"/>
      <c r="WDE2" s="38"/>
      <c r="WDF2" s="38"/>
      <c r="WDG2" s="38"/>
      <c r="WDH2" s="38"/>
      <c r="WDI2" s="38"/>
      <c r="WDJ2" s="38"/>
      <c r="WDK2" s="38"/>
      <c r="WDL2" s="38"/>
      <c r="WDM2" s="38"/>
      <c r="WDN2" s="38"/>
      <c r="WDO2" s="38"/>
      <c r="WDP2" s="38"/>
      <c r="WDQ2" s="38"/>
      <c r="WDR2" s="38"/>
      <c r="WDS2" s="38"/>
      <c r="WDT2" s="38"/>
      <c r="WDU2" s="38"/>
      <c r="WDV2" s="38"/>
      <c r="WDW2" s="38"/>
      <c r="WDX2" s="38"/>
      <c r="WDY2" s="38"/>
      <c r="WDZ2" s="38"/>
      <c r="WEA2" s="38"/>
      <c r="WEB2" s="38"/>
      <c r="WEC2" s="38"/>
      <c r="WED2" s="38"/>
      <c r="WEE2" s="38"/>
      <c r="WEF2" s="38"/>
      <c r="WEG2" s="38"/>
      <c r="WEH2" s="38"/>
      <c r="WEI2" s="38"/>
      <c r="WEJ2" s="38"/>
      <c r="WEK2" s="38"/>
      <c r="WEL2" s="38"/>
      <c r="WEM2" s="38"/>
      <c r="WEN2" s="38"/>
      <c r="WEO2" s="38"/>
      <c r="WEP2" s="38"/>
      <c r="WEQ2" s="38"/>
      <c r="WER2" s="38"/>
      <c r="WES2" s="38"/>
      <c r="WET2" s="38"/>
      <c r="WEU2" s="38"/>
      <c r="WEV2" s="38"/>
      <c r="WEW2" s="38"/>
      <c r="WEX2" s="38"/>
      <c r="WEY2" s="38"/>
      <c r="WEZ2" s="38"/>
      <c r="WFA2" s="38"/>
      <c r="WFB2" s="38"/>
      <c r="WFC2" s="38"/>
      <c r="WFD2" s="38"/>
      <c r="WFE2" s="38"/>
      <c r="WFF2" s="38"/>
      <c r="WFG2" s="38"/>
      <c r="WFH2" s="38"/>
      <c r="WFI2" s="38"/>
      <c r="WFJ2" s="38"/>
      <c r="WFK2" s="38"/>
      <c r="WFL2" s="38"/>
      <c r="WFM2" s="38"/>
      <c r="WFN2" s="38"/>
      <c r="WFO2" s="38"/>
      <c r="WFP2" s="38"/>
      <c r="WFQ2" s="38"/>
      <c r="WFR2" s="38"/>
      <c r="WFS2" s="38"/>
      <c r="WFT2" s="38"/>
      <c r="WFU2" s="38"/>
      <c r="WFV2" s="38"/>
      <c r="WFW2" s="38"/>
      <c r="WFX2" s="38"/>
      <c r="WFY2" s="38"/>
      <c r="WFZ2" s="38"/>
      <c r="WGA2" s="38"/>
      <c r="WGB2" s="38"/>
      <c r="WGC2" s="38"/>
      <c r="WGD2" s="38"/>
      <c r="WGE2" s="38"/>
      <c r="WGF2" s="38"/>
      <c r="WGG2" s="38"/>
      <c r="WGH2" s="38"/>
      <c r="WGI2" s="38"/>
      <c r="WGJ2" s="38"/>
      <c r="WGK2" s="38"/>
      <c r="WGL2" s="38"/>
      <c r="WGM2" s="38"/>
      <c r="WGN2" s="38"/>
      <c r="WGO2" s="38"/>
      <c r="WGP2" s="38"/>
      <c r="WGQ2" s="38"/>
      <c r="WGR2" s="38"/>
      <c r="WGS2" s="38"/>
      <c r="WGT2" s="38"/>
      <c r="WGU2" s="38"/>
      <c r="WGV2" s="38"/>
      <c r="WGW2" s="38"/>
      <c r="WGX2" s="38"/>
      <c r="WGY2" s="38"/>
      <c r="WGZ2" s="38"/>
      <c r="WHA2" s="38"/>
      <c r="WHB2" s="38"/>
      <c r="WHC2" s="38"/>
      <c r="WHD2" s="38"/>
      <c r="WHE2" s="38"/>
      <c r="WHF2" s="38"/>
      <c r="WHG2" s="38"/>
      <c r="WHH2" s="38"/>
      <c r="WHI2" s="38"/>
      <c r="WHJ2" s="38"/>
      <c r="WHK2" s="38"/>
      <c r="WHL2" s="38"/>
      <c r="WHM2" s="38"/>
      <c r="WHN2" s="38"/>
      <c r="WHO2" s="38"/>
      <c r="WHP2" s="38"/>
      <c r="WHQ2" s="38"/>
      <c r="WHR2" s="38"/>
      <c r="WHS2" s="38"/>
      <c r="WHT2" s="38"/>
      <c r="WHU2" s="38"/>
      <c r="WHV2" s="38"/>
      <c r="WHW2" s="38"/>
      <c r="WHX2" s="38"/>
      <c r="WHY2" s="38"/>
      <c r="WHZ2" s="38"/>
      <c r="WIA2" s="38"/>
      <c r="WIB2" s="38"/>
      <c r="WIC2" s="38"/>
      <c r="WID2" s="38"/>
      <c r="WIE2" s="38"/>
      <c r="WIF2" s="38"/>
      <c r="WIG2" s="38"/>
      <c r="WIH2" s="38"/>
      <c r="WII2" s="38"/>
      <c r="WIJ2" s="38"/>
      <c r="WIK2" s="38"/>
      <c r="WIL2" s="38"/>
      <c r="WIM2" s="38"/>
      <c r="WIN2" s="38"/>
      <c r="WIO2" s="38"/>
      <c r="WIP2" s="38"/>
      <c r="WIQ2" s="38"/>
      <c r="WIR2" s="38"/>
      <c r="WIS2" s="38"/>
      <c r="WIT2" s="38"/>
      <c r="WIU2" s="38"/>
      <c r="WIV2" s="38"/>
      <c r="WIW2" s="38"/>
      <c r="WIX2" s="38"/>
      <c r="WIY2" s="38"/>
      <c r="WIZ2" s="38"/>
      <c r="WJA2" s="38"/>
      <c r="WJB2" s="38"/>
      <c r="WJC2" s="38"/>
      <c r="WJD2" s="38"/>
      <c r="WJE2" s="38"/>
      <c r="WJF2" s="38"/>
      <c r="WJG2" s="38"/>
      <c r="WJH2" s="38"/>
      <c r="WJI2" s="38"/>
      <c r="WJJ2" s="38"/>
      <c r="WJK2" s="38"/>
      <c r="WJL2" s="38"/>
      <c r="WJM2" s="38"/>
      <c r="WJN2" s="38"/>
      <c r="WJO2" s="38"/>
      <c r="WJP2" s="38"/>
      <c r="WJQ2" s="38"/>
      <c r="WJR2" s="38"/>
      <c r="WJS2" s="38"/>
      <c r="WJT2" s="38"/>
      <c r="WJU2" s="38"/>
      <c r="WJV2" s="38"/>
      <c r="WJW2" s="38"/>
      <c r="WJX2" s="38"/>
      <c r="WJY2" s="38"/>
      <c r="WJZ2" s="38"/>
      <c r="WKA2" s="38"/>
      <c r="WKB2" s="38"/>
      <c r="WKC2" s="38"/>
      <c r="WKD2" s="38"/>
      <c r="WKE2" s="38"/>
      <c r="WKF2" s="38"/>
      <c r="WKG2" s="38"/>
      <c r="WKH2" s="38"/>
      <c r="WKI2" s="38"/>
      <c r="WKJ2" s="38"/>
      <c r="WKK2" s="38"/>
      <c r="WKL2" s="38"/>
      <c r="WKM2" s="38"/>
      <c r="WKN2" s="38"/>
      <c r="WKO2" s="38"/>
      <c r="WKP2" s="38"/>
      <c r="WKQ2" s="38"/>
      <c r="WKR2" s="38"/>
      <c r="WKS2" s="38"/>
      <c r="WKT2" s="38"/>
      <c r="WKU2" s="38"/>
      <c r="WKV2" s="38"/>
      <c r="WKW2" s="38"/>
      <c r="WKX2" s="38"/>
      <c r="WKY2" s="38"/>
      <c r="WKZ2" s="38"/>
      <c r="WLA2" s="38"/>
      <c r="WLB2" s="38"/>
      <c r="WLC2" s="38"/>
      <c r="WLD2" s="38"/>
      <c r="WLE2" s="38"/>
      <c r="WLF2" s="38"/>
      <c r="WLG2" s="38"/>
      <c r="WLH2" s="38"/>
      <c r="WLI2" s="38"/>
      <c r="WLJ2" s="38"/>
      <c r="WLK2" s="38"/>
      <c r="WLL2" s="38"/>
      <c r="WLM2" s="38"/>
      <c r="WLN2" s="38"/>
      <c r="WLO2" s="38"/>
      <c r="WLP2" s="38"/>
      <c r="WLQ2" s="38"/>
      <c r="WLR2" s="38"/>
      <c r="WLS2" s="38"/>
      <c r="WLT2" s="38"/>
      <c r="WLU2" s="38"/>
      <c r="WLV2" s="38"/>
      <c r="WLW2" s="38"/>
      <c r="WLX2" s="38"/>
      <c r="WLY2" s="38"/>
      <c r="WLZ2" s="38"/>
      <c r="WMA2" s="38"/>
      <c r="WMB2" s="38"/>
      <c r="WMC2" s="38"/>
      <c r="WMD2" s="38"/>
      <c r="WME2" s="38"/>
      <c r="WMF2" s="38"/>
      <c r="WMG2" s="38"/>
      <c r="WMH2" s="38"/>
      <c r="WMI2" s="38"/>
      <c r="WMJ2" s="38"/>
      <c r="WMK2" s="38"/>
      <c r="WML2" s="38"/>
      <c r="WMM2" s="38"/>
      <c r="WMN2" s="38"/>
      <c r="WMO2" s="38"/>
      <c r="WMP2" s="38"/>
      <c r="WMQ2" s="38"/>
      <c r="WMR2" s="38"/>
      <c r="WMS2" s="38"/>
      <c r="WMT2" s="38"/>
      <c r="WMU2" s="38"/>
      <c r="WMV2" s="38"/>
      <c r="WMW2" s="38"/>
      <c r="WMX2" s="38"/>
      <c r="WMY2" s="38"/>
      <c r="WMZ2" s="38"/>
      <c r="WNA2" s="38"/>
      <c r="WNB2" s="38"/>
      <c r="WNC2" s="38"/>
      <c r="WND2" s="38"/>
      <c r="WNE2" s="38"/>
      <c r="WNF2" s="38"/>
      <c r="WNG2" s="38"/>
      <c r="WNH2" s="38"/>
      <c r="WNI2" s="38"/>
      <c r="WNJ2" s="38"/>
      <c r="WNK2" s="38"/>
      <c r="WNL2" s="38"/>
      <c r="WNM2" s="38"/>
      <c r="WNN2" s="38"/>
      <c r="WNO2" s="38"/>
      <c r="WNP2" s="38"/>
      <c r="WNQ2" s="38"/>
      <c r="WNR2" s="38"/>
      <c r="WNS2" s="38"/>
      <c r="WNT2" s="38"/>
      <c r="WNU2" s="38"/>
      <c r="WNV2" s="38"/>
      <c r="WNW2" s="38"/>
      <c r="WNX2" s="38"/>
      <c r="WNY2" s="38"/>
      <c r="WNZ2" s="38"/>
      <c r="WOA2" s="38"/>
      <c r="WOB2" s="38"/>
      <c r="WOC2" s="38"/>
      <c r="WOD2" s="38"/>
      <c r="WOE2" s="38"/>
      <c r="WOF2" s="38"/>
      <c r="WOG2" s="38"/>
      <c r="WOH2" s="38"/>
      <c r="WOI2" s="38"/>
      <c r="WOJ2" s="38"/>
      <c r="WOK2" s="38"/>
      <c r="WOL2" s="38"/>
      <c r="WOM2" s="38"/>
      <c r="WON2" s="38"/>
      <c r="WOO2" s="38"/>
      <c r="WOP2" s="38"/>
      <c r="WOQ2" s="38"/>
      <c r="WOR2" s="38"/>
      <c r="WOS2" s="38"/>
      <c r="WOT2" s="38"/>
      <c r="WOU2" s="38"/>
      <c r="WOV2" s="38"/>
      <c r="WOW2" s="38"/>
      <c r="WOX2" s="38"/>
      <c r="WOY2" s="38"/>
      <c r="WOZ2" s="38"/>
      <c r="WPA2" s="38"/>
      <c r="WPB2" s="38"/>
      <c r="WPC2" s="38"/>
      <c r="WPD2" s="38"/>
      <c r="WPE2" s="38"/>
      <c r="WPF2" s="38"/>
      <c r="WPG2" s="38"/>
      <c r="WPH2" s="38"/>
      <c r="WPI2" s="38"/>
      <c r="WPJ2" s="38"/>
      <c r="WPK2" s="38"/>
      <c r="WPL2" s="38"/>
      <c r="WPM2" s="38"/>
      <c r="WPN2" s="38"/>
      <c r="WPO2" s="38"/>
      <c r="WPP2" s="38"/>
      <c r="WPQ2" s="38"/>
      <c r="WPR2" s="38"/>
      <c r="WPS2" s="38"/>
      <c r="WPT2" s="38"/>
      <c r="WPU2" s="38"/>
      <c r="WPV2" s="38"/>
      <c r="WPW2" s="38"/>
      <c r="WPX2" s="38"/>
      <c r="WPY2" s="38"/>
      <c r="WPZ2" s="38"/>
      <c r="WQA2" s="38"/>
      <c r="WQB2" s="38"/>
      <c r="WQC2" s="38"/>
      <c r="WQD2" s="38"/>
      <c r="WQE2" s="38"/>
      <c r="WQF2" s="38"/>
      <c r="WQG2" s="38"/>
      <c r="WQH2" s="38"/>
      <c r="WQI2" s="38"/>
      <c r="WQJ2" s="38"/>
      <c r="WQK2" s="38"/>
      <c r="WQL2" s="38"/>
      <c r="WQM2" s="38"/>
      <c r="WQN2" s="38"/>
      <c r="WQO2" s="38"/>
      <c r="WQP2" s="38"/>
      <c r="WQQ2" s="38"/>
      <c r="WQR2" s="38"/>
      <c r="WQS2" s="38"/>
      <c r="WQT2" s="38"/>
      <c r="WQU2" s="38"/>
      <c r="WQV2" s="38"/>
      <c r="WQW2" s="38"/>
      <c r="WQX2" s="38"/>
      <c r="WQY2" s="38"/>
      <c r="WQZ2" s="38"/>
      <c r="WRA2" s="38"/>
      <c r="WRB2" s="38"/>
      <c r="WRC2" s="38"/>
      <c r="WRD2" s="38"/>
      <c r="WRE2" s="38"/>
      <c r="WRF2" s="38"/>
      <c r="WRG2" s="38"/>
      <c r="WRH2" s="38"/>
      <c r="WRI2" s="38"/>
      <c r="WRJ2" s="38"/>
      <c r="WRK2" s="38"/>
      <c r="WRL2" s="38"/>
      <c r="WRM2" s="38"/>
      <c r="WRN2" s="38"/>
      <c r="WRO2" s="38"/>
      <c r="WRP2" s="38"/>
      <c r="WRQ2" s="38"/>
      <c r="WRR2" s="38"/>
      <c r="WRS2" s="38"/>
      <c r="WRT2" s="38"/>
      <c r="WRU2" s="38"/>
      <c r="WRV2" s="38"/>
      <c r="WRW2" s="38"/>
      <c r="WRX2" s="38"/>
      <c r="WRY2" s="38"/>
      <c r="WRZ2" s="38"/>
      <c r="WSA2" s="38"/>
      <c r="WSB2" s="38"/>
      <c r="WSC2" s="38"/>
      <c r="WSD2" s="38"/>
      <c r="WSE2" s="38"/>
      <c r="WSF2" s="38"/>
      <c r="WSG2" s="38"/>
      <c r="WSH2" s="38"/>
      <c r="WSI2" s="38"/>
      <c r="WSJ2" s="38"/>
      <c r="WSK2" s="38"/>
      <c r="WSL2" s="38"/>
      <c r="WSM2" s="38"/>
      <c r="WSN2" s="38"/>
      <c r="WSO2" s="38"/>
      <c r="WSP2" s="38"/>
      <c r="WSQ2" s="38"/>
      <c r="WSR2" s="38"/>
      <c r="WSS2" s="38"/>
      <c r="WST2" s="38"/>
      <c r="WSU2" s="38"/>
      <c r="WSV2" s="38"/>
      <c r="WSW2" s="38"/>
      <c r="WSX2" s="38"/>
      <c r="WSY2" s="38"/>
      <c r="WSZ2" s="38"/>
      <c r="WTA2" s="38"/>
      <c r="WTB2" s="38"/>
      <c r="WTC2" s="38"/>
      <c r="WTD2" s="38"/>
      <c r="WTE2" s="38"/>
      <c r="WTF2" s="38"/>
      <c r="WTG2" s="38"/>
      <c r="WTH2" s="38"/>
      <c r="WTI2" s="38"/>
      <c r="WTJ2" s="38"/>
      <c r="WTK2" s="38"/>
      <c r="WTL2" s="38"/>
      <c r="WTM2" s="38"/>
      <c r="WTN2" s="38"/>
      <c r="WTO2" s="38"/>
      <c r="WTP2" s="38"/>
      <c r="WTQ2" s="38"/>
      <c r="WTR2" s="38"/>
      <c r="WTS2" s="38"/>
      <c r="WTT2" s="38"/>
      <c r="WTU2" s="38"/>
      <c r="WTV2" s="38"/>
      <c r="WTW2" s="38"/>
      <c r="WTX2" s="38"/>
      <c r="WTY2" s="38"/>
      <c r="WTZ2" s="38"/>
      <c r="WUA2" s="38"/>
      <c r="WUB2" s="38"/>
      <c r="WUC2" s="38"/>
      <c r="WUD2" s="38"/>
      <c r="WUE2" s="38"/>
      <c r="WUF2" s="38"/>
      <c r="WUG2" s="38"/>
      <c r="WUH2" s="38"/>
      <c r="WUI2" s="38"/>
      <c r="WUJ2" s="38"/>
      <c r="WUK2" s="38"/>
      <c r="WUL2" s="38"/>
      <c r="WUM2" s="38"/>
      <c r="WUN2" s="38"/>
      <c r="WUO2" s="38"/>
      <c r="WUP2" s="38"/>
      <c r="WUQ2" s="38"/>
      <c r="WUR2" s="38"/>
      <c r="WUS2" s="38"/>
      <c r="WUT2" s="38"/>
      <c r="WUU2" s="38"/>
      <c r="WUV2" s="38"/>
      <c r="WUW2" s="38"/>
      <c r="WUX2" s="38"/>
      <c r="WUY2" s="38"/>
      <c r="WUZ2" s="38"/>
      <c r="WVA2" s="38"/>
      <c r="WVB2" s="38"/>
      <c r="WVC2" s="38"/>
      <c r="WVD2" s="38"/>
      <c r="WVE2" s="38"/>
      <c r="WVF2" s="38"/>
      <c r="WVG2" s="38"/>
      <c r="WVH2" s="38"/>
      <c r="WVI2" s="38"/>
      <c r="WVJ2" s="38"/>
      <c r="WVK2" s="38"/>
      <c r="WVL2" s="38"/>
      <c r="WVM2" s="38"/>
      <c r="WVN2" s="38"/>
      <c r="WVO2" s="38"/>
      <c r="WVP2" s="38"/>
      <c r="WVQ2" s="38"/>
      <c r="WVR2" s="38"/>
      <c r="WVS2" s="38"/>
      <c r="WVT2" s="38"/>
      <c r="WVU2" s="38"/>
      <c r="WVV2" s="38"/>
      <c r="WVW2" s="38"/>
      <c r="WVX2" s="38"/>
      <c r="WVY2" s="38"/>
      <c r="WVZ2" s="38"/>
      <c r="WWA2" s="38"/>
      <c r="WWB2" s="38"/>
      <c r="WWC2" s="38"/>
      <c r="WWD2" s="38"/>
      <c r="WWE2" s="38"/>
      <c r="WWF2" s="38"/>
      <c r="WWG2" s="38"/>
      <c r="WWH2" s="38"/>
      <c r="WWI2" s="38"/>
      <c r="WWJ2" s="38"/>
      <c r="WWK2" s="38"/>
      <c r="WWL2" s="38"/>
      <c r="WWM2" s="38"/>
      <c r="WWN2" s="38"/>
      <c r="WWO2" s="38"/>
      <c r="WWP2" s="38"/>
      <c r="WWQ2" s="38"/>
      <c r="WWR2" s="38"/>
      <c r="WWS2" s="38"/>
      <c r="WWT2" s="38"/>
      <c r="WWU2" s="38"/>
      <c r="WWV2" s="38"/>
      <c r="WWW2" s="38"/>
      <c r="WWX2" s="38"/>
      <c r="WWY2" s="38"/>
      <c r="WWZ2" s="38"/>
      <c r="WXA2" s="38"/>
      <c r="WXB2" s="38"/>
      <c r="WXC2" s="38"/>
      <c r="WXD2" s="38"/>
      <c r="WXE2" s="38"/>
      <c r="WXF2" s="38"/>
      <c r="WXG2" s="38"/>
      <c r="WXH2" s="38"/>
      <c r="WXI2" s="38"/>
      <c r="WXJ2" s="38"/>
      <c r="WXK2" s="38"/>
      <c r="WXL2" s="38"/>
      <c r="WXM2" s="38"/>
      <c r="WXN2" s="38"/>
      <c r="WXO2" s="38"/>
      <c r="WXP2" s="38"/>
      <c r="WXQ2" s="38"/>
      <c r="WXR2" s="38"/>
      <c r="WXS2" s="38"/>
      <c r="WXT2" s="38"/>
      <c r="WXU2" s="38"/>
      <c r="WXV2" s="38"/>
      <c r="WXW2" s="38"/>
      <c r="WXX2" s="38"/>
      <c r="WXY2" s="38"/>
      <c r="WXZ2" s="38"/>
      <c r="WYA2" s="38"/>
      <c r="WYB2" s="38"/>
      <c r="WYC2" s="38"/>
      <c r="WYD2" s="38"/>
      <c r="WYE2" s="38"/>
      <c r="WYF2" s="38"/>
      <c r="WYG2" s="38"/>
      <c r="WYH2" s="38"/>
      <c r="WYI2" s="38"/>
      <c r="WYJ2" s="38"/>
      <c r="WYK2" s="38"/>
      <c r="WYL2" s="38"/>
      <c r="WYM2" s="38"/>
      <c r="WYN2" s="38"/>
      <c r="WYO2" s="38"/>
      <c r="WYP2" s="38"/>
      <c r="WYQ2" s="38"/>
      <c r="WYR2" s="38"/>
      <c r="WYS2" s="38"/>
      <c r="WYT2" s="38"/>
      <c r="WYU2" s="38"/>
      <c r="WYV2" s="38"/>
      <c r="WYW2" s="38"/>
      <c r="WYX2" s="38"/>
      <c r="WYY2" s="38"/>
      <c r="WYZ2" s="38"/>
      <c r="WZA2" s="38"/>
      <c r="WZB2" s="38"/>
      <c r="WZC2" s="38"/>
      <c r="WZD2" s="38"/>
      <c r="WZE2" s="38"/>
      <c r="WZF2" s="38"/>
      <c r="WZG2" s="38"/>
      <c r="WZH2" s="38"/>
      <c r="WZI2" s="38"/>
      <c r="WZJ2" s="38"/>
      <c r="WZK2" s="38"/>
      <c r="WZL2" s="38"/>
      <c r="WZM2" s="38"/>
      <c r="WZN2" s="38"/>
      <c r="WZO2" s="38"/>
      <c r="WZP2" s="38"/>
      <c r="WZQ2" s="38"/>
      <c r="WZR2" s="38"/>
      <c r="WZS2" s="38"/>
      <c r="WZT2" s="38"/>
      <c r="WZU2" s="38"/>
      <c r="WZV2" s="38"/>
      <c r="WZW2" s="38"/>
      <c r="WZX2" s="38"/>
      <c r="WZY2" s="38"/>
      <c r="WZZ2" s="38"/>
      <c r="XAA2" s="38"/>
      <c r="XAB2" s="38"/>
      <c r="XAC2" s="38"/>
      <c r="XAD2" s="38"/>
      <c r="XAE2" s="38"/>
      <c r="XAF2" s="38"/>
      <c r="XAG2" s="38"/>
      <c r="XAH2" s="38"/>
      <c r="XAI2" s="38"/>
      <c r="XAJ2" s="38"/>
      <c r="XAK2" s="38"/>
      <c r="XAL2" s="38"/>
      <c r="XAM2" s="38"/>
      <c r="XAN2" s="38"/>
      <c r="XAO2" s="38"/>
      <c r="XAP2" s="38"/>
      <c r="XAQ2" s="38"/>
      <c r="XAR2" s="38"/>
      <c r="XAS2" s="38"/>
      <c r="XAT2" s="38"/>
      <c r="XAU2" s="38"/>
      <c r="XAV2" s="38"/>
      <c r="XAW2" s="38"/>
      <c r="XAX2" s="38"/>
      <c r="XAY2" s="38"/>
      <c r="XAZ2" s="38"/>
      <c r="XBA2" s="38"/>
      <c r="XBB2" s="38"/>
      <c r="XBC2" s="38"/>
      <c r="XBD2" s="38"/>
      <c r="XBE2" s="38"/>
      <c r="XBF2" s="38"/>
      <c r="XBG2" s="38"/>
      <c r="XBH2" s="38"/>
      <c r="XBI2" s="38"/>
      <c r="XBJ2" s="38"/>
      <c r="XBK2" s="38"/>
      <c r="XBL2" s="38"/>
      <c r="XBM2" s="38"/>
      <c r="XBN2" s="38"/>
      <c r="XBO2" s="38"/>
      <c r="XBP2" s="38"/>
      <c r="XBQ2" s="38"/>
      <c r="XBR2" s="38"/>
      <c r="XBS2" s="38"/>
      <c r="XBT2" s="38"/>
      <c r="XBU2" s="38"/>
      <c r="XBV2" s="38"/>
      <c r="XBW2" s="38"/>
      <c r="XBX2" s="38"/>
      <c r="XBY2" s="38"/>
      <c r="XBZ2" s="38"/>
      <c r="XCA2" s="38"/>
      <c r="XCB2" s="38"/>
      <c r="XCC2" s="38"/>
      <c r="XCD2" s="38"/>
      <c r="XCE2" s="38"/>
      <c r="XCF2" s="38"/>
      <c r="XCG2" s="38"/>
      <c r="XCH2" s="38"/>
      <c r="XCI2" s="38"/>
      <c r="XCJ2" s="38"/>
      <c r="XCK2" s="38"/>
      <c r="XCL2" s="38"/>
      <c r="XCM2" s="38"/>
      <c r="XCN2" s="38"/>
      <c r="XCO2" s="38"/>
      <c r="XCP2" s="38"/>
      <c r="XCQ2" s="38"/>
      <c r="XCR2" s="38"/>
      <c r="XCS2" s="38"/>
      <c r="XCT2" s="38"/>
      <c r="XCU2" s="38"/>
      <c r="XCV2" s="38"/>
      <c r="XCW2" s="38"/>
      <c r="XCX2" s="38"/>
      <c r="XCY2" s="38"/>
      <c r="XCZ2" s="38"/>
      <c r="XDA2" s="38"/>
      <c r="XDB2" s="38"/>
      <c r="XDC2" s="38"/>
      <c r="XDD2" s="38"/>
      <c r="XDE2" s="38"/>
      <c r="XDF2" s="38"/>
      <c r="XDG2" s="38"/>
      <c r="XDH2" s="38"/>
      <c r="XDI2" s="38"/>
      <c r="XDJ2" s="38"/>
      <c r="XDK2" s="38"/>
      <c r="XDL2" s="38"/>
      <c r="XDM2" s="38"/>
      <c r="XDN2" s="38"/>
      <c r="XDO2" s="38"/>
      <c r="XDP2" s="38"/>
      <c r="XDQ2" s="38"/>
      <c r="XDR2" s="38"/>
      <c r="XDS2" s="38"/>
      <c r="XDT2" s="38"/>
      <c r="XDU2" s="38"/>
      <c r="XDV2" s="38"/>
      <c r="XDW2" s="38"/>
      <c r="XDX2" s="38"/>
      <c r="XDY2" s="38"/>
      <c r="XDZ2" s="38"/>
      <c r="XEA2" s="38"/>
      <c r="XEB2" s="38"/>
      <c r="XEC2" s="38"/>
      <c r="XED2" s="38"/>
      <c r="XEE2" s="38"/>
      <c r="XEF2" s="38"/>
      <c r="XEG2" s="38"/>
      <c r="XEH2" s="38"/>
      <c r="XEI2" s="38"/>
      <c r="XEJ2" s="38"/>
      <c r="XEK2" s="38"/>
      <c r="XEL2" s="38"/>
      <c r="XEM2" s="38"/>
      <c r="XEN2" s="38"/>
      <c r="XEO2" s="38"/>
      <c r="XEP2" s="38"/>
      <c r="XEQ2" s="38"/>
      <c r="XER2" s="38"/>
      <c r="XES2" s="38"/>
      <c r="XET2" s="38"/>
      <c r="XEU2" s="38"/>
      <c r="XEV2" s="38"/>
      <c r="XEW2" s="38"/>
      <c r="XEX2" s="38"/>
      <c r="XEY2" s="38"/>
      <c r="XEZ2" s="38"/>
      <c r="XFA2" s="38"/>
      <c r="XFB2" s="38"/>
      <c r="XFC2" s="38"/>
      <c r="XFD2" s="38"/>
    </row>
    <row r="3" s="597" customFormat="1" ht="24.95" customHeight="1" spans="1:1024 1025:16384">
      <c r="A3" s="386"/>
      <c r="B3" s="386"/>
      <c r="C3" s="387"/>
      <c r="D3" s="459" t="s">
        <v>1243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  <c r="AHW3" s="38"/>
      <c r="AHX3" s="38"/>
      <c r="AHY3" s="38"/>
      <c r="AHZ3" s="38"/>
      <c r="AIA3" s="38"/>
      <c r="AIB3" s="38"/>
      <c r="AIC3" s="38"/>
      <c r="AID3" s="38"/>
      <c r="AIE3" s="38"/>
      <c r="AIF3" s="38"/>
      <c r="AIG3" s="38"/>
      <c r="AIH3" s="38"/>
      <c r="AII3" s="38"/>
      <c r="AIJ3" s="38"/>
      <c r="AIK3" s="38"/>
      <c r="AIL3" s="38"/>
      <c r="AIM3" s="38"/>
      <c r="AIN3" s="38"/>
      <c r="AIO3" s="38"/>
      <c r="AIP3" s="38"/>
      <c r="AIQ3" s="38"/>
      <c r="AIR3" s="38"/>
      <c r="AIS3" s="38"/>
      <c r="AIT3" s="38"/>
      <c r="AIU3" s="38"/>
      <c r="AIV3" s="38"/>
      <c r="AIW3" s="38"/>
      <c r="AIX3" s="38"/>
      <c r="AIY3" s="38"/>
      <c r="AIZ3" s="38"/>
      <c r="AJA3" s="38"/>
      <c r="AJB3" s="38"/>
      <c r="AJC3" s="38"/>
      <c r="AJD3" s="38"/>
      <c r="AJE3" s="38"/>
      <c r="AJF3" s="38"/>
      <c r="AJG3" s="38"/>
      <c r="AJH3" s="38"/>
      <c r="AJI3" s="38"/>
      <c r="AJJ3" s="38"/>
      <c r="AJK3" s="38"/>
      <c r="AJL3" s="38"/>
      <c r="AJM3" s="38"/>
      <c r="AJN3" s="38"/>
      <c r="AJO3" s="38"/>
      <c r="AJP3" s="38"/>
      <c r="AJQ3" s="38"/>
      <c r="AJR3" s="38"/>
      <c r="AJS3" s="38"/>
      <c r="AJT3" s="38"/>
      <c r="AJU3" s="38"/>
      <c r="AJV3" s="38"/>
      <c r="AJW3" s="38"/>
      <c r="AJX3" s="38"/>
      <c r="AJY3" s="38"/>
      <c r="AJZ3" s="38"/>
      <c r="AKA3" s="38"/>
      <c r="AKB3" s="38"/>
      <c r="AKC3" s="38"/>
      <c r="AKD3" s="38"/>
      <c r="AKE3" s="38"/>
      <c r="AKF3" s="38"/>
      <c r="AKG3" s="38"/>
      <c r="AKH3" s="38"/>
      <c r="AKI3" s="38"/>
      <c r="AKJ3" s="38"/>
      <c r="AKK3" s="38"/>
      <c r="AKL3" s="38"/>
      <c r="AKM3" s="38"/>
      <c r="AKN3" s="38"/>
      <c r="AKO3" s="38"/>
      <c r="AKP3" s="38"/>
      <c r="AKQ3" s="38"/>
      <c r="AKR3" s="38"/>
      <c r="AKS3" s="38"/>
      <c r="AKT3" s="38"/>
      <c r="AKU3" s="38"/>
      <c r="AKV3" s="38"/>
      <c r="AKW3" s="38"/>
      <c r="AKX3" s="38"/>
      <c r="AKY3" s="38"/>
      <c r="AKZ3" s="38"/>
      <c r="ALA3" s="38"/>
      <c r="ALB3" s="38"/>
      <c r="ALC3" s="38"/>
      <c r="ALD3" s="38"/>
      <c r="ALE3" s="38"/>
      <c r="ALF3" s="38"/>
      <c r="ALG3" s="38"/>
      <c r="ALH3" s="38"/>
      <c r="ALI3" s="38"/>
      <c r="ALJ3" s="38"/>
      <c r="ALK3" s="38"/>
      <c r="ALL3" s="38"/>
      <c r="ALM3" s="38"/>
      <c r="ALN3" s="38"/>
      <c r="ALO3" s="38"/>
      <c r="ALP3" s="38"/>
      <c r="ALQ3" s="38"/>
      <c r="ALR3" s="38"/>
      <c r="ALS3" s="38"/>
      <c r="ALT3" s="38"/>
      <c r="ALU3" s="38"/>
      <c r="ALV3" s="38"/>
      <c r="ALW3" s="38"/>
      <c r="ALX3" s="38"/>
      <c r="ALY3" s="38"/>
      <c r="ALZ3" s="38"/>
      <c r="AMA3" s="38"/>
      <c r="AMB3" s="38"/>
      <c r="AMC3" s="38"/>
      <c r="AMD3" s="38"/>
      <c r="AME3" s="38"/>
      <c r="AMF3" s="38"/>
      <c r="AMG3" s="38"/>
      <c r="AMH3" s="38"/>
      <c r="AMI3" s="38"/>
      <c r="AMJ3" s="38"/>
      <c r="AMK3" s="38"/>
      <c r="AML3" s="38"/>
      <c r="AMM3" s="38"/>
      <c r="AMN3" s="38"/>
      <c r="AMO3" s="38"/>
      <c r="AMP3" s="38"/>
      <c r="AMQ3" s="38"/>
      <c r="AMR3" s="38"/>
      <c r="AMS3" s="38"/>
      <c r="AMT3" s="38"/>
      <c r="AMU3" s="38"/>
      <c r="AMV3" s="38"/>
      <c r="AMW3" s="38"/>
      <c r="AMX3" s="38"/>
      <c r="AMY3" s="38"/>
      <c r="AMZ3" s="38"/>
      <c r="ANA3" s="38"/>
      <c r="ANB3" s="38"/>
      <c r="ANC3" s="38"/>
      <c r="AND3" s="38"/>
      <c r="ANE3" s="38"/>
      <c r="ANF3" s="38"/>
      <c r="ANG3" s="38"/>
      <c r="ANH3" s="38"/>
      <c r="ANI3" s="38"/>
      <c r="ANJ3" s="38"/>
      <c r="ANK3" s="38"/>
      <c r="ANL3" s="38"/>
      <c r="ANM3" s="38"/>
      <c r="ANN3" s="38"/>
      <c r="ANO3" s="38"/>
      <c r="ANP3" s="38"/>
      <c r="ANQ3" s="38"/>
      <c r="ANR3" s="38"/>
      <c r="ANS3" s="38"/>
      <c r="ANT3" s="38"/>
      <c r="ANU3" s="38"/>
      <c r="ANV3" s="38"/>
      <c r="ANW3" s="38"/>
      <c r="ANX3" s="38"/>
      <c r="ANY3" s="38"/>
      <c r="ANZ3" s="38"/>
      <c r="AOA3" s="38"/>
      <c r="AOB3" s="38"/>
      <c r="AOC3" s="38"/>
      <c r="AOD3" s="38"/>
      <c r="AOE3" s="38"/>
      <c r="AOF3" s="38"/>
      <c r="AOG3" s="38"/>
      <c r="AOH3" s="38"/>
      <c r="AOI3" s="38"/>
      <c r="AOJ3" s="38"/>
      <c r="AOK3" s="38"/>
      <c r="AOL3" s="38"/>
      <c r="AOM3" s="38"/>
      <c r="AON3" s="38"/>
      <c r="AOO3" s="38"/>
      <c r="AOP3" s="38"/>
      <c r="AOQ3" s="38"/>
      <c r="AOR3" s="38"/>
      <c r="AOS3" s="38"/>
      <c r="AOT3" s="38"/>
      <c r="AOU3" s="38"/>
      <c r="AOV3" s="38"/>
      <c r="AOW3" s="38"/>
      <c r="AOX3" s="38"/>
      <c r="AOY3" s="38"/>
      <c r="AOZ3" s="38"/>
      <c r="APA3" s="38"/>
      <c r="APB3" s="38"/>
      <c r="APC3" s="38"/>
      <c r="APD3" s="38"/>
      <c r="APE3" s="38"/>
      <c r="APF3" s="38"/>
      <c r="APG3" s="38"/>
      <c r="APH3" s="38"/>
      <c r="API3" s="38"/>
      <c r="APJ3" s="38"/>
      <c r="APK3" s="38"/>
      <c r="APL3" s="38"/>
      <c r="APM3" s="38"/>
      <c r="APN3" s="38"/>
      <c r="APO3" s="38"/>
      <c r="APP3" s="38"/>
      <c r="APQ3" s="38"/>
      <c r="APR3" s="38"/>
      <c r="APS3" s="38"/>
      <c r="APT3" s="38"/>
      <c r="APU3" s="38"/>
      <c r="APV3" s="38"/>
      <c r="APW3" s="38"/>
      <c r="APX3" s="38"/>
      <c r="APY3" s="38"/>
      <c r="APZ3" s="38"/>
      <c r="AQA3" s="38"/>
      <c r="AQB3" s="38"/>
      <c r="AQC3" s="38"/>
      <c r="AQD3" s="38"/>
      <c r="AQE3" s="38"/>
      <c r="AQF3" s="38"/>
      <c r="AQG3" s="38"/>
      <c r="AQH3" s="38"/>
      <c r="AQI3" s="38"/>
      <c r="AQJ3" s="38"/>
      <c r="AQK3" s="38"/>
      <c r="AQL3" s="38"/>
      <c r="AQM3" s="38"/>
      <c r="AQN3" s="38"/>
      <c r="AQO3" s="38"/>
      <c r="AQP3" s="38"/>
      <c r="AQQ3" s="38"/>
      <c r="AQR3" s="38"/>
      <c r="AQS3" s="38"/>
      <c r="AQT3" s="38"/>
      <c r="AQU3" s="38"/>
      <c r="AQV3" s="38"/>
      <c r="AQW3" s="38"/>
      <c r="AQX3" s="38"/>
      <c r="AQY3" s="38"/>
      <c r="AQZ3" s="38"/>
      <c r="ARA3" s="38"/>
      <c r="ARB3" s="38"/>
      <c r="ARC3" s="38"/>
      <c r="ARD3" s="38"/>
      <c r="ARE3" s="38"/>
      <c r="ARF3" s="38"/>
      <c r="ARG3" s="38"/>
      <c r="ARH3" s="38"/>
      <c r="ARI3" s="38"/>
      <c r="ARJ3" s="38"/>
      <c r="ARK3" s="38"/>
      <c r="ARL3" s="38"/>
      <c r="ARM3" s="38"/>
      <c r="ARN3" s="38"/>
      <c r="ARO3" s="38"/>
      <c r="ARP3" s="38"/>
      <c r="ARQ3" s="38"/>
      <c r="ARR3" s="38"/>
      <c r="ARS3" s="38"/>
      <c r="ART3" s="38"/>
      <c r="ARU3" s="38"/>
      <c r="ARV3" s="38"/>
      <c r="ARW3" s="38"/>
      <c r="ARX3" s="38"/>
      <c r="ARY3" s="38"/>
      <c r="ARZ3" s="38"/>
      <c r="ASA3" s="38"/>
      <c r="ASB3" s="38"/>
      <c r="ASC3" s="38"/>
      <c r="ASD3" s="38"/>
      <c r="ASE3" s="38"/>
      <c r="ASF3" s="38"/>
      <c r="ASG3" s="38"/>
      <c r="ASH3" s="38"/>
      <c r="ASI3" s="38"/>
      <c r="ASJ3" s="38"/>
      <c r="ASK3" s="38"/>
      <c r="ASL3" s="38"/>
      <c r="ASM3" s="38"/>
      <c r="ASN3" s="38"/>
      <c r="ASO3" s="38"/>
      <c r="ASP3" s="38"/>
      <c r="ASQ3" s="38"/>
      <c r="ASR3" s="38"/>
      <c r="ASS3" s="38"/>
      <c r="AST3" s="38"/>
      <c r="ASU3" s="38"/>
      <c r="ASV3" s="38"/>
      <c r="ASW3" s="38"/>
      <c r="ASX3" s="38"/>
      <c r="ASY3" s="38"/>
      <c r="ASZ3" s="38"/>
      <c r="ATA3" s="38"/>
      <c r="ATB3" s="38"/>
      <c r="ATC3" s="38"/>
      <c r="ATD3" s="38"/>
      <c r="ATE3" s="38"/>
      <c r="ATF3" s="38"/>
      <c r="ATG3" s="38"/>
      <c r="ATH3" s="38"/>
      <c r="ATI3" s="38"/>
      <c r="ATJ3" s="38"/>
      <c r="ATK3" s="38"/>
      <c r="ATL3" s="38"/>
      <c r="ATM3" s="38"/>
      <c r="ATN3" s="38"/>
      <c r="ATO3" s="38"/>
      <c r="ATP3" s="38"/>
      <c r="ATQ3" s="38"/>
      <c r="ATR3" s="38"/>
      <c r="ATS3" s="38"/>
      <c r="ATT3" s="38"/>
      <c r="ATU3" s="38"/>
      <c r="ATV3" s="38"/>
      <c r="ATW3" s="38"/>
      <c r="ATX3" s="38"/>
      <c r="ATY3" s="38"/>
      <c r="ATZ3" s="38"/>
      <c r="AUA3" s="38"/>
      <c r="AUB3" s="38"/>
      <c r="AUC3" s="38"/>
      <c r="AUD3" s="38"/>
      <c r="AUE3" s="38"/>
      <c r="AUF3" s="38"/>
      <c r="AUG3" s="38"/>
      <c r="AUH3" s="38"/>
      <c r="AUI3" s="38"/>
      <c r="AUJ3" s="38"/>
      <c r="AUK3" s="38"/>
      <c r="AUL3" s="38"/>
      <c r="AUM3" s="38"/>
      <c r="AUN3" s="38"/>
      <c r="AUO3" s="38"/>
      <c r="AUP3" s="38"/>
      <c r="AUQ3" s="38"/>
      <c r="AUR3" s="38"/>
      <c r="AUS3" s="38"/>
      <c r="AUT3" s="38"/>
      <c r="AUU3" s="38"/>
      <c r="AUV3" s="38"/>
      <c r="AUW3" s="38"/>
      <c r="AUX3" s="38"/>
      <c r="AUY3" s="38"/>
      <c r="AUZ3" s="38"/>
      <c r="AVA3" s="38"/>
      <c r="AVB3" s="38"/>
      <c r="AVC3" s="38"/>
      <c r="AVD3" s="38"/>
      <c r="AVE3" s="38"/>
      <c r="AVF3" s="38"/>
      <c r="AVG3" s="38"/>
      <c r="AVH3" s="38"/>
      <c r="AVI3" s="38"/>
      <c r="AVJ3" s="38"/>
      <c r="AVK3" s="38"/>
      <c r="AVL3" s="38"/>
      <c r="AVM3" s="38"/>
      <c r="AVN3" s="38"/>
      <c r="AVO3" s="38"/>
      <c r="AVP3" s="38"/>
      <c r="AVQ3" s="38"/>
      <c r="AVR3" s="38"/>
      <c r="AVS3" s="38"/>
      <c r="AVT3" s="38"/>
      <c r="AVU3" s="38"/>
      <c r="AVV3" s="38"/>
      <c r="AVW3" s="38"/>
      <c r="AVX3" s="38"/>
      <c r="AVY3" s="38"/>
      <c r="AVZ3" s="38"/>
      <c r="AWA3" s="38"/>
      <c r="AWB3" s="38"/>
      <c r="AWC3" s="38"/>
      <c r="AWD3" s="38"/>
      <c r="AWE3" s="38"/>
      <c r="AWF3" s="38"/>
      <c r="AWG3" s="38"/>
      <c r="AWH3" s="38"/>
      <c r="AWI3" s="38"/>
      <c r="AWJ3" s="38"/>
      <c r="AWK3" s="38"/>
      <c r="AWL3" s="38"/>
      <c r="AWM3" s="38"/>
      <c r="AWN3" s="38"/>
      <c r="AWO3" s="38"/>
      <c r="AWP3" s="38"/>
      <c r="AWQ3" s="38"/>
      <c r="AWR3" s="38"/>
      <c r="AWS3" s="38"/>
      <c r="AWT3" s="38"/>
      <c r="AWU3" s="38"/>
      <c r="AWV3" s="38"/>
      <c r="AWW3" s="38"/>
      <c r="AWX3" s="38"/>
      <c r="AWY3" s="38"/>
      <c r="AWZ3" s="38"/>
      <c r="AXA3" s="38"/>
      <c r="AXB3" s="38"/>
      <c r="AXC3" s="38"/>
      <c r="AXD3" s="38"/>
      <c r="AXE3" s="38"/>
      <c r="AXF3" s="38"/>
      <c r="AXG3" s="38"/>
      <c r="AXH3" s="38"/>
      <c r="AXI3" s="38"/>
      <c r="AXJ3" s="38"/>
      <c r="AXK3" s="38"/>
      <c r="AXL3" s="38"/>
      <c r="AXM3" s="38"/>
      <c r="AXN3" s="38"/>
      <c r="AXO3" s="38"/>
      <c r="AXP3" s="38"/>
      <c r="AXQ3" s="38"/>
      <c r="AXR3" s="38"/>
      <c r="AXS3" s="38"/>
      <c r="AXT3" s="38"/>
      <c r="AXU3" s="38"/>
      <c r="AXV3" s="38"/>
      <c r="AXW3" s="38"/>
      <c r="AXX3" s="38"/>
      <c r="AXY3" s="38"/>
      <c r="AXZ3" s="38"/>
      <c r="AYA3" s="38"/>
      <c r="AYB3" s="38"/>
      <c r="AYC3" s="38"/>
      <c r="AYD3" s="38"/>
      <c r="AYE3" s="38"/>
      <c r="AYF3" s="38"/>
      <c r="AYG3" s="38"/>
      <c r="AYH3" s="38"/>
      <c r="AYI3" s="38"/>
      <c r="AYJ3" s="38"/>
      <c r="AYK3" s="38"/>
      <c r="AYL3" s="38"/>
      <c r="AYM3" s="38"/>
      <c r="AYN3" s="38"/>
      <c r="AYO3" s="38"/>
      <c r="AYP3" s="38"/>
      <c r="AYQ3" s="38"/>
      <c r="AYR3" s="38"/>
      <c r="AYS3" s="38"/>
      <c r="AYT3" s="38"/>
      <c r="AYU3" s="38"/>
      <c r="AYV3" s="38"/>
      <c r="AYW3" s="38"/>
      <c r="AYX3" s="38"/>
      <c r="AYY3" s="38"/>
      <c r="AYZ3" s="38"/>
      <c r="AZA3" s="38"/>
      <c r="AZB3" s="38"/>
      <c r="AZC3" s="38"/>
      <c r="AZD3" s="38"/>
      <c r="AZE3" s="38"/>
      <c r="AZF3" s="38"/>
      <c r="AZG3" s="38"/>
      <c r="AZH3" s="38"/>
      <c r="AZI3" s="38"/>
      <c r="AZJ3" s="38"/>
      <c r="AZK3" s="38"/>
      <c r="AZL3" s="38"/>
      <c r="AZM3" s="38"/>
      <c r="AZN3" s="38"/>
      <c r="AZO3" s="38"/>
      <c r="AZP3" s="38"/>
      <c r="AZQ3" s="38"/>
      <c r="AZR3" s="38"/>
      <c r="AZS3" s="38"/>
      <c r="AZT3" s="38"/>
      <c r="AZU3" s="38"/>
      <c r="AZV3" s="38"/>
      <c r="AZW3" s="38"/>
      <c r="AZX3" s="38"/>
      <c r="AZY3" s="38"/>
      <c r="AZZ3" s="38"/>
      <c r="BAA3" s="38"/>
      <c r="BAB3" s="38"/>
      <c r="BAC3" s="38"/>
      <c r="BAD3" s="38"/>
      <c r="BAE3" s="38"/>
      <c r="BAF3" s="38"/>
      <c r="BAG3" s="38"/>
      <c r="BAH3" s="38"/>
      <c r="BAI3" s="38"/>
      <c r="BAJ3" s="38"/>
      <c r="BAK3" s="38"/>
      <c r="BAL3" s="38"/>
      <c r="BAM3" s="38"/>
      <c r="BAN3" s="38"/>
      <c r="BAO3" s="38"/>
      <c r="BAP3" s="38"/>
      <c r="BAQ3" s="38"/>
      <c r="BAR3" s="38"/>
      <c r="BAS3" s="38"/>
      <c r="BAT3" s="38"/>
      <c r="BAU3" s="38"/>
      <c r="BAV3" s="38"/>
      <c r="BAW3" s="38"/>
      <c r="BAX3" s="38"/>
      <c r="BAY3" s="38"/>
      <c r="BAZ3" s="38"/>
      <c r="BBA3" s="38"/>
      <c r="BBB3" s="38"/>
      <c r="BBC3" s="38"/>
      <c r="BBD3" s="38"/>
      <c r="BBE3" s="38"/>
      <c r="BBF3" s="38"/>
      <c r="BBG3" s="38"/>
      <c r="BBH3" s="38"/>
      <c r="BBI3" s="38"/>
      <c r="BBJ3" s="38"/>
      <c r="BBK3" s="38"/>
      <c r="BBL3" s="38"/>
      <c r="BBM3" s="38"/>
      <c r="BBN3" s="38"/>
      <c r="BBO3" s="38"/>
      <c r="BBP3" s="38"/>
      <c r="BBQ3" s="38"/>
      <c r="BBR3" s="38"/>
      <c r="BBS3" s="38"/>
      <c r="BBT3" s="38"/>
      <c r="BBU3" s="38"/>
      <c r="BBV3" s="38"/>
      <c r="BBW3" s="38"/>
      <c r="BBX3" s="38"/>
      <c r="BBY3" s="38"/>
      <c r="BBZ3" s="38"/>
      <c r="BCA3" s="38"/>
      <c r="BCB3" s="38"/>
      <c r="BCC3" s="38"/>
      <c r="BCD3" s="38"/>
      <c r="BCE3" s="38"/>
      <c r="BCF3" s="38"/>
      <c r="BCG3" s="38"/>
      <c r="BCH3" s="38"/>
      <c r="BCI3" s="38"/>
      <c r="BCJ3" s="38"/>
      <c r="BCK3" s="38"/>
      <c r="BCL3" s="38"/>
      <c r="BCM3" s="38"/>
      <c r="BCN3" s="38"/>
      <c r="BCO3" s="38"/>
      <c r="BCP3" s="38"/>
      <c r="BCQ3" s="38"/>
      <c r="BCR3" s="38"/>
      <c r="BCS3" s="38"/>
      <c r="BCT3" s="38"/>
      <c r="BCU3" s="38"/>
      <c r="BCV3" s="38"/>
      <c r="BCW3" s="38"/>
      <c r="BCX3" s="38"/>
      <c r="BCY3" s="38"/>
      <c r="BCZ3" s="38"/>
      <c r="BDA3" s="38"/>
      <c r="BDB3" s="38"/>
      <c r="BDC3" s="38"/>
      <c r="BDD3" s="38"/>
      <c r="BDE3" s="38"/>
      <c r="BDF3" s="38"/>
      <c r="BDG3" s="38"/>
      <c r="BDH3" s="38"/>
      <c r="BDI3" s="38"/>
      <c r="BDJ3" s="38"/>
      <c r="BDK3" s="38"/>
      <c r="BDL3" s="38"/>
      <c r="BDM3" s="38"/>
      <c r="BDN3" s="38"/>
      <c r="BDO3" s="38"/>
      <c r="BDP3" s="38"/>
      <c r="BDQ3" s="38"/>
      <c r="BDR3" s="38"/>
      <c r="BDS3" s="38"/>
      <c r="BDT3" s="38"/>
      <c r="BDU3" s="38"/>
      <c r="BDV3" s="38"/>
      <c r="BDW3" s="38"/>
      <c r="BDX3" s="38"/>
      <c r="BDY3" s="38"/>
      <c r="BDZ3" s="38"/>
      <c r="BEA3" s="38"/>
      <c r="BEB3" s="38"/>
      <c r="BEC3" s="38"/>
      <c r="BED3" s="38"/>
      <c r="BEE3" s="38"/>
      <c r="BEF3" s="38"/>
      <c r="BEG3" s="38"/>
      <c r="BEH3" s="38"/>
      <c r="BEI3" s="38"/>
      <c r="BEJ3" s="38"/>
      <c r="BEK3" s="38"/>
      <c r="BEL3" s="38"/>
      <c r="BEM3" s="38"/>
      <c r="BEN3" s="38"/>
      <c r="BEO3" s="38"/>
      <c r="BEP3" s="38"/>
      <c r="BEQ3" s="38"/>
      <c r="BER3" s="38"/>
      <c r="BES3" s="38"/>
      <c r="BET3" s="38"/>
      <c r="BEU3" s="38"/>
      <c r="BEV3" s="38"/>
      <c r="BEW3" s="38"/>
      <c r="BEX3" s="38"/>
      <c r="BEY3" s="38"/>
      <c r="BEZ3" s="38"/>
      <c r="BFA3" s="38"/>
      <c r="BFB3" s="38"/>
      <c r="BFC3" s="38"/>
      <c r="BFD3" s="38"/>
      <c r="BFE3" s="38"/>
      <c r="BFF3" s="38"/>
      <c r="BFG3" s="38"/>
      <c r="BFH3" s="38"/>
      <c r="BFI3" s="38"/>
      <c r="BFJ3" s="38"/>
      <c r="BFK3" s="38"/>
      <c r="BFL3" s="38"/>
      <c r="BFM3" s="38"/>
      <c r="BFN3" s="38"/>
      <c r="BFO3" s="38"/>
      <c r="BFP3" s="38"/>
      <c r="BFQ3" s="38"/>
      <c r="BFR3" s="38"/>
      <c r="BFS3" s="38"/>
      <c r="BFT3" s="38"/>
      <c r="BFU3" s="38"/>
      <c r="BFV3" s="38"/>
      <c r="BFW3" s="38"/>
      <c r="BFX3" s="38"/>
      <c r="BFY3" s="38"/>
      <c r="BFZ3" s="38"/>
      <c r="BGA3" s="38"/>
      <c r="BGB3" s="38"/>
      <c r="BGC3" s="38"/>
      <c r="BGD3" s="38"/>
      <c r="BGE3" s="38"/>
      <c r="BGF3" s="38"/>
      <c r="BGG3" s="38"/>
      <c r="BGH3" s="38"/>
      <c r="BGI3" s="38"/>
      <c r="BGJ3" s="38"/>
      <c r="BGK3" s="38"/>
      <c r="BGL3" s="38"/>
      <c r="BGM3" s="38"/>
      <c r="BGN3" s="38"/>
      <c r="BGO3" s="38"/>
      <c r="BGP3" s="38"/>
      <c r="BGQ3" s="38"/>
      <c r="BGR3" s="38"/>
      <c r="BGS3" s="38"/>
      <c r="BGT3" s="38"/>
      <c r="BGU3" s="38"/>
      <c r="BGV3" s="38"/>
      <c r="BGW3" s="38"/>
      <c r="BGX3" s="38"/>
      <c r="BGY3" s="38"/>
      <c r="BGZ3" s="38"/>
      <c r="BHA3" s="38"/>
      <c r="BHB3" s="38"/>
      <c r="BHC3" s="38"/>
      <c r="BHD3" s="38"/>
      <c r="BHE3" s="38"/>
      <c r="BHF3" s="38"/>
      <c r="BHG3" s="38"/>
      <c r="BHH3" s="38"/>
      <c r="BHI3" s="38"/>
      <c r="BHJ3" s="38"/>
      <c r="BHK3" s="38"/>
      <c r="BHL3" s="38"/>
      <c r="BHM3" s="38"/>
      <c r="BHN3" s="38"/>
      <c r="BHO3" s="38"/>
      <c r="BHP3" s="38"/>
      <c r="BHQ3" s="38"/>
      <c r="BHR3" s="38"/>
      <c r="BHS3" s="38"/>
      <c r="BHT3" s="38"/>
      <c r="BHU3" s="38"/>
      <c r="BHV3" s="38"/>
      <c r="BHW3" s="38"/>
      <c r="BHX3" s="38"/>
      <c r="BHY3" s="38"/>
      <c r="BHZ3" s="38"/>
      <c r="BIA3" s="38"/>
      <c r="BIB3" s="38"/>
      <c r="BIC3" s="38"/>
      <c r="BID3" s="38"/>
      <c r="BIE3" s="38"/>
      <c r="BIF3" s="38"/>
      <c r="BIG3" s="38"/>
      <c r="BIH3" s="38"/>
      <c r="BII3" s="38"/>
      <c r="BIJ3" s="38"/>
      <c r="BIK3" s="38"/>
      <c r="BIL3" s="38"/>
      <c r="BIM3" s="38"/>
      <c r="BIN3" s="38"/>
      <c r="BIO3" s="38"/>
      <c r="BIP3" s="38"/>
      <c r="BIQ3" s="38"/>
      <c r="BIR3" s="38"/>
      <c r="BIS3" s="38"/>
      <c r="BIT3" s="38"/>
      <c r="BIU3" s="38"/>
      <c r="BIV3" s="38"/>
      <c r="BIW3" s="38"/>
      <c r="BIX3" s="38"/>
      <c r="BIY3" s="38"/>
      <c r="BIZ3" s="38"/>
      <c r="BJA3" s="38"/>
      <c r="BJB3" s="38"/>
      <c r="BJC3" s="38"/>
      <c r="BJD3" s="38"/>
      <c r="BJE3" s="38"/>
      <c r="BJF3" s="38"/>
      <c r="BJG3" s="38"/>
      <c r="BJH3" s="38"/>
      <c r="BJI3" s="38"/>
      <c r="BJJ3" s="38"/>
      <c r="BJK3" s="38"/>
      <c r="BJL3" s="38"/>
      <c r="BJM3" s="38"/>
      <c r="BJN3" s="38"/>
      <c r="BJO3" s="38"/>
      <c r="BJP3" s="38"/>
      <c r="BJQ3" s="38"/>
      <c r="BJR3" s="38"/>
      <c r="BJS3" s="38"/>
      <c r="BJT3" s="38"/>
      <c r="BJU3" s="38"/>
      <c r="BJV3" s="38"/>
      <c r="BJW3" s="38"/>
      <c r="BJX3" s="38"/>
      <c r="BJY3" s="38"/>
      <c r="BJZ3" s="38"/>
      <c r="BKA3" s="38"/>
      <c r="BKB3" s="38"/>
      <c r="BKC3" s="38"/>
      <c r="BKD3" s="38"/>
      <c r="BKE3" s="38"/>
      <c r="BKF3" s="38"/>
      <c r="BKG3" s="38"/>
      <c r="BKH3" s="38"/>
      <c r="BKI3" s="38"/>
      <c r="BKJ3" s="38"/>
      <c r="BKK3" s="38"/>
      <c r="BKL3" s="38"/>
      <c r="BKM3" s="38"/>
      <c r="BKN3" s="38"/>
      <c r="BKO3" s="38"/>
      <c r="BKP3" s="38"/>
      <c r="BKQ3" s="38"/>
      <c r="BKR3" s="38"/>
      <c r="BKS3" s="38"/>
      <c r="BKT3" s="38"/>
      <c r="BKU3" s="38"/>
      <c r="BKV3" s="38"/>
      <c r="BKW3" s="38"/>
      <c r="BKX3" s="38"/>
      <c r="BKY3" s="38"/>
      <c r="BKZ3" s="38"/>
      <c r="BLA3" s="38"/>
      <c r="BLB3" s="38"/>
      <c r="BLC3" s="38"/>
      <c r="BLD3" s="38"/>
      <c r="BLE3" s="38"/>
      <c r="BLF3" s="38"/>
      <c r="BLG3" s="38"/>
      <c r="BLH3" s="38"/>
      <c r="BLI3" s="38"/>
      <c r="BLJ3" s="38"/>
      <c r="BLK3" s="38"/>
      <c r="BLL3" s="38"/>
      <c r="BLM3" s="38"/>
      <c r="BLN3" s="38"/>
      <c r="BLO3" s="38"/>
      <c r="BLP3" s="38"/>
      <c r="BLQ3" s="38"/>
      <c r="BLR3" s="38"/>
      <c r="BLS3" s="38"/>
      <c r="BLT3" s="38"/>
      <c r="BLU3" s="38"/>
      <c r="BLV3" s="38"/>
      <c r="BLW3" s="38"/>
      <c r="BLX3" s="38"/>
      <c r="BLY3" s="38"/>
      <c r="BLZ3" s="38"/>
      <c r="BMA3" s="38"/>
      <c r="BMB3" s="38"/>
      <c r="BMC3" s="38"/>
      <c r="BMD3" s="38"/>
      <c r="BME3" s="38"/>
      <c r="BMF3" s="38"/>
      <c r="BMG3" s="38"/>
      <c r="BMH3" s="38"/>
      <c r="BMI3" s="38"/>
      <c r="BMJ3" s="38"/>
      <c r="BMK3" s="38"/>
      <c r="BML3" s="38"/>
      <c r="BMM3" s="38"/>
      <c r="BMN3" s="38"/>
      <c r="BMO3" s="38"/>
      <c r="BMP3" s="38"/>
      <c r="BMQ3" s="38"/>
      <c r="BMR3" s="38"/>
      <c r="BMS3" s="38"/>
      <c r="BMT3" s="38"/>
      <c r="BMU3" s="38"/>
      <c r="BMV3" s="38"/>
      <c r="BMW3" s="38"/>
      <c r="BMX3" s="38"/>
      <c r="BMY3" s="38"/>
      <c r="BMZ3" s="38"/>
      <c r="BNA3" s="38"/>
      <c r="BNB3" s="38"/>
      <c r="BNC3" s="38"/>
      <c r="BND3" s="38"/>
      <c r="BNE3" s="38"/>
      <c r="BNF3" s="38"/>
      <c r="BNG3" s="38"/>
      <c r="BNH3" s="38"/>
      <c r="BNI3" s="38"/>
      <c r="BNJ3" s="38"/>
      <c r="BNK3" s="38"/>
      <c r="BNL3" s="38"/>
      <c r="BNM3" s="38"/>
      <c r="BNN3" s="38"/>
      <c r="BNO3" s="38"/>
      <c r="BNP3" s="38"/>
      <c r="BNQ3" s="38"/>
      <c r="BNR3" s="38"/>
      <c r="BNS3" s="38"/>
      <c r="BNT3" s="38"/>
      <c r="BNU3" s="38"/>
      <c r="BNV3" s="38"/>
      <c r="BNW3" s="38"/>
      <c r="BNX3" s="38"/>
      <c r="BNY3" s="38"/>
      <c r="BNZ3" s="38"/>
      <c r="BOA3" s="38"/>
      <c r="BOB3" s="38"/>
      <c r="BOC3" s="38"/>
      <c r="BOD3" s="38"/>
      <c r="BOE3" s="38"/>
      <c r="BOF3" s="38"/>
      <c r="BOG3" s="38"/>
      <c r="BOH3" s="38"/>
      <c r="BOI3" s="38"/>
      <c r="BOJ3" s="38"/>
      <c r="BOK3" s="38"/>
      <c r="BOL3" s="38"/>
      <c r="BOM3" s="38"/>
      <c r="BON3" s="38"/>
      <c r="BOO3" s="38"/>
      <c r="BOP3" s="38"/>
      <c r="BOQ3" s="38"/>
      <c r="BOR3" s="38"/>
      <c r="BOS3" s="38"/>
      <c r="BOT3" s="38"/>
      <c r="BOU3" s="38"/>
      <c r="BOV3" s="38"/>
      <c r="BOW3" s="38"/>
      <c r="BOX3" s="38"/>
      <c r="BOY3" s="38"/>
      <c r="BOZ3" s="38"/>
      <c r="BPA3" s="38"/>
      <c r="BPB3" s="38"/>
      <c r="BPC3" s="38"/>
      <c r="BPD3" s="38"/>
      <c r="BPE3" s="38"/>
      <c r="BPF3" s="38"/>
      <c r="BPG3" s="38"/>
      <c r="BPH3" s="38"/>
      <c r="BPI3" s="38"/>
      <c r="BPJ3" s="38"/>
      <c r="BPK3" s="38"/>
      <c r="BPL3" s="38"/>
      <c r="BPM3" s="38"/>
      <c r="BPN3" s="38"/>
      <c r="BPO3" s="38"/>
      <c r="BPP3" s="38"/>
      <c r="BPQ3" s="38"/>
      <c r="BPR3" s="38"/>
      <c r="BPS3" s="38"/>
      <c r="BPT3" s="38"/>
      <c r="BPU3" s="38"/>
      <c r="BPV3" s="38"/>
      <c r="BPW3" s="38"/>
      <c r="BPX3" s="38"/>
      <c r="BPY3" s="38"/>
      <c r="BPZ3" s="38"/>
      <c r="BQA3" s="38"/>
      <c r="BQB3" s="38"/>
      <c r="BQC3" s="38"/>
      <c r="BQD3" s="38"/>
      <c r="BQE3" s="38"/>
      <c r="BQF3" s="38"/>
      <c r="BQG3" s="38"/>
      <c r="BQH3" s="38"/>
      <c r="BQI3" s="38"/>
      <c r="BQJ3" s="38"/>
      <c r="BQK3" s="38"/>
      <c r="BQL3" s="38"/>
      <c r="BQM3" s="38"/>
      <c r="BQN3" s="38"/>
      <c r="BQO3" s="38"/>
      <c r="BQP3" s="38"/>
      <c r="BQQ3" s="38"/>
      <c r="BQR3" s="38"/>
      <c r="BQS3" s="38"/>
      <c r="BQT3" s="38"/>
      <c r="BQU3" s="38"/>
      <c r="BQV3" s="38"/>
      <c r="BQW3" s="38"/>
      <c r="BQX3" s="38"/>
      <c r="BQY3" s="38"/>
      <c r="BQZ3" s="38"/>
      <c r="BRA3" s="38"/>
      <c r="BRB3" s="38"/>
      <c r="BRC3" s="38"/>
      <c r="BRD3" s="38"/>
      <c r="BRE3" s="38"/>
      <c r="BRF3" s="38"/>
      <c r="BRG3" s="38"/>
      <c r="BRH3" s="38"/>
      <c r="BRI3" s="38"/>
      <c r="BRJ3" s="38"/>
      <c r="BRK3" s="38"/>
      <c r="BRL3" s="38"/>
      <c r="BRM3" s="38"/>
      <c r="BRN3" s="38"/>
      <c r="BRO3" s="38"/>
      <c r="BRP3" s="38"/>
      <c r="BRQ3" s="38"/>
      <c r="BRR3" s="38"/>
      <c r="BRS3" s="38"/>
      <c r="BRT3" s="38"/>
      <c r="BRU3" s="38"/>
      <c r="BRV3" s="38"/>
      <c r="BRW3" s="38"/>
      <c r="BRX3" s="38"/>
      <c r="BRY3" s="38"/>
      <c r="BRZ3" s="38"/>
      <c r="BSA3" s="38"/>
      <c r="BSB3" s="38"/>
      <c r="BSC3" s="38"/>
      <c r="BSD3" s="38"/>
      <c r="BSE3" s="38"/>
      <c r="BSF3" s="38"/>
      <c r="BSG3" s="38"/>
      <c r="BSH3" s="38"/>
      <c r="BSI3" s="38"/>
      <c r="BSJ3" s="38"/>
      <c r="BSK3" s="38"/>
      <c r="BSL3" s="38"/>
      <c r="BSM3" s="38"/>
      <c r="BSN3" s="38"/>
      <c r="BSO3" s="38"/>
      <c r="BSP3" s="38"/>
      <c r="BSQ3" s="38"/>
      <c r="BSR3" s="38"/>
      <c r="BSS3" s="38"/>
      <c r="BST3" s="38"/>
      <c r="BSU3" s="38"/>
      <c r="BSV3" s="38"/>
      <c r="BSW3" s="38"/>
      <c r="BSX3" s="38"/>
      <c r="BSY3" s="38"/>
      <c r="BSZ3" s="38"/>
      <c r="BTA3" s="38"/>
      <c r="BTB3" s="38"/>
      <c r="BTC3" s="38"/>
      <c r="BTD3" s="38"/>
      <c r="BTE3" s="38"/>
      <c r="BTF3" s="38"/>
      <c r="BTG3" s="38"/>
      <c r="BTH3" s="38"/>
      <c r="BTI3" s="38"/>
      <c r="BTJ3" s="38"/>
      <c r="BTK3" s="38"/>
      <c r="BTL3" s="38"/>
      <c r="BTM3" s="38"/>
      <c r="BTN3" s="38"/>
      <c r="BTO3" s="38"/>
      <c r="BTP3" s="38"/>
      <c r="BTQ3" s="38"/>
      <c r="BTR3" s="38"/>
      <c r="BTS3" s="38"/>
      <c r="BTT3" s="38"/>
      <c r="BTU3" s="38"/>
      <c r="BTV3" s="38"/>
      <c r="BTW3" s="38"/>
      <c r="BTX3" s="38"/>
      <c r="BTY3" s="38"/>
      <c r="BTZ3" s="38"/>
      <c r="BUA3" s="38"/>
      <c r="BUB3" s="38"/>
      <c r="BUC3" s="38"/>
      <c r="BUD3" s="38"/>
      <c r="BUE3" s="38"/>
      <c r="BUF3" s="38"/>
      <c r="BUG3" s="38"/>
      <c r="BUH3" s="38"/>
      <c r="BUI3" s="38"/>
      <c r="BUJ3" s="38"/>
      <c r="BUK3" s="38"/>
      <c r="BUL3" s="38"/>
      <c r="BUM3" s="38"/>
      <c r="BUN3" s="38"/>
      <c r="BUO3" s="38"/>
      <c r="BUP3" s="38"/>
      <c r="BUQ3" s="38"/>
      <c r="BUR3" s="38"/>
      <c r="BUS3" s="38"/>
      <c r="BUT3" s="38"/>
      <c r="BUU3" s="38"/>
      <c r="BUV3" s="38"/>
      <c r="BUW3" s="38"/>
      <c r="BUX3" s="38"/>
      <c r="BUY3" s="38"/>
      <c r="BUZ3" s="38"/>
      <c r="BVA3" s="38"/>
      <c r="BVB3" s="38"/>
      <c r="BVC3" s="38"/>
      <c r="BVD3" s="38"/>
      <c r="BVE3" s="38"/>
      <c r="BVF3" s="38"/>
      <c r="BVG3" s="38"/>
      <c r="BVH3" s="38"/>
      <c r="BVI3" s="38"/>
      <c r="BVJ3" s="38"/>
      <c r="BVK3" s="38"/>
      <c r="BVL3" s="38"/>
      <c r="BVM3" s="38"/>
      <c r="BVN3" s="38"/>
      <c r="BVO3" s="38"/>
      <c r="BVP3" s="38"/>
      <c r="BVQ3" s="38"/>
      <c r="BVR3" s="38"/>
      <c r="BVS3" s="38"/>
      <c r="BVT3" s="38"/>
      <c r="BVU3" s="38"/>
      <c r="BVV3" s="38"/>
      <c r="BVW3" s="38"/>
      <c r="BVX3" s="38"/>
      <c r="BVY3" s="38"/>
      <c r="BVZ3" s="38"/>
      <c r="BWA3" s="38"/>
      <c r="BWB3" s="38"/>
      <c r="BWC3" s="38"/>
      <c r="BWD3" s="38"/>
      <c r="BWE3" s="38"/>
      <c r="BWF3" s="38"/>
      <c r="BWG3" s="38"/>
      <c r="BWH3" s="38"/>
      <c r="BWI3" s="38"/>
      <c r="BWJ3" s="38"/>
      <c r="BWK3" s="38"/>
      <c r="BWL3" s="38"/>
      <c r="BWM3" s="38"/>
      <c r="BWN3" s="38"/>
      <c r="BWO3" s="38"/>
      <c r="BWP3" s="38"/>
      <c r="BWQ3" s="38"/>
      <c r="BWR3" s="38"/>
      <c r="BWS3" s="38"/>
      <c r="BWT3" s="38"/>
      <c r="BWU3" s="38"/>
      <c r="BWV3" s="38"/>
      <c r="BWW3" s="38"/>
      <c r="BWX3" s="38"/>
      <c r="BWY3" s="38"/>
      <c r="BWZ3" s="38"/>
      <c r="BXA3" s="38"/>
      <c r="BXB3" s="38"/>
      <c r="BXC3" s="38"/>
      <c r="BXD3" s="38"/>
      <c r="BXE3" s="38"/>
      <c r="BXF3" s="38"/>
      <c r="BXG3" s="38"/>
      <c r="BXH3" s="38"/>
      <c r="BXI3" s="38"/>
      <c r="BXJ3" s="38"/>
      <c r="BXK3" s="38"/>
      <c r="BXL3" s="38"/>
      <c r="BXM3" s="38"/>
      <c r="BXN3" s="38"/>
      <c r="BXO3" s="38"/>
      <c r="BXP3" s="38"/>
      <c r="BXQ3" s="38"/>
      <c r="BXR3" s="38"/>
      <c r="BXS3" s="38"/>
      <c r="BXT3" s="38"/>
      <c r="BXU3" s="38"/>
      <c r="BXV3" s="38"/>
      <c r="BXW3" s="38"/>
      <c r="BXX3" s="38"/>
      <c r="BXY3" s="38"/>
      <c r="BXZ3" s="38"/>
      <c r="BYA3" s="38"/>
      <c r="BYB3" s="38"/>
      <c r="BYC3" s="38"/>
      <c r="BYD3" s="38"/>
      <c r="BYE3" s="38"/>
      <c r="BYF3" s="38"/>
      <c r="BYG3" s="38"/>
      <c r="BYH3" s="38"/>
      <c r="BYI3" s="38"/>
      <c r="BYJ3" s="38"/>
      <c r="BYK3" s="38"/>
      <c r="BYL3" s="38"/>
      <c r="BYM3" s="38"/>
      <c r="BYN3" s="38"/>
      <c r="BYO3" s="38"/>
      <c r="BYP3" s="38"/>
      <c r="BYQ3" s="38"/>
      <c r="BYR3" s="38"/>
      <c r="BYS3" s="38"/>
      <c r="BYT3" s="38"/>
      <c r="BYU3" s="38"/>
      <c r="BYV3" s="38"/>
      <c r="BYW3" s="38"/>
      <c r="BYX3" s="38"/>
      <c r="BYY3" s="38"/>
      <c r="BYZ3" s="38"/>
      <c r="BZA3" s="38"/>
      <c r="BZB3" s="38"/>
      <c r="BZC3" s="38"/>
      <c r="BZD3" s="38"/>
      <c r="BZE3" s="38"/>
      <c r="BZF3" s="38"/>
      <c r="BZG3" s="38"/>
      <c r="BZH3" s="38"/>
      <c r="BZI3" s="38"/>
      <c r="BZJ3" s="38"/>
      <c r="BZK3" s="38"/>
      <c r="BZL3" s="38"/>
      <c r="BZM3" s="38"/>
      <c r="BZN3" s="38"/>
      <c r="BZO3" s="38"/>
      <c r="BZP3" s="38"/>
      <c r="BZQ3" s="38"/>
      <c r="BZR3" s="38"/>
      <c r="BZS3" s="38"/>
      <c r="BZT3" s="38"/>
      <c r="BZU3" s="38"/>
      <c r="BZV3" s="38"/>
      <c r="BZW3" s="38"/>
      <c r="BZX3" s="38"/>
      <c r="BZY3" s="38"/>
      <c r="BZZ3" s="38"/>
      <c r="CAA3" s="38"/>
      <c r="CAB3" s="38"/>
      <c r="CAC3" s="38"/>
      <c r="CAD3" s="38"/>
      <c r="CAE3" s="38"/>
      <c r="CAF3" s="38"/>
      <c r="CAG3" s="38"/>
      <c r="CAH3" s="38"/>
      <c r="CAI3" s="38"/>
      <c r="CAJ3" s="38"/>
      <c r="CAK3" s="38"/>
      <c r="CAL3" s="38"/>
      <c r="CAM3" s="38"/>
      <c r="CAN3" s="38"/>
      <c r="CAO3" s="38"/>
      <c r="CAP3" s="38"/>
      <c r="CAQ3" s="38"/>
      <c r="CAR3" s="38"/>
      <c r="CAS3" s="38"/>
      <c r="CAT3" s="38"/>
      <c r="CAU3" s="38"/>
      <c r="CAV3" s="38"/>
      <c r="CAW3" s="38"/>
      <c r="CAX3" s="38"/>
      <c r="CAY3" s="38"/>
      <c r="CAZ3" s="38"/>
      <c r="CBA3" s="38"/>
      <c r="CBB3" s="38"/>
      <c r="CBC3" s="38"/>
      <c r="CBD3" s="38"/>
      <c r="CBE3" s="38"/>
      <c r="CBF3" s="38"/>
      <c r="CBG3" s="38"/>
      <c r="CBH3" s="38"/>
      <c r="CBI3" s="38"/>
      <c r="CBJ3" s="38"/>
      <c r="CBK3" s="38"/>
      <c r="CBL3" s="38"/>
      <c r="CBM3" s="38"/>
      <c r="CBN3" s="38"/>
      <c r="CBO3" s="38"/>
      <c r="CBP3" s="38"/>
      <c r="CBQ3" s="38"/>
      <c r="CBR3" s="38"/>
      <c r="CBS3" s="38"/>
      <c r="CBT3" s="38"/>
      <c r="CBU3" s="38"/>
      <c r="CBV3" s="38"/>
      <c r="CBW3" s="38"/>
      <c r="CBX3" s="38"/>
      <c r="CBY3" s="38"/>
      <c r="CBZ3" s="38"/>
      <c r="CCA3" s="38"/>
      <c r="CCB3" s="38"/>
      <c r="CCC3" s="38"/>
      <c r="CCD3" s="38"/>
      <c r="CCE3" s="38"/>
      <c r="CCF3" s="38"/>
      <c r="CCG3" s="38"/>
      <c r="CCH3" s="38"/>
      <c r="CCI3" s="38"/>
      <c r="CCJ3" s="38"/>
      <c r="CCK3" s="38"/>
      <c r="CCL3" s="38"/>
      <c r="CCM3" s="38"/>
      <c r="CCN3" s="38"/>
      <c r="CCO3" s="38"/>
      <c r="CCP3" s="38"/>
      <c r="CCQ3" s="38"/>
      <c r="CCR3" s="38"/>
      <c r="CCS3" s="38"/>
      <c r="CCT3" s="38"/>
      <c r="CCU3" s="38"/>
      <c r="CCV3" s="38"/>
      <c r="CCW3" s="38"/>
      <c r="CCX3" s="38"/>
      <c r="CCY3" s="38"/>
      <c r="CCZ3" s="38"/>
      <c r="CDA3" s="38"/>
      <c r="CDB3" s="38"/>
      <c r="CDC3" s="38"/>
      <c r="CDD3" s="38"/>
      <c r="CDE3" s="38"/>
      <c r="CDF3" s="38"/>
      <c r="CDG3" s="38"/>
      <c r="CDH3" s="38"/>
      <c r="CDI3" s="38"/>
      <c r="CDJ3" s="38"/>
      <c r="CDK3" s="38"/>
      <c r="CDL3" s="38"/>
      <c r="CDM3" s="38"/>
      <c r="CDN3" s="38"/>
      <c r="CDO3" s="38"/>
      <c r="CDP3" s="38"/>
      <c r="CDQ3" s="38"/>
      <c r="CDR3" s="38"/>
      <c r="CDS3" s="38"/>
      <c r="CDT3" s="38"/>
      <c r="CDU3" s="38"/>
      <c r="CDV3" s="38"/>
      <c r="CDW3" s="38"/>
      <c r="CDX3" s="38"/>
      <c r="CDY3" s="38"/>
      <c r="CDZ3" s="38"/>
      <c r="CEA3" s="38"/>
      <c r="CEB3" s="38"/>
      <c r="CEC3" s="38"/>
      <c r="CED3" s="38"/>
      <c r="CEE3" s="38"/>
      <c r="CEF3" s="38"/>
      <c r="CEG3" s="38"/>
      <c r="CEH3" s="38"/>
      <c r="CEI3" s="38"/>
      <c r="CEJ3" s="38"/>
      <c r="CEK3" s="38"/>
      <c r="CEL3" s="38"/>
      <c r="CEM3" s="38"/>
      <c r="CEN3" s="38"/>
      <c r="CEO3" s="38"/>
      <c r="CEP3" s="38"/>
      <c r="CEQ3" s="38"/>
      <c r="CER3" s="38"/>
      <c r="CES3" s="38"/>
      <c r="CET3" s="38"/>
      <c r="CEU3" s="38"/>
      <c r="CEV3" s="38"/>
      <c r="CEW3" s="38"/>
      <c r="CEX3" s="38"/>
      <c r="CEY3" s="38"/>
      <c r="CEZ3" s="38"/>
      <c r="CFA3" s="38"/>
      <c r="CFB3" s="38"/>
      <c r="CFC3" s="38"/>
      <c r="CFD3" s="38"/>
      <c r="CFE3" s="38"/>
      <c r="CFF3" s="38"/>
      <c r="CFG3" s="38"/>
      <c r="CFH3" s="38"/>
      <c r="CFI3" s="38"/>
      <c r="CFJ3" s="38"/>
      <c r="CFK3" s="38"/>
      <c r="CFL3" s="38"/>
      <c r="CFM3" s="38"/>
      <c r="CFN3" s="38"/>
      <c r="CFO3" s="38"/>
      <c r="CFP3" s="38"/>
      <c r="CFQ3" s="38"/>
      <c r="CFR3" s="38"/>
      <c r="CFS3" s="38"/>
      <c r="CFT3" s="38"/>
      <c r="CFU3" s="38"/>
      <c r="CFV3" s="38"/>
      <c r="CFW3" s="38"/>
      <c r="CFX3" s="38"/>
      <c r="CFY3" s="38"/>
      <c r="CFZ3" s="38"/>
      <c r="CGA3" s="38"/>
      <c r="CGB3" s="38"/>
      <c r="CGC3" s="38"/>
      <c r="CGD3" s="38"/>
      <c r="CGE3" s="38"/>
      <c r="CGF3" s="38"/>
      <c r="CGG3" s="38"/>
      <c r="CGH3" s="38"/>
      <c r="CGI3" s="38"/>
      <c r="CGJ3" s="38"/>
      <c r="CGK3" s="38"/>
      <c r="CGL3" s="38"/>
      <c r="CGM3" s="38"/>
      <c r="CGN3" s="38"/>
      <c r="CGO3" s="38"/>
      <c r="CGP3" s="38"/>
      <c r="CGQ3" s="38"/>
      <c r="CGR3" s="38"/>
      <c r="CGS3" s="38"/>
      <c r="CGT3" s="38"/>
      <c r="CGU3" s="38"/>
      <c r="CGV3" s="38"/>
      <c r="CGW3" s="38"/>
      <c r="CGX3" s="38"/>
      <c r="CGY3" s="38"/>
      <c r="CGZ3" s="38"/>
      <c r="CHA3" s="38"/>
      <c r="CHB3" s="38"/>
      <c r="CHC3" s="38"/>
      <c r="CHD3" s="38"/>
      <c r="CHE3" s="38"/>
      <c r="CHF3" s="38"/>
      <c r="CHG3" s="38"/>
      <c r="CHH3" s="38"/>
      <c r="CHI3" s="38"/>
      <c r="CHJ3" s="38"/>
      <c r="CHK3" s="38"/>
      <c r="CHL3" s="38"/>
      <c r="CHM3" s="38"/>
      <c r="CHN3" s="38"/>
      <c r="CHO3" s="38"/>
      <c r="CHP3" s="38"/>
      <c r="CHQ3" s="38"/>
      <c r="CHR3" s="38"/>
      <c r="CHS3" s="38"/>
      <c r="CHT3" s="38"/>
      <c r="CHU3" s="38"/>
      <c r="CHV3" s="38"/>
      <c r="CHW3" s="38"/>
      <c r="CHX3" s="38"/>
      <c r="CHY3" s="38"/>
      <c r="CHZ3" s="38"/>
      <c r="CIA3" s="38"/>
      <c r="CIB3" s="38"/>
      <c r="CIC3" s="38"/>
      <c r="CID3" s="38"/>
      <c r="CIE3" s="38"/>
      <c r="CIF3" s="38"/>
      <c r="CIG3" s="38"/>
      <c r="CIH3" s="38"/>
      <c r="CII3" s="38"/>
      <c r="CIJ3" s="38"/>
      <c r="CIK3" s="38"/>
      <c r="CIL3" s="38"/>
      <c r="CIM3" s="38"/>
      <c r="CIN3" s="38"/>
      <c r="CIO3" s="38"/>
      <c r="CIP3" s="38"/>
      <c r="CIQ3" s="38"/>
      <c r="CIR3" s="38"/>
      <c r="CIS3" s="38"/>
      <c r="CIT3" s="38"/>
      <c r="CIU3" s="38"/>
      <c r="CIV3" s="38"/>
      <c r="CIW3" s="38"/>
      <c r="CIX3" s="38"/>
      <c r="CIY3" s="38"/>
      <c r="CIZ3" s="38"/>
      <c r="CJA3" s="38"/>
      <c r="CJB3" s="38"/>
      <c r="CJC3" s="38"/>
      <c r="CJD3" s="38"/>
      <c r="CJE3" s="38"/>
      <c r="CJF3" s="38"/>
      <c r="CJG3" s="38"/>
      <c r="CJH3" s="38"/>
      <c r="CJI3" s="38"/>
      <c r="CJJ3" s="38"/>
      <c r="CJK3" s="38"/>
      <c r="CJL3" s="38"/>
      <c r="CJM3" s="38"/>
      <c r="CJN3" s="38"/>
      <c r="CJO3" s="38"/>
      <c r="CJP3" s="38"/>
      <c r="CJQ3" s="38"/>
      <c r="CJR3" s="38"/>
      <c r="CJS3" s="38"/>
      <c r="CJT3" s="38"/>
      <c r="CJU3" s="38"/>
      <c r="CJV3" s="38"/>
      <c r="CJW3" s="38"/>
      <c r="CJX3" s="38"/>
      <c r="CJY3" s="38"/>
      <c r="CJZ3" s="38"/>
      <c r="CKA3" s="38"/>
      <c r="CKB3" s="38"/>
      <c r="CKC3" s="38"/>
      <c r="CKD3" s="38"/>
      <c r="CKE3" s="38"/>
      <c r="CKF3" s="38"/>
      <c r="CKG3" s="38"/>
      <c r="CKH3" s="38"/>
      <c r="CKI3" s="38"/>
      <c r="CKJ3" s="38"/>
      <c r="CKK3" s="38"/>
      <c r="CKL3" s="38"/>
      <c r="CKM3" s="38"/>
      <c r="CKN3" s="38"/>
      <c r="CKO3" s="38"/>
      <c r="CKP3" s="38"/>
      <c r="CKQ3" s="38"/>
      <c r="CKR3" s="38"/>
      <c r="CKS3" s="38"/>
      <c r="CKT3" s="38"/>
      <c r="CKU3" s="38"/>
      <c r="CKV3" s="38"/>
      <c r="CKW3" s="38"/>
      <c r="CKX3" s="38"/>
      <c r="CKY3" s="38"/>
      <c r="CKZ3" s="38"/>
      <c r="CLA3" s="38"/>
      <c r="CLB3" s="38"/>
      <c r="CLC3" s="38"/>
      <c r="CLD3" s="38"/>
      <c r="CLE3" s="38"/>
      <c r="CLF3" s="38"/>
      <c r="CLG3" s="38"/>
      <c r="CLH3" s="38"/>
      <c r="CLI3" s="38"/>
      <c r="CLJ3" s="38"/>
      <c r="CLK3" s="38"/>
      <c r="CLL3" s="38"/>
      <c r="CLM3" s="38"/>
      <c r="CLN3" s="38"/>
      <c r="CLO3" s="38"/>
      <c r="CLP3" s="38"/>
      <c r="CLQ3" s="38"/>
      <c r="CLR3" s="38"/>
      <c r="CLS3" s="38"/>
      <c r="CLT3" s="38"/>
      <c r="CLU3" s="38"/>
      <c r="CLV3" s="38"/>
      <c r="CLW3" s="38"/>
      <c r="CLX3" s="38"/>
      <c r="CLY3" s="38"/>
      <c r="CLZ3" s="38"/>
      <c r="CMA3" s="38"/>
      <c r="CMB3" s="38"/>
      <c r="CMC3" s="38"/>
      <c r="CMD3" s="38"/>
      <c r="CME3" s="38"/>
      <c r="CMF3" s="38"/>
      <c r="CMG3" s="38"/>
      <c r="CMH3" s="38"/>
      <c r="CMI3" s="38"/>
      <c r="CMJ3" s="38"/>
      <c r="CMK3" s="38"/>
      <c r="CML3" s="38"/>
      <c r="CMM3" s="38"/>
      <c r="CMN3" s="38"/>
      <c r="CMO3" s="38"/>
      <c r="CMP3" s="38"/>
      <c r="CMQ3" s="38"/>
      <c r="CMR3" s="38"/>
      <c r="CMS3" s="38"/>
      <c r="CMT3" s="38"/>
      <c r="CMU3" s="38"/>
      <c r="CMV3" s="38"/>
      <c r="CMW3" s="38"/>
      <c r="CMX3" s="38"/>
      <c r="CMY3" s="38"/>
      <c r="CMZ3" s="38"/>
      <c r="CNA3" s="38"/>
      <c r="CNB3" s="38"/>
      <c r="CNC3" s="38"/>
      <c r="CND3" s="38"/>
      <c r="CNE3" s="38"/>
      <c r="CNF3" s="38"/>
      <c r="CNG3" s="38"/>
      <c r="CNH3" s="38"/>
      <c r="CNI3" s="38"/>
      <c r="CNJ3" s="38"/>
      <c r="CNK3" s="38"/>
      <c r="CNL3" s="38"/>
      <c r="CNM3" s="38"/>
      <c r="CNN3" s="38"/>
      <c r="CNO3" s="38"/>
      <c r="CNP3" s="38"/>
      <c r="CNQ3" s="38"/>
      <c r="CNR3" s="38"/>
      <c r="CNS3" s="38"/>
      <c r="CNT3" s="38"/>
      <c r="CNU3" s="38"/>
      <c r="CNV3" s="38"/>
      <c r="CNW3" s="38"/>
      <c r="CNX3" s="38"/>
      <c r="CNY3" s="38"/>
      <c r="CNZ3" s="38"/>
      <c r="COA3" s="38"/>
      <c r="COB3" s="38"/>
      <c r="COC3" s="38"/>
      <c r="COD3" s="38"/>
      <c r="COE3" s="38"/>
      <c r="COF3" s="38"/>
      <c r="COG3" s="38"/>
      <c r="COH3" s="38"/>
      <c r="COI3" s="38"/>
      <c r="COJ3" s="38"/>
      <c r="COK3" s="38"/>
      <c r="COL3" s="38"/>
      <c r="COM3" s="38"/>
      <c r="CON3" s="38"/>
      <c r="COO3" s="38"/>
      <c r="COP3" s="38"/>
      <c r="COQ3" s="38"/>
      <c r="COR3" s="38"/>
      <c r="COS3" s="38"/>
      <c r="COT3" s="38"/>
      <c r="COU3" s="38"/>
      <c r="COV3" s="38"/>
      <c r="COW3" s="38"/>
      <c r="COX3" s="38"/>
      <c r="COY3" s="38"/>
      <c r="COZ3" s="38"/>
      <c r="CPA3" s="38"/>
      <c r="CPB3" s="38"/>
      <c r="CPC3" s="38"/>
      <c r="CPD3" s="38"/>
      <c r="CPE3" s="38"/>
      <c r="CPF3" s="38"/>
      <c r="CPG3" s="38"/>
      <c r="CPH3" s="38"/>
      <c r="CPI3" s="38"/>
      <c r="CPJ3" s="38"/>
      <c r="CPK3" s="38"/>
      <c r="CPL3" s="38"/>
      <c r="CPM3" s="38"/>
      <c r="CPN3" s="38"/>
      <c r="CPO3" s="38"/>
      <c r="CPP3" s="38"/>
      <c r="CPQ3" s="38"/>
      <c r="CPR3" s="38"/>
      <c r="CPS3" s="38"/>
      <c r="CPT3" s="38"/>
      <c r="CPU3" s="38"/>
      <c r="CPV3" s="38"/>
      <c r="CPW3" s="38"/>
      <c r="CPX3" s="38"/>
      <c r="CPY3" s="38"/>
      <c r="CPZ3" s="38"/>
      <c r="CQA3" s="38"/>
      <c r="CQB3" s="38"/>
      <c r="CQC3" s="38"/>
      <c r="CQD3" s="38"/>
      <c r="CQE3" s="38"/>
      <c r="CQF3" s="38"/>
      <c r="CQG3" s="38"/>
      <c r="CQH3" s="38"/>
      <c r="CQI3" s="38"/>
      <c r="CQJ3" s="38"/>
      <c r="CQK3" s="38"/>
      <c r="CQL3" s="38"/>
      <c r="CQM3" s="38"/>
      <c r="CQN3" s="38"/>
      <c r="CQO3" s="38"/>
      <c r="CQP3" s="38"/>
      <c r="CQQ3" s="38"/>
      <c r="CQR3" s="38"/>
      <c r="CQS3" s="38"/>
      <c r="CQT3" s="38"/>
      <c r="CQU3" s="38"/>
      <c r="CQV3" s="38"/>
      <c r="CQW3" s="38"/>
      <c r="CQX3" s="38"/>
      <c r="CQY3" s="38"/>
      <c r="CQZ3" s="38"/>
      <c r="CRA3" s="38"/>
      <c r="CRB3" s="38"/>
      <c r="CRC3" s="38"/>
      <c r="CRD3" s="38"/>
      <c r="CRE3" s="38"/>
      <c r="CRF3" s="38"/>
      <c r="CRG3" s="38"/>
      <c r="CRH3" s="38"/>
      <c r="CRI3" s="38"/>
      <c r="CRJ3" s="38"/>
      <c r="CRK3" s="38"/>
      <c r="CRL3" s="38"/>
      <c r="CRM3" s="38"/>
      <c r="CRN3" s="38"/>
      <c r="CRO3" s="38"/>
      <c r="CRP3" s="38"/>
      <c r="CRQ3" s="38"/>
      <c r="CRR3" s="38"/>
      <c r="CRS3" s="38"/>
      <c r="CRT3" s="38"/>
      <c r="CRU3" s="38"/>
      <c r="CRV3" s="38"/>
      <c r="CRW3" s="38"/>
      <c r="CRX3" s="38"/>
      <c r="CRY3" s="38"/>
      <c r="CRZ3" s="38"/>
      <c r="CSA3" s="38"/>
      <c r="CSB3" s="38"/>
      <c r="CSC3" s="38"/>
      <c r="CSD3" s="38"/>
      <c r="CSE3" s="38"/>
      <c r="CSF3" s="38"/>
      <c r="CSG3" s="38"/>
      <c r="CSH3" s="38"/>
      <c r="CSI3" s="38"/>
      <c r="CSJ3" s="38"/>
      <c r="CSK3" s="38"/>
      <c r="CSL3" s="38"/>
      <c r="CSM3" s="38"/>
      <c r="CSN3" s="38"/>
      <c r="CSO3" s="38"/>
      <c r="CSP3" s="38"/>
      <c r="CSQ3" s="38"/>
      <c r="CSR3" s="38"/>
      <c r="CSS3" s="38"/>
      <c r="CST3" s="38"/>
      <c r="CSU3" s="38"/>
      <c r="CSV3" s="38"/>
      <c r="CSW3" s="38"/>
      <c r="CSX3" s="38"/>
      <c r="CSY3" s="38"/>
      <c r="CSZ3" s="38"/>
      <c r="CTA3" s="38"/>
      <c r="CTB3" s="38"/>
      <c r="CTC3" s="38"/>
      <c r="CTD3" s="38"/>
      <c r="CTE3" s="38"/>
      <c r="CTF3" s="38"/>
      <c r="CTG3" s="38"/>
      <c r="CTH3" s="38"/>
      <c r="CTI3" s="38"/>
      <c r="CTJ3" s="38"/>
      <c r="CTK3" s="38"/>
      <c r="CTL3" s="38"/>
      <c r="CTM3" s="38"/>
      <c r="CTN3" s="38"/>
      <c r="CTO3" s="38"/>
      <c r="CTP3" s="38"/>
      <c r="CTQ3" s="38"/>
      <c r="CTR3" s="38"/>
      <c r="CTS3" s="38"/>
      <c r="CTT3" s="38"/>
      <c r="CTU3" s="38"/>
      <c r="CTV3" s="38"/>
      <c r="CTW3" s="38"/>
      <c r="CTX3" s="38"/>
      <c r="CTY3" s="38"/>
      <c r="CTZ3" s="38"/>
      <c r="CUA3" s="38"/>
      <c r="CUB3" s="38"/>
      <c r="CUC3" s="38"/>
      <c r="CUD3" s="38"/>
      <c r="CUE3" s="38"/>
      <c r="CUF3" s="38"/>
      <c r="CUG3" s="38"/>
      <c r="CUH3" s="38"/>
      <c r="CUI3" s="38"/>
      <c r="CUJ3" s="38"/>
      <c r="CUK3" s="38"/>
      <c r="CUL3" s="38"/>
      <c r="CUM3" s="38"/>
      <c r="CUN3" s="38"/>
      <c r="CUO3" s="38"/>
      <c r="CUP3" s="38"/>
      <c r="CUQ3" s="38"/>
      <c r="CUR3" s="38"/>
      <c r="CUS3" s="38"/>
      <c r="CUT3" s="38"/>
      <c r="CUU3" s="38"/>
      <c r="CUV3" s="38"/>
      <c r="CUW3" s="38"/>
      <c r="CUX3" s="38"/>
      <c r="CUY3" s="38"/>
      <c r="CUZ3" s="38"/>
      <c r="CVA3" s="38"/>
      <c r="CVB3" s="38"/>
      <c r="CVC3" s="38"/>
      <c r="CVD3" s="38"/>
      <c r="CVE3" s="38"/>
      <c r="CVF3" s="38"/>
      <c r="CVG3" s="38"/>
      <c r="CVH3" s="38"/>
      <c r="CVI3" s="38"/>
      <c r="CVJ3" s="38"/>
      <c r="CVK3" s="38"/>
      <c r="CVL3" s="38"/>
      <c r="CVM3" s="38"/>
      <c r="CVN3" s="38"/>
      <c r="CVO3" s="38"/>
      <c r="CVP3" s="38"/>
      <c r="CVQ3" s="38"/>
      <c r="CVR3" s="38"/>
      <c r="CVS3" s="38"/>
      <c r="CVT3" s="38"/>
      <c r="CVU3" s="38"/>
      <c r="CVV3" s="38"/>
      <c r="CVW3" s="38"/>
      <c r="CVX3" s="38"/>
      <c r="CVY3" s="38"/>
      <c r="CVZ3" s="38"/>
      <c r="CWA3" s="38"/>
      <c r="CWB3" s="38"/>
      <c r="CWC3" s="38"/>
      <c r="CWD3" s="38"/>
      <c r="CWE3" s="38"/>
      <c r="CWF3" s="38"/>
      <c r="CWG3" s="38"/>
      <c r="CWH3" s="38"/>
      <c r="CWI3" s="38"/>
      <c r="CWJ3" s="38"/>
      <c r="CWK3" s="38"/>
      <c r="CWL3" s="38"/>
      <c r="CWM3" s="38"/>
      <c r="CWN3" s="38"/>
      <c r="CWO3" s="38"/>
      <c r="CWP3" s="38"/>
      <c r="CWQ3" s="38"/>
      <c r="CWR3" s="38"/>
      <c r="CWS3" s="38"/>
      <c r="CWT3" s="38"/>
      <c r="CWU3" s="38"/>
      <c r="CWV3" s="38"/>
      <c r="CWW3" s="38"/>
      <c r="CWX3" s="38"/>
      <c r="CWY3" s="38"/>
      <c r="CWZ3" s="38"/>
      <c r="CXA3" s="38"/>
      <c r="CXB3" s="38"/>
      <c r="CXC3" s="38"/>
      <c r="CXD3" s="38"/>
      <c r="CXE3" s="38"/>
      <c r="CXF3" s="38"/>
      <c r="CXG3" s="38"/>
      <c r="CXH3" s="38"/>
      <c r="CXI3" s="38"/>
      <c r="CXJ3" s="38"/>
      <c r="CXK3" s="38"/>
      <c r="CXL3" s="38"/>
      <c r="CXM3" s="38"/>
      <c r="CXN3" s="38"/>
      <c r="CXO3" s="38"/>
      <c r="CXP3" s="38"/>
      <c r="CXQ3" s="38"/>
      <c r="CXR3" s="38"/>
      <c r="CXS3" s="38"/>
      <c r="CXT3" s="38"/>
      <c r="CXU3" s="38"/>
      <c r="CXV3" s="38"/>
      <c r="CXW3" s="38"/>
      <c r="CXX3" s="38"/>
      <c r="CXY3" s="38"/>
      <c r="CXZ3" s="38"/>
      <c r="CYA3" s="38"/>
      <c r="CYB3" s="38"/>
      <c r="CYC3" s="38"/>
      <c r="CYD3" s="38"/>
      <c r="CYE3" s="38"/>
      <c r="CYF3" s="38"/>
      <c r="CYG3" s="38"/>
      <c r="CYH3" s="38"/>
      <c r="CYI3" s="38"/>
      <c r="CYJ3" s="38"/>
      <c r="CYK3" s="38"/>
      <c r="CYL3" s="38"/>
      <c r="CYM3" s="38"/>
      <c r="CYN3" s="38"/>
      <c r="CYO3" s="38"/>
      <c r="CYP3" s="38"/>
      <c r="CYQ3" s="38"/>
      <c r="CYR3" s="38"/>
      <c r="CYS3" s="38"/>
      <c r="CYT3" s="38"/>
      <c r="CYU3" s="38"/>
      <c r="CYV3" s="38"/>
      <c r="CYW3" s="38"/>
      <c r="CYX3" s="38"/>
      <c r="CYY3" s="38"/>
      <c r="CYZ3" s="38"/>
      <c r="CZA3" s="38"/>
      <c r="CZB3" s="38"/>
      <c r="CZC3" s="38"/>
      <c r="CZD3" s="38"/>
      <c r="CZE3" s="38"/>
      <c r="CZF3" s="38"/>
      <c r="CZG3" s="38"/>
      <c r="CZH3" s="38"/>
      <c r="CZI3" s="38"/>
      <c r="CZJ3" s="38"/>
      <c r="CZK3" s="38"/>
      <c r="CZL3" s="38"/>
      <c r="CZM3" s="38"/>
      <c r="CZN3" s="38"/>
      <c r="CZO3" s="38"/>
      <c r="CZP3" s="38"/>
      <c r="CZQ3" s="38"/>
      <c r="CZR3" s="38"/>
      <c r="CZS3" s="38"/>
      <c r="CZT3" s="38"/>
      <c r="CZU3" s="38"/>
      <c r="CZV3" s="38"/>
      <c r="CZW3" s="38"/>
      <c r="CZX3" s="38"/>
      <c r="CZY3" s="38"/>
      <c r="CZZ3" s="38"/>
      <c r="DAA3" s="38"/>
      <c r="DAB3" s="38"/>
      <c r="DAC3" s="38"/>
      <c r="DAD3" s="38"/>
      <c r="DAE3" s="38"/>
      <c r="DAF3" s="38"/>
      <c r="DAG3" s="38"/>
      <c r="DAH3" s="38"/>
      <c r="DAI3" s="38"/>
      <c r="DAJ3" s="38"/>
      <c r="DAK3" s="38"/>
      <c r="DAL3" s="38"/>
      <c r="DAM3" s="38"/>
      <c r="DAN3" s="38"/>
      <c r="DAO3" s="38"/>
      <c r="DAP3" s="38"/>
      <c r="DAQ3" s="38"/>
      <c r="DAR3" s="38"/>
      <c r="DAS3" s="38"/>
      <c r="DAT3" s="38"/>
      <c r="DAU3" s="38"/>
      <c r="DAV3" s="38"/>
      <c r="DAW3" s="38"/>
      <c r="DAX3" s="38"/>
      <c r="DAY3" s="38"/>
      <c r="DAZ3" s="38"/>
      <c r="DBA3" s="38"/>
      <c r="DBB3" s="38"/>
      <c r="DBC3" s="38"/>
      <c r="DBD3" s="38"/>
      <c r="DBE3" s="38"/>
      <c r="DBF3" s="38"/>
      <c r="DBG3" s="38"/>
      <c r="DBH3" s="38"/>
      <c r="DBI3" s="38"/>
      <c r="DBJ3" s="38"/>
      <c r="DBK3" s="38"/>
      <c r="DBL3" s="38"/>
      <c r="DBM3" s="38"/>
      <c r="DBN3" s="38"/>
      <c r="DBO3" s="38"/>
      <c r="DBP3" s="38"/>
      <c r="DBQ3" s="38"/>
      <c r="DBR3" s="38"/>
      <c r="DBS3" s="38"/>
      <c r="DBT3" s="38"/>
      <c r="DBU3" s="38"/>
      <c r="DBV3" s="38"/>
      <c r="DBW3" s="38"/>
      <c r="DBX3" s="38"/>
      <c r="DBY3" s="38"/>
      <c r="DBZ3" s="38"/>
      <c r="DCA3" s="38"/>
      <c r="DCB3" s="38"/>
      <c r="DCC3" s="38"/>
      <c r="DCD3" s="38"/>
      <c r="DCE3" s="38"/>
      <c r="DCF3" s="38"/>
      <c r="DCG3" s="38"/>
      <c r="DCH3" s="38"/>
      <c r="DCI3" s="38"/>
      <c r="DCJ3" s="38"/>
      <c r="DCK3" s="38"/>
      <c r="DCL3" s="38"/>
      <c r="DCM3" s="38"/>
      <c r="DCN3" s="38"/>
      <c r="DCO3" s="38"/>
      <c r="DCP3" s="38"/>
      <c r="DCQ3" s="38"/>
      <c r="DCR3" s="38"/>
      <c r="DCS3" s="38"/>
      <c r="DCT3" s="38"/>
      <c r="DCU3" s="38"/>
      <c r="DCV3" s="38"/>
      <c r="DCW3" s="38"/>
      <c r="DCX3" s="38"/>
      <c r="DCY3" s="38"/>
      <c r="DCZ3" s="38"/>
      <c r="DDA3" s="38"/>
      <c r="DDB3" s="38"/>
      <c r="DDC3" s="38"/>
      <c r="DDD3" s="38"/>
      <c r="DDE3" s="38"/>
      <c r="DDF3" s="38"/>
      <c r="DDG3" s="38"/>
      <c r="DDH3" s="38"/>
      <c r="DDI3" s="38"/>
      <c r="DDJ3" s="38"/>
      <c r="DDK3" s="38"/>
      <c r="DDL3" s="38"/>
      <c r="DDM3" s="38"/>
      <c r="DDN3" s="38"/>
      <c r="DDO3" s="38"/>
      <c r="DDP3" s="38"/>
      <c r="DDQ3" s="38"/>
      <c r="DDR3" s="38"/>
      <c r="DDS3" s="38"/>
      <c r="DDT3" s="38"/>
      <c r="DDU3" s="38"/>
      <c r="DDV3" s="38"/>
      <c r="DDW3" s="38"/>
      <c r="DDX3" s="38"/>
      <c r="DDY3" s="38"/>
      <c r="DDZ3" s="38"/>
      <c r="DEA3" s="38"/>
      <c r="DEB3" s="38"/>
      <c r="DEC3" s="38"/>
      <c r="DED3" s="38"/>
      <c r="DEE3" s="38"/>
      <c r="DEF3" s="38"/>
      <c r="DEG3" s="38"/>
      <c r="DEH3" s="38"/>
      <c r="DEI3" s="38"/>
      <c r="DEJ3" s="38"/>
      <c r="DEK3" s="38"/>
      <c r="DEL3" s="38"/>
      <c r="DEM3" s="38"/>
      <c r="DEN3" s="38"/>
      <c r="DEO3" s="38"/>
      <c r="DEP3" s="38"/>
      <c r="DEQ3" s="38"/>
      <c r="DER3" s="38"/>
      <c r="DES3" s="38"/>
      <c r="DET3" s="38"/>
      <c r="DEU3" s="38"/>
      <c r="DEV3" s="38"/>
      <c r="DEW3" s="38"/>
      <c r="DEX3" s="38"/>
      <c r="DEY3" s="38"/>
      <c r="DEZ3" s="38"/>
      <c r="DFA3" s="38"/>
      <c r="DFB3" s="38"/>
      <c r="DFC3" s="38"/>
      <c r="DFD3" s="38"/>
      <c r="DFE3" s="38"/>
      <c r="DFF3" s="38"/>
      <c r="DFG3" s="38"/>
      <c r="DFH3" s="38"/>
      <c r="DFI3" s="38"/>
      <c r="DFJ3" s="38"/>
      <c r="DFK3" s="38"/>
      <c r="DFL3" s="38"/>
      <c r="DFM3" s="38"/>
      <c r="DFN3" s="38"/>
      <c r="DFO3" s="38"/>
      <c r="DFP3" s="38"/>
      <c r="DFQ3" s="38"/>
      <c r="DFR3" s="38"/>
      <c r="DFS3" s="38"/>
      <c r="DFT3" s="38"/>
      <c r="DFU3" s="38"/>
      <c r="DFV3" s="38"/>
      <c r="DFW3" s="38"/>
      <c r="DFX3" s="38"/>
      <c r="DFY3" s="38"/>
      <c r="DFZ3" s="38"/>
      <c r="DGA3" s="38"/>
      <c r="DGB3" s="38"/>
      <c r="DGC3" s="38"/>
      <c r="DGD3" s="38"/>
      <c r="DGE3" s="38"/>
      <c r="DGF3" s="38"/>
      <c r="DGG3" s="38"/>
      <c r="DGH3" s="38"/>
      <c r="DGI3" s="38"/>
      <c r="DGJ3" s="38"/>
      <c r="DGK3" s="38"/>
      <c r="DGL3" s="38"/>
      <c r="DGM3" s="38"/>
      <c r="DGN3" s="38"/>
      <c r="DGO3" s="38"/>
      <c r="DGP3" s="38"/>
      <c r="DGQ3" s="38"/>
      <c r="DGR3" s="38"/>
      <c r="DGS3" s="38"/>
      <c r="DGT3" s="38"/>
      <c r="DGU3" s="38"/>
      <c r="DGV3" s="38"/>
      <c r="DGW3" s="38"/>
      <c r="DGX3" s="38"/>
      <c r="DGY3" s="38"/>
      <c r="DGZ3" s="38"/>
      <c r="DHA3" s="38"/>
      <c r="DHB3" s="38"/>
      <c r="DHC3" s="38"/>
      <c r="DHD3" s="38"/>
      <c r="DHE3" s="38"/>
      <c r="DHF3" s="38"/>
      <c r="DHG3" s="38"/>
      <c r="DHH3" s="38"/>
      <c r="DHI3" s="38"/>
      <c r="DHJ3" s="38"/>
      <c r="DHK3" s="38"/>
      <c r="DHL3" s="38"/>
      <c r="DHM3" s="38"/>
      <c r="DHN3" s="38"/>
      <c r="DHO3" s="38"/>
      <c r="DHP3" s="38"/>
      <c r="DHQ3" s="38"/>
      <c r="DHR3" s="38"/>
      <c r="DHS3" s="38"/>
      <c r="DHT3" s="38"/>
      <c r="DHU3" s="38"/>
      <c r="DHV3" s="38"/>
      <c r="DHW3" s="38"/>
      <c r="DHX3" s="38"/>
      <c r="DHY3" s="38"/>
      <c r="DHZ3" s="38"/>
      <c r="DIA3" s="38"/>
      <c r="DIB3" s="38"/>
      <c r="DIC3" s="38"/>
      <c r="DID3" s="38"/>
      <c r="DIE3" s="38"/>
      <c r="DIF3" s="38"/>
      <c r="DIG3" s="38"/>
      <c r="DIH3" s="38"/>
      <c r="DII3" s="38"/>
      <c r="DIJ3" s="38"/>
      <c r="DIK3" s="38"/>
      <c r="DIL3" s="38"/>
      <c r="DIM3" s="38"/>
      <c r="DIN3" s="38"/>
      <c r="DIO3" s="38"/>
      <c r="DIP3" s="38"/>
      <c r="DIQ3" s="38"/>
      <c r="DIR3" s="38"/>
      <c r="DIS3" s="38"/>
      <c r="DIT3" s="38"/>
      <c r="DIU3" s="38"/>
      <c r="DIV3" s="38"/>
      <c r="DIW3" s="38"/>
      <c r="DIX3" s="38"/>
      <c r="DIY3" s="38"/>
      <c r="DIZ3" s="38"/>
      <c r="DJA3" s="38"/>
      <c r="DJB3" s="38"/>
      <c r="DJC3" s="38"/>
      <c r="DJD3" s="38"/>
      <c r="DJE3" s="38"/>
      <c r="DJF3" s="38"/>
      <c r="DJG3" s="38"/>
      <c r="DJH3" s="38"/>
      <c r="DJI3" s="38"/>
      <c r="DJJ3" s="38"/>
      <c r="DJK3" s="38"/>
      <c r="DJL3" s="38"/>
      <c r="DJM3" s="38"/>
      <c r="DJN3" s="38"/>
      <c r="DJO3" s="38"/>
      <c r="DJP3" s="38"/>
      <c r="DJQ3" s="38"/>
      <c r="DJR3" s="38"/>
      <c r="DJS3" s="38"/>
      <c r="DJT3" s="38"/>
      <c r="DJU3" s="38"/>
      <c r="DJV3" s="38"/>
      <c r="DJW3" s="38"/>
      <c r="DJX3" s="38"/>
      <c r="DJY3" s="38"/>
      <c r="DJZ3" s="38"/>
      <c r="DKA3" s="38"/>
      <c r="DKB3" s="38"/>
      <c r="DKC3" s="38"/>
      <c r="DKD3" s="38"/>
      <c r="DKE3" s="38"/>
      <c r="DKF3" s="38"/>
      <c r="DKG3" s="38"/>
      <c r="DKH3" s="38"/>
      <c r="DKI3" s="38"/>
      <c r="DKJ3" s="38"/>
      <c r="DKK3" s="38"/>
      <c r="DKL3" s="38"/>
      <c r="DKM3" s="38"/>
      <c r="DKN3" s="38"/>
      <c r="DKO3" s="38"/>
      <c r="DKP3" s="38"/>
      <c r="DKQ3" s="38"/>
      <c r="DKR3" s="38"/>
      <c r="DKS3" s="38"/>
      <c r="DKT3" s="38"/>
      <c r="DKU3" s="38"/>
      <c r="DKV3" s="38"/>
      <c r="DKW3" s="38"/>
      <c r="DKX3" s="38"/>
      <c r="DKY3" s="38"/>
      <c r="DKZ3" s="38"/>
      <c r="DLA3" s="38"/>
      <c r="DLB3" s="38"/>
      <c r="DLC3" s="38"/>
      <c r="DLD3" s="38"/>
      <c r="DLE3" s="38"/>
      <c r="DLF3" s="38"/>
      <c r="DLG3" s="38"/>
      <c r="DLH3" s="38"/>
      <c r="DLI3" s="38"/>
      <c r="DLJ3" s="38"/>
      <c r="DLK3" s="38"/>
      <c r="DLL3" s="38"/>
      <c r="DLM3" s="38"/>
      <c r="DLN3" s="38"/>
      <c r="DLO3" s="38"/>
      <c r="DLP3" s="38"/>
      <c r="DLQ3" s="38"/>
      <c r="DLR3" s="38"/>
      <c r="DLS3" s="38"/>
      <c r="DLT3" s="38"/>
      <c r="DLU3" s="38"/>
      <c r="DLV3" s="38"/>
      <c r="DLW3" s="38"/>
      <c r="DLX3" s="38"/>
      <c r="DLY3" s="38"/>
      <c r="DLZ3" s="38"/>
      <c r="DMA3" s="38"/>
      <c r="DMB3" s="38"/>
      <c r="DMC3" s="38"/>
      <c r="DMD3" s="38"/>
      <c r="DME3" s="38"/>
      <c r="DMF3" s="38"/>
      <c r="DMG3" s="38"/>
      <c r="DMH3" s="38"/>
      <c r="DMI3" s="38"/>
      <c r="DMJ3" s="38"/>
      <c r="DMK3" s="38"/>
      <c r="DML3" s="38"/>
      <c r="DMM3" s="38"/>
      <c r="DMN3" s="38"/>
      <c r="DMO3" s="38"/>
      <c r="DMP3" s="38"/>
      <c r="DMQ3" s="38"/>
      <c r="DMR3" s="38"/>
      <c r="DMS3" s="38"/>
      <c r="DMT3" s="38"/>
      <c r="DMU3" s="38"/>
      <c r="DMV3" s="38"/>
      <c r="DMW3" s="38"/>
      <c r="DMX3" s="38"/>
      <c r="DMY3" s="38"/>
      <c r="DMZ3" s="38"/>
      <c r="DNA3" s="38"/>
      <c r="DNB3" s="38"/>
      <c r="DNC3" s="38"/>
      <c r="DND3" s="38"/>
      <c r="DNE3" s="38"/>
      <c r="DNF3" s="38"/>
      <c r="DNG3" s="38"/>
      <c r="DNH3" s="38"/>
      <c r="DNI3" s="38"/>
      <c r="DNJ3" s="38"/>
      <c r="DNK3" s="38"/>
      <c r="DNL3" s="38"/>
      <c r="DNM3" s="38"/>
      <c r="DNN3" s="38"/>
      <c r="DNO3" s="38"/>
      <c r="DNP3" s="38"/>
      <c r="DNQ3" s="38"/>
      <c r="DNR3" s="38"/>
      <c r="DNS3" s="38"/>
      <c r="DNT3" s="38"/>
      <c r="DNU3" s="38"/>
      <c r="DNV3" s="38"/>
      <c r="DNW3" s="38"/>
      <c r="DNX3" s="38"/>
      <c r="DNY3" s="38"/>
      <c r="DNZ3" s="38"/>
      <c r="DOA3" s="38"/>
      <c r="DOB3" s="38"/>
      <c r="DOC3" s="38"/>
      <c r="DOD3" s="38"/>
      <c r="DOE3" s="38"/>
      <c r="DOF3" s="38"/>
      <c r="DOG3" s="38"/>
      <c r="DOH3" s="38"/>
      <c r="DOI3" s="38"/>
      <c r="DOJ3" s="38"/>
      <c r="DOK3" s="38"/>
      <c r="DOL3" s="38"/>
      <c r="DOM3" s="38"/>
      <c r="DON3" s="38"/>
      <c r="DOO3" s="38"/>
      <c r="DOP3" s="38"/>
      <c r="DOQ3" s="38"/>
      <c r="DOR3" s="38"/>
      <c r="DOS3" s="38"/>
      <c r="DOT3" s="38"/>
      <c r="DOU3" s="38"/>
      <c r="DOV3" s="38"/>
      <c r="DOW3" s="38"/>
      <c r="DOX3" s="38"/>
      <c r="DOY3" s="38"/>
      <c r="DOZ3" s="38"/>
      <c r="DPA3" s="38"/>
      <c r="DPB3" s="38"/>
      <c r="DPC3" s="38"/>
      <c r="DPD3" s="38"/>
      <c r="DPE3" s="38"/>
      <c r="DPF3" s="38"/>
      <c r="DPG3" s="38"/>
      <c r="DPH3" s="38"/>
      <c r="DPI3" s="38"/>
      <c r="DPJ3" s="38"/>
      <c r="DPK3" s="38"/>
      <c r="DPL3" s="38"/>
      <c r="DPM3" s="38"/>
      <c r="DPN3" s="38"/>
      <c r="DPO3" s="38"/>
      <c r="DPP3" s="38"/>
      <c r="DPQ3" s="38"/>
      <c r="DPR3" s="38"/>
      <c r="DPS3" s="38"/>
      <c r="DPT3" s="38"/>
      <c r="DPU3" s="38"/>
      <c r="DPV3" s="38"/>
      <c r="DPW3" s="38"/>
      <c r="DPX3" s="38"/>
      <c r="DPY3" s="38"/>
      <c r="DPZ3" s="38"/>
      <c r="DQA3" s="38"/>
      <c r="DQB3" s="38"/>
      <c r="DQC3" s="38"/>
      <c r="DQD3" s="38"/>
      <c r="DQE3" s="38"/>
      <c r="DQF3" s="38"/>
      <c r="DQG3" s="38"/>
      <c r="DQH3" s="38"/>
      <c r="DQI3" s="38"/>
      <c r="DQJ3" s="38"/>
      <c r="DQK3" s="38"/>
      <c r="DQL3" s="38"/>
      <c r="DQM3" s="38"/>
      <c r="DQN3" s="38"/>
      <c r="DQO3" s="38"/>
      <c r="DQP3" s="38"/>
      <c r="DQQ3" s="38"/>
      <c r="DQR3" s="38"/>
      <c r="DQS3" s="38"/>
      <c r="DQT3" s="38"/>
      <c r="DQU3" s="38"/>
      <c r="DQV3" s="38"/>
      <c r="DQW3" s="38"/>
      <c r="DQX3" s="38"/>
      <c r="DQY3" s="38"/>
      <c r="DQZ3" s="38"/>
      <c r="DRA3" s="38"/>
      <c r="DRB3" s="38"/>
      <c r="DRC3" s="38"/>
      <c r="DRD3" s="38"/>
      <c r="DRE3" s="38"/>
      <c r="DRF3" s="38"/>
      <c r="DRG3" s="38"/>
      <c r="DRH3" s="38"/>
      <c r="DRI3" s="38"/>
      <c r="DRJ3" s="38"/>
      <c r="DRK3" s="38"/>
      <c r="DRL3" s="38"/>
      <c r="DRM3" s="38"/>
      <c r="DRN3" s="38"/>
      <c r="DRO3" s="38"/>
      <c r="DRP3" s="38"/>
      <c r="DRQ3" s="38"/>
      <c r="DRR3" s="38"/>
      <c r="DRS3" s="38"/>
      <c r="DRT3" s="38"/>
      <c r="DRU3" s="38"/>
      <c r="DRV3" s="38"/>
      <c r="DRW3" s="38"/>
      <c r="DRX3" s="38"/>
      <c r="DRY3" s="38"/>
      <c r="DRZ3" s="38"/>
      <c r="DSA3" s="38"/>
      <c r="DSB3" s="38"/>
      <c r="DSC3" s="38"/>
      <c r="DSD3" s="38"/>
      <c r="DSE3" s="38"/>
      <c r="DSF3" s="38"/>
      <c r="DSG3" s="38"/>
      <c r="DSH3" s="38"/>
      <c r="DSI3" s="38"/>
      <c r="DSJ3" s="38"/>
      <c r="DSK3" s="38"/>
      <c r="DSL3" s="38"/>
      <c r="DSM3" s="38"/>
      <c r="DSN3" s="38"/>
      <c r="DSO3" s="38"/>
      <c r="DSP3" s="38"/>
      <c r="DSQ3" s="38"/>
      <c r="DSR3" s="38"/>
      <c r="DSS3" s="38"/>
      <c r="DST3" s="38"/>
      <c r="DSU3" s="38"/>
      <c r="DSV3" s="38"/>
      <c r="DSW3" s="38"/>
      <c r="DSX3" s="38"/>
      <c r="DSY3" s="38"/>
      <c r="DSZ3" s="38"/>
      <c r="DTA3" s="38"/>
      <c r="DTB3" s="38"/>
      <c r="DTC3" s="38"/>
      <c r="DTD3" s="38"/>
      <c r="DTE3" s="38"/>
      <c r="DTF3" s="38"/>
      <c r="DTG3" s="38"/>
      <c r="DTH3" s="38"/>
      <c r="DTI3" s="38"/>
      <c r="DTJ3" s="38"/>
      <c r="DTK3" s="38"/>
      <c r="DTL3" s="38"/>
      <c r="DTM3" s="38"/>
      <c r="DTN3" s="38"/>
      <c r="DTO3" s="38"/>
      <c r="DTP3" s="38"/>
      <c r="DTQ3" s="38"/>
      <c r="DTR3" s="38"/>
      <c r="DTS3" s="38"/>
      <c r="DTT3" s="38"/>
      <c r="DTU3" s="38"/>
      <c r="DTV3" s="38"/>
      <c r="DTW3" s="38"/>
      <c r="DTX3" s="38"/>
      <c r="DTY3" s="38"/>
      <c r="DTZ3" s="38"/>
      <c r="DUA3" s="38"/>
      <c r="DUB3" s="38"/>
      <c r="DUC3" s="38"/>
      <c r="DUD3" s="38"/>
      <c r="DUE3" s="38"/>
      <c r="DUF3" s="38"/>
      <c r="DUG3" s="38"/>
      <c r="DUH3" s="38"/>
      <c r="DUI3" s="38"/>
      <c r="DUJ3" s="38"/>
      <c r="DUK3" s="38"/>
      <c r="DUL3" s="38"/>
      <c r="DUM3" s="38"/>
      <c r="DUN3" s="38"/>
      <c r="DUO3" s="38"/>
      <c r="DUP3" s="38"/>
      <c r="DUQ3" s="38"/>
      <c r="DUR3" s="38"/>
      <c r="DUS3" s="38"/>
      <c r="DUT3" s="38"/>
      <c r="DUU3" s="38"/>
      <c r="DUV3" s="38"/>
      <c r="DUW3" s="38"/>
      <c r="DUX3" s="38"/>
      <c r="DUY3" s="38"/>
      <c r="DUZ3" s="38"/>
      <c r="DVA3" s="38"/>
      <c r="DVB3" s="38"/>
      <c r="DVC3" s="38"/>
      <c r="DVD3" s="38"/>
      <c r="DVE3" s="38"/>
      <c r="DVF3" s="38"/>
      <c r="DVG3" s="38"/>
      <c r="DVH3" s="38"/>
      <c r="DVI3" s="38"/>
      <c r="DVJ3" s="38"/>
      <c r="DVK3" s="38"/>
      <c r="DVL3" s="38"/>
      <c r="DVM3" s="38"/>
      <c r="DVN3" s="38"/>
      <c r="DVO3" s="38"/>
      <c r="DVP3" s="38"/>
      <c r="DVQ3" s="38"/>
      <c r="DVR3" s="38"/>
      <c r="DVS3" s="38"/>
      <c r="DVT3" s="38"/>
      <c r="DVU3" s="38"/>
      <c r="DVV3" s="38"/>
      <c r="DVW3" s="38"/>
      <c r="DVX3" s="38"/>
      <c r="DVY3" s="38"/>
      <c r="DVZ3" s="38"/>
      <c r="DWA3" s="38"/>
      <c r="DWB3" s="38"/>
      <c r="DWC3" s="38"/>
      <c r="DWD3" s="38"/>
      <c r="DWE3" s="38"/>
      <c r="DWF3" s="38"/>
      <c r="DWG3" s="38"/>
      <c r="DWH3" s="38"/>
      <c r="DWI3" s="38"/>
      <c r="DWJ3" s="38"/>
      <c r="DWK3" s="38"/>
      <c r="DWL3" s="38"/>
      <c r="DWM3" s="38"/>
      <c r="DWN3" s="38"/>
      <c r="DWO3" s="38"/>
      <c r="DWP3" s="38"/>
      <c r="DWQ3" s="38"/>
      <c r="DWR3" s="38"/>
      <c r="DWS3" s="38"/>
      <c r="DWT3" s="38"/>
      <c r="DWU3" s="38"/>
      <c r="DWV3" s="38"/>
      <c r="DWW3" s="38"/>
      <c r="DWX3" s="38"/>
      <c r="DWY3" s="38"/>
      <c r="DWZ3" s="38"/>
      <c r="DXA3" s="38"/>
      <c r="DXB3" s="38"/>
      <c r="DXC3" s="38"/>
      <c r="DXD3" s="38"/>
      <c r="DXE3" s="38"/>
      <c r="DXF3" s="38"/>
      <c r="DXG3" s="38"/>
      <c r="DXH3" s="38"/>
      <c r="DXI3" s="38"/>
      <c r="DXJ3" s="38"/>
      <c r="DXK3" s="38"/>
      <c r="DXL3" s="38"/>
      <c r="DXM3" s="38"/>
      <c r="DXN3" s="38"/>
      <c r="DXO3" s="38"/>
      <c r="DXP3" s="38"/>
      <c r="DXQ3" s="38"/>
      <c r="DXR3" s="38"/>
      <c r="DXS3" s="38"/>
      <c r="DXT3" s="38"/>
      <c r="DXU3" s="38"/>
      <c r="DXV3" s="38"/>
      <c r="DXW3" s="38"/>
      <c r="DXX3" s="38"/>
      <c r="DXY3" s="38"/>
      <c r="DXZ3" s="38"/>
      <c r="DYA3" s="38"/>
      <c r="DYB3" s="38"/>
      <c r="DYC3" s="38"/>
      <c r="DYD3" s="38"/>
      <c r="DYE3" s="38"/>
      <c r="DYF3" s="38"/>
      <c r="DYG3" s="38"/>
      <c r="DYH3" s="38"/>
      <c r="DYI3" s="38"/>
      <c r="DYJ3" s="38"/>
      <c r="DYK3" s="38"/>
      <c r="DYL3" s="38"/>
      <c r="DYM3" s="38"/>
      <c r="DYN3" s="38"/>
      <c r="DYO3" s="38"/>
      <c r="DYP3" s="38"/>
      <c r="DYQ3" s="38"/>
      <c r="DYR3" s="38"/>
      <c r="DYS3" s="38"/>
      <c r="DYT3" s="38"/>
      <c r="DYU3" s="38"/>
      <c r="DYV3" s="38"/>
      <c r="DYW3" s="38"/>
      <c r="DYX3" s="38"/>
      <c r="DYY3" s="38"/>
      <c r="DYZ3" s="38"/>
      <c r="DZA3" s="38"/>
      <c r="DZB3" s="38"/>
      <c r="DZC3" s="38"/>
      <c r="DZD3" s="38"/>
      <c r="DZE3" s="38"/>
      <c r="DZF3" s="38"/>
      <c r="DZG3" s="38"/>
      <c r="DZH3" s="38"/>
      <c r="DZI3" s="38"/>
      <c r="DZJ3" s="38"/>
      <c r="DZK3" s="38"/>
      <c r="DZL3" s="38"/>
      <c r="DZM3" s="38"/>
      <c r="DZN3" s="38"/>
      <c r="DZO3" s="38"/>
      <c r="DZP3" s="38"/>
      <c r="DZQ3" s="38"/>
      <c r="DZR3" s="38"/>
      <c r="DZS3" s="38"/>
      <c r="DZT3" s="38"/>
      <c r="DZU3" s="38"/>
      <c r="DZV3" s="38"/>
      <c r="DZW3" s="38"/>
      <c r="DZX3" s="38"/>
      <c r="DZY3" s="38"/>
      <c r="DZZ3" s="38"/>
      <c r="EAA3" s="38"/>
      <c r="EAB3" s="38"/>
      <c r="EAC3" s="38"/>
      <c r="EAD3" s="38"/>
      <c r="EAE3" s="38"/>
      <c r="EAF3" s="38"/>
      <c r="EAG3" s="38"/>
      <c r="EAH3" s="38"/>
      <c r="EAI3" s="38"/>
      <c r="EAJ3" s="38"/>
      <c r="EAK3" s="38"/>
      <c r="EAL3" s="38"/>
      <c r="EAM3" s="38"/>
      <c r="EAN3" s="38"/>
      <c r="EAO3" s="38"/>
      <c r="EAP3" s="38"/>
      <c r="EAQ3" s="38"/>
      <c r="EAR3" s="38"/>
      <c r="EAS3" s="38"/>
      <c r="EAT3" s="38"/>
      <c r="EAU3" s="38"/>
      <c r="EAV3" s="38"/>
      <c r="EAW3" s="38"/>
      <c r="EAX3" s="38"/>
      <c r="EAY3" s="38"/>
      <c r="EAZ3" s="38"/>
      <c r="EBA3" s="38"/>
      <c r="EBB3" s="38"/>
      <c r="EBC3" s="38"/>
      <c r="EBD3" s="38"/>
      <c r="EBE3" s="38"/>
      <c r="EBF3" s="38"/>
      <c r="EBG3" s="38"/>
      <c r="EBH3" s="38"/>
      <c r="EBI3" s="38"/>
      <c r="EBJ3" s="38"/>
      <c r="EBK3" s="38"/>
      <c r="EBL3" s="38"/>
      <c r="EBM3" s="38"/>
      <c r="EBN3" s="38"/>
      <c r="EBO3" s="38"/>
      <c r="EBP3" s="38"/>
      <c r="EBQ3" s="38"/>
      <c r="EBR3" s="38"/>
      <c r="EBS3" s="38"/>
      <c r="EBT3" s="38"/>
      <c r="EBU3" s="38"/>
      <c r="EBV3" s="38"/>
      <c r="EBW3" s="38"/>
      <c r="EBX3" s="38"/>
      <c r="EBY3" s="38"/>
      <c r="EBZ3" s="38"/>
      <c r="ECA3" s="38"/>
      <c r="ECB3" s="38"/>
      <c r="ECC3" s="38"/>
      <c r="ECD3" s="38"/>
      <c r="ECE3" s="38"/>
      <c r="ECF3" s="38"/>
      <c r="ECG3" s="38"/>
      <c r="ECH3" s="38"/>
      <c r="ECI3" s="38"/>
      <c r="ECJ3" s="38"/>
      <c r="ECK3" s="38"/>
      <c r="ECL3" s="38"/>
      <c r="ECM3" s="38"/>
      <c r="ECN3" s="38"/>
      <c r="ECO3" s="38"/>
      <c r="ECP3" s="38"/>
      <c r="ECQ3" s="38"/>
      <c r="ECR3" s="38"/>
      <c r="ECS3" s="38"/>
      <c r="ECT3" s="38"/>
      <c r="ECU3" s="38"/>
      <c r="ECV3" s="38"/>
      <c r="ECW3" s="38"/>
      <c r="ECX3" s="38"/>
      <c r="ECY3" s="38"/>
      <c r="ECZ3" s="38"/>
      <c r="EDA3" s="38"/>
      <c r="EDB3" s="38"/>
      <c r="EDC3" s="38"/>
      <c r="EDD3" s="38"/>
      <c r="EDE3" s="38"/>
      <c r="EDF3" s="38"/>
      <c r="EDG3" s="38"/>
      <c r="EDH3" s="38"/>
      <c r="EDI3" s="38"/>
      <c r="EDJ3" s="38"/>
      <c r="EDK3" s="38"/>
      <c r="EDL3" s="38"/>
      <c r="EDM3" s="38"/>
      <c r="EDN3" s="38"/>
      <c r="EDO3" s="38"/>
      <c r="EDP3" s="38"/>
      <c r="EDQ3" s="38"/>
      <c r="EDR3" s="38"/>
      <c r="EDS3" s="38"/>
      <c r="EDT3" s="38"/>
      <c r="EDU3" s="38"/>
      <c r="EDV3" s="38"/>
      <c r="EDW3" s="38"/>
      <c r="EDX3" s="38"/>
      <c r="EDY3" s="38"/>
      <c r="EDZ3" s="38"/>
      <c r="EEA3" s="38"/>
      <c r="EEB3" s="38"/>
      <c r="EEC3" s="38"/>
      <c r="EED3" s="38"/>
      <c r="EEE3" s="38"/>
      <c r="EEF3" s="38"/>
      <c r="EEG3" s="38"/>
      <c r="EEH3" s="38"/>
      <c r="EEI3" s="38"/>
      <c r="EEJ3" s="38"/>
      <c r="EEK3" s="38"/>
      <c r="EEL3" s="38"/>
      <c r="EEM3" s="38"/>
      <c r="EEN3" s="38"/>
      <c r="EEO3" s="38"/>
      <c r="EEP3" s="38"/>
      <c r="EEQ3" s="38"/>
      <c r="EER3" s="38"/>
      <c r="EES3" s="38"/>
      <c r="EET3" s="38"/>
      <c r="EEU3" s="38"/>
      <c r="EEV3" s="38"/>
      <c r="EEW3" s="38"/>
      <c r="EEX3" s="38"/>
      <c r="EEY3" s="38"/>
      <c r="EEZ3" s="38"/>
      <c r="EFA3" s="38"/>
      <c r="EFB3" s="38"/>
      <c r="EFC3" s="38"/>
      <c r="EFD3" s="38"/>
      <c r="EFE3" s="38"/>
      <c r="EFF3" s="38"/>
      <c r="EFG3" s="38"/>
      <c r="EFH3" s="38"/>
      <c r="EFI3" s="38"/>
      <c r="EFJ3" s="38"/>
      <c r="EFK3" s="38"/>
      <c r="EFL3" s="38"/>
      <c r="EFM3" s="38"/>
      <c r="EFN3" s="38"/>
      <c r="EFO3" s="38"/>
      <c r="EFP3" s="38"/>
      <c r="EFQ3" s="38"/>
      <c r="EFR3" s="38"/>
      <c r="EFS3" s="38"/>
      <c r="EFT3" s="38"/>
      <c r="EFU3" s="38"/>
      <c r="EFV3" s="38"/>
      <c r="EFW3" s="38"/>
      <c r="EFX3" s="38"/>
      <c r="EFY3" s="38"/>
      <c r="EFZ3" s="38"/>
      <c r="EGA3" s="38"/>
      <c r="EGB3" s="38"/>
      <c r="EGC3" s="38"/>
      <c r="EGD3" s="38"/>
      <c r="EGE3" s="38"/>
      <c r="EGF3" s="38"/>
      <c r="EGG3" s="38"/>
      <c r="EGH3" s="38"/>
      <c r="EGI3" s="38"/>
      <c r="EGJ3" s="38"/>
      <c r="EGK3" s="38"/>
      <c r="EGL3" s="38"/>
      <c r="EGM3" s="38"/>
      <c r="EGN3" s="38"/>
      <c r="EGO3" s="38"/>
      <c r="EGP3" s="38"/>
      <c r="EGQ3" s="38"/>
      <c r="EGR3" s="38"/>
      <c r="EGS3" s="38"/>
      <c r="EGT3" s="38"/>
      <c r="EGU3" s="38"/>
      <c r="EGV3" s="38"/>
      <c r="EGW3" s="38"/>
      <c r="EGX3" s="38"/>
      <c r="EGY3" s="38"/>
      <c r="EGZ3" s="38"/>
      <c r="EHA3" s="38"/>
      <c r="EHB3" s="38"/>
      <c r="EHC3" s="38"/>
      <c r="EHD3" s="38"/>
      <c r="EHE3" s="38"/>
      <c r="EHF3" s="38"/>
      <c r="EHG3" s="38"/>
      <c r="EHH3" s="38"/>
      <c r="EHI3" s="38"/>
      <c r="EHJ3" s="38"/>
      <c r="EHK3" s="38"/>
      <c r="EHL3" s="38"/>
      <c r="EHM3" s="38"/>
      <c r="EHN3" s="38"/>
      <c r="EHO3" s="38"/>
      <c r="EHP3" s="38"/>
      <c r="EHQ3" s="38"/>
      <c r="EHR3" s="38"/>
      <c r="EHS3" s="38"/>
      <c r="EHT3" s="38"/>
      <c r="EHU3" s="38"/>
      <c r="EHV3" s="38"/>
      <c r="EHW3" s="38"/>
      <c r="EHX3" s="38"/>
      <c r="EHY3" s="38"/>
      <c r="EHZ3" s="38"/>
      <c r="EIA3" s="38"/>
      <c r="EIB3" s="38"/>
      <c r="EIC3" s="38"/>
      <c r="EID3" s="38"/>
      <c r="EIE3" s="38"/>
      <c r="EIF3" s="38"/>
      <c r="EIG3" s="38"/>
      <c r="EIH3" s="38"/>
      <c r="EII3" s="38"/>
      <c r="EIJ3" s="38"/>
      <c r="EIK3" s="38"/>
      <c r="EIL3" s="38"/>
      <c r="EIM3" s="38"/>
      <c r="EIN3" s="38"/>
      <c r="EIO3" s="38"/>
      <c r="EIP3" s="38"/>
      <c r="EIQ3" s="38"/>
      <c r="EIR3" s="38"/>
      <c r="EIS3" s="38"/>
      <c r="EIT3" s="38"/>
      <c r="EIU3" s="38"/>
      <c r="EIV3" s="38"/>
      <c r="EIW3" s="38"/>
      <c r="EIX3" s="38"/>
      <c r="EIY3" s="38"/>
      <c r="EIZ3" s="38"/>
      <c r="EJA3" s="38"/>
      <c r="EJB3" s="38"/>
      <c r="EJC3" s="38"/>
      <c r="EJD3" s="38"/>
      <c r="EJE3" s="38"/>
      <c r="EJF3" s="38"/>
      <c r="EJG3" s="38"/>
      <c r="EJH3" s="38"/>
      <c r="EJI3" s="38"/>
      <c r="EJJ3" s="38"/>
      <c r="EJK3" s="38"/>
      <c r="EJL3" s="38"/>
      <c r="EJM3" s="38"/>
      <c r="EJN3" s="38"/>
      <c r="EJO3" s="38"/>
      <c r="EJP3" s="38"/>
      <c r="EJQ3" s="38"/>
      <c r="EJR3" s="38"/>
      <c r="EJS3" s="38"/>
      <c r="EJT3" s="38"/>
      <c r="EJU3" s="38"/>
      <c r="EJV3" s="38"/>
      <c r="EJW3" s="38"/>
      <c r="EJX3" s="38"/>
      <c r="EJY3" s="38"/>
      <c r="EJZ3" s="38"/>
      <c r="EKA3" s="38"/>
      <c r="EKB3" s="38"/>
      <c r="EKC3" s="38"/>
      <c r="EKD3" s="38"/>
      <c r="EKE3" s="38"/>
      <c r="EKF3" s="38"/>
      <c r="EKG3" s="38"/>
      <c r="EKH3" s="38"/>
      <c r="EKI3" s="38"/>
      <c r="EKJ3" s="38"/>
      <c r="EKK3" s="38"/>
      <c r="EKL3" s="38"/>
      <c r="EKM3" s="38"/>
      <c r="EKN3" s="38"/>
      <c r="EKO3" s="38"/>
      <c r="EKP3" s="38"/>
      <c r="EKQ3" s="38"/>
      <c r="EKR3" s="38"/>
      <c r="EKS3" s="38"/>
      <c r="EKT3" s="38"/>
      <c r="EKU3" s="38"/>
      <c r="EKV3" s="38"/>
      <c r="EKW3" s="38"/>
      <c r="EKX3" s="38"/>
      <c r="EKY3" s="38"/>
      <c r="EKZ3" s="38"/>
      <c r="ELA3" s="38"/>
      <c r="ELB3" s="38"/>
      <c r="ELC3" s="38"/>
      <c r="ELD3" s="38"/>
      <c r="ELE3" s="38"/>
      <c r="ELF3" s="38"/>
      <c r="ELG3" s="38"/>
      <c r="ELH3" s="38"/>
      <c r="ELI3" s="38"/>
      <c r="ELJ3" s="38"/>
      <c r="ELK3" s="38"/>
      <c r="ELL3" s="38"/>
      <c r="ELM3" s="38"/>
      <c r="ELN3" s="38"/>
      <c r="ELO3" s="38"/>
      <c r="ELP3" s="38"/>
      <c r="ELQ3" s="38"/>
      <c r="ELR3" s="38"/>
      <c r="ELS3" s="38"/>
      <c r="ELT3" s="38"/>
      <c r="ELU3" s="38"/>
      <c r="ELV3" s="38"/>
      <c r="ELW3" s="38"/>
      <c r="ELX3" s="38"/>
      <c r="ELY3" s="38"/>
      <c r="ELZ3" s="38"/>
      <c r="EMA3" s="38"/>
      <c r="EMB3" s="38"/>
      <c r="EMC3" s="38"/>
      <c r="EMD3" s="38"/>
      <c r="EME3" s="38"/>
      <c r="EMF3" s="38"/>
      <c r="EMG3" s="38"/>
      <c r="EMH3" s="38"/>
      <c r="EMI3" s="38"/>
      <c r="EMJ3" s="38"/>
      <c r="EMK3" s="38"/>
      <c r="EML3" s="38"/>
      <c r="EMM3" s="38"/>
      <c r="EMN3" s="38"/>
      <c r="EMO3" s="38"/>
      <c r="EMP3" s="38"/>
      <c r="EMQ3" s="38"/>
      <c r="EMR3" s="38"/>
      <c r="EMS3" s="38"/>
      <c r="EMT3" s="38"/>
      <c r="EMU3" s="38"/>
      <c r="EMV3" s="38"/>
      <c r="EMW3" s="38"/>
      <c r="EMX3" s="38"/>
      <c r="EMY3" s="38"/>
      <c r="EMZ3" s="38"/>
      <c r="ENA3" s="38"/>
      <c r="ENB3" s="38"/>
      <c r="ENC3" s="38"/>
      <c r="END3" s="38"/>
      <c r="ENE3" s="38"/>
      <c r="ENF3" s="38"/>
      <c r="ENG3" s="38"/>
      <c r="ENH3" s="38"/>
      <c r="ENI3" s="38"/>
      <c r="ENJ3" s="38"/>
      <c r="ENK3" s="38"/>
      <c r="ENL3" s="38"/>
      <c r="ENM3" s="38"/>
      <c r="ENN3" s="38"/>
      <c r="ENO3" s="38"/>
      <c r="ENP3" s="38"/>
      <c r="ENQ3" s="38"/>
      <c r="ENR3" s="38"/>
      <c r="ENS3" s="38"/>
      <c r="ENT3" s="38"/>
      <c r="ENU3" s="38"/>
      <c r="ENV3" s="38"/>
      <c r="ENW3" s="38"/>
      <c r="ENX3" s="38"/>
      <c r="ENY3" s="38"/>
      <c r="ENZ3" s="38"/>
      <c r="EOA3" s="38"/>
      <c r="EOB3" s="38"/>
      <c r="EOC3" s="38"/>
      <c r="EOD3" s="38"/>
      <c r="EOE3" s="38"/>
      <c r="EOF3" s="38"/>
      <c r="EOG3" s="38"/>
      <c r="EOH3" s="38"/>
      <c r="EOI3" s="38"/>
      <c r="EOJ3" s="38"/>
      <c r="EOK3" s="38"/>
      <c r="EOL3" s="38"/>
      <c r="EOM3" s="38"/>
      <c r="EON3" s="38"/>
      <c r="EOO3" s="38"/>
      <c r="EOP3" s="38"/>
      <c r="EOQ3" s="38"/>
      <c r="EOR3" s="38"/>
      <c r="EOS3" s="38"/>
      <c r="EOT3" s="38"/>
      <c r="EOU3" s="38"/>
      <c r="EOV3" s="38"/>
      <c r="EOW3" s="38"/>
      <c r="EOX3" s="38"/>
      <c r="EOY3" s="38"/>
      <c r="EOZ3" s="38"/>
      <c r="EPA3" s="38"/>
      <c r="EPB3" s="38"/>
      <c r="EPC3" s="38"/>
      <c r="EPD3" s="38"/>
      <c r="EPE3" s="38"/>
      <c r="EPF3" s="38"/>
      <c r="EPG3" s="38"/>
      <c r="EPH3" s="38"/>
      <c r="EPI3" s="38"/>
      <c r="EPJ3" s="38"/>
      <c r="EPK3" s="38"/>
      <c r="EPL3" s="38"/>
      <c r="EPM3" s="38"/>
      <c r="EPN3" s="38"/>
      <c r="EPO3" s="38"/>
      <c r="EPP3" s="38"/>
      <c r="EPQ3" s="38"/>
      <c r="EPR3" s="38"/>
      <c r="EPS3" s="38"/>
      <c r="EPT3" s="38"/>
      <c r="EPU3" s="38"/>
      <c r="EPV3" s="38"/>
      <c r="EPW3" s="38"/>
      <c r="EPX3" s="38"/>
      <c r="EPY3" s="38"/>
      <c r="EPZ3" s="38"/>
      <c r="EQA3" s="38"/>
      <c r="EQB3" s="38"/>
      <c r="EQC3" s="38"/>
      <c r="EQD3" s="38"/>
      <c r="EQE3" s="38"/>
      <c r="EQF3" s="38"/>
      <c r="EQG3" s="38"/>
      <c r="EQH3" s="38"/>
      <c r="EQI3" s="38"/>
      <c r="EQJ3" s="38"/>
      <c r="EQK3" s="38"/>
      <c r="EQL3" s="38"/>
      <c r="EQM3" s="38"/>
      <c r="EQN3" s="38"/>
      <c r="EQO3" s="38"/>
      <c r="EQP3" s="38"/>
      <c r="EQQ3" s="38"/>
      <c r="EQR3" s="38"/>
      <c r="EQS3" s="38"/>
      <c r="EQT3" s="38"/>
      <c r="EQU3" s="38"/>
      <c r="EQV3" s="38"/>
      <c r="EQW3" s="38"/>
      <c r="EQX3" s="38"/>
      <c r="EQY3" s="38"/>
      <c r="EQZ3" s="38"/>
      <c r="ERA3" s="38"/>
      <c r="ERB3" s="38"/>
      <c r="ERC3" s="38"/>
      <c r="ERD3" s="38"/>
      <c r="ERE3" s="38"/>
      <c r="ERF3" s="38"/>
      <c r="ERG3" s="38"/>
      <c r="ERH3" s="38"/>
      <c r="ERI3" s="38"/>
      <c r="ERJ3" s="38"/>
      <c r="ERK3" s="38"/>
      <c r="ERL3" s="38"/>
      <c r="ERM3" s="38"/>
      <c r="ERN3" s="38"/>
      <c r="ERO3" s="38"/>
      <c r="ERP3" s="38"/>
      <c r="ERQ3" s="38"/>
      <c r="ERR3" s="38"/>
      <c r="ERS3" s="38"/>
      <c r="ERT3" s="38"/>
      <c r="ERU3" s="38"/>
      <c r="ERV3" s="38"/>
      <c r="ERW3" s="38"/>
      <c r="ERX3" s="38"/>
      <c r="ERY3" s="38"/>
      <c r="ERZ3" s="38"/>
      <c r="ESA3" s="38"/>
      <c r="ESB3" s="38"/>
      <c r="ESC3" s="38"/>
      <c r="ESD3" s="38"/>
      <c r="ESE3" s="38"/>
      <c r="ESF3" s="38"/>
      <c r="ESG3" s="38"/>
      <c r="ESH3" s="38"/>
      <c r="ESI3" s="38"/>
      <c r="ESJ3" s="38"/>
      <c r="ESK3" s="38"/>
      <c r="ESL3" s="38"/>
      <c r="ESM3" s="38"/>
      <c r="ESN3" s="38"/>
      <c r="ESO3" s="38"/>
      <c r="ESP3" s="38"/>
      <c r="ESQ3" s="38"/>
      <c r="ESR3" s="38"/>
      <c r="ESS3" s="38"/>
      <c r="EST3" s="38"/>
      <c r="ESU3" s="38"/>
      <c r="ESV3" s="38"/>
      <c r="ESW3" s="38"/>
      <c r="ESX3" s="38"/>
      <c r="ESY3" s="38"/>
      <c r="ESZ3" s="38"/>
      <c r="ETA3" s="38"/>
      <c r="ETB3" s="38"/>
      <c r="ETC3" s="38"/>
      <c r="ETD3" s="38"/>
      <c r="ETE3" s="38"/>
      <c r="ETF3" s="38"/>
      <c r="ETG3" s="38"/>
      <c r="ETH3" s="38"/>
      <c r="ETI3" s="38"/>
      <c r="ETJ3" s="38"/>
      <c r="ETK3" s="38"/>
      <c r="ETL3" s="38"/>
      <c r="ETM3" s="38"/>
      <c r="ETN3" s="38"/>
      <c r="ETO3" s="38"/>
      <c r="ETP3" s="38"/>
      <c r="ETQ3" s="38"/>
      <c r="ETR3" s="38"/>
      <c r="ETS3" s="38"/>
      <c r="ETT3" s="38"/>
      <c r="ETU3" s="38"/>
      <c r="ETV3" s="38"/>
      <c r="ETW3" s="38"/>
      <c r="ETX3" s="38"/>
      <c r="ETY3" s="38"/>
      <c r="ETZ3" s="38"/>
      <c r="EUA3" s="38"/>
      <c r="EUB3" s="38"/>
      <c r="EUC3" s="38"/>
      <c r="EUD3" s="38"/>
      <c r="EUE3" s="38"/>
      <c r="EUF3" s="38"/>
      <c r="EUG3" s="38"/>
      <c r="EUH3" s="38"/>
      <c r="EUI3" s="38"/>
      <c r="EUJ3" s="38"/>
      <c r="EUK3" s="38"/>
      <c r="EUL3" s="38"/>
      <c r="EUM3" s="38"/>
      <c r="EUN3" s="38"/>
      <c r="EUO3" s="38"/>
      <c r="EUP3" s="38"/>
      <c r="EUQ3" s="38"/>
      <c r="EUR3" s="38"/>
      <c r="EUS3" s="38"/>
      <c r="EUT3" s="38"/>
      <c r="EUU3" s="38"/>
      <c r="EUV3" s="38"/>
      <c r="EUW3" s="38"/>
      <c r="EUX3" s="38"/>
      <c r="EUY3" s="38"/>
      <c r="EUZ3" s="38"/>
      <c r="EVA3" s="38"/>
      <c r="EVB3" s="38"/>
      <c r="EVC3" s="38"/>
      <c r="EVD3" s="38"/>
      <c r="EVE3" s="38"/>
      <c r="EVF3" s="38"/>
      <c r="EVG3" s="38"/>
      <c r="EVH3" s="38"/>
      <c r="EVI3" s="38"/>
      <c r="EVJ3" s="38"/>
      <c r="EVK3" s="38"/>
      <c r="EVL3" s="38"/>
      <c r="EVM3" s="38"/>
      <c r="EVN3" s="38"/>
      <c r="EVO3" s="38"/>
      <c r="EVP3" s="38"/>
      <c r="EVQ3" s="38"/>
      <c r="EVR3" s="38"/>
      <c r="EVS3" s="38"/>
      <c r="EVT3" s="38"/>
      <c r="EVU3" s="38"/>
      <c r="EVV3" s="38"/>
      <c r="EVW3" s="38"/>
      <c r="EVX3" s="38"/>
      <c r="EVY3" s="38"/>
      <c r="EVZ3" s="38"/>
      <c r="EWA3" s="38"/>
      <c r="EWB3" s="38"/>
      <c r="EWC3" s="38"/>
      <c r="EWD3" s="38"/>
      <c r="EWE3" s="38"/>
      <c r="EWF3" s="38"/>
      <c r="EWG3" s="38"/>
      <c r="EWH3" s="38"/>
      <c r="EWI3" s="38"/>
      <c r="EWJ3" s="38"/>
      <c r="EWK3" s="38"/>
      <c r="EWL3" s="38"/>
      <c r="EWM3" s="38"/>
      <c r="EWN3" s="38"/>
      <c r="EWO3" s="38"/>
      <c r="EWP3" s="38"/>
      <c r="EWQ3" s="38"/>
      <c r="EWR3" s="38"/>
      <c r="EWS3" s="38"/>
      <c r="EWT3" s="38"/>
      <c r="EWU3" s="38"/>
      <c r="EWV3" s="38"/>
      <c r="EWW3" s="38"/>
      <c r="EWX3" s="38"/>
      <c r="EWY3" s="38"/>
      <c r="EWZ3" s="38"/>
      <c r="EXA3" s="38"/>
      <c r="EXB3" s="38"/>
      <c r="EXC3" s="38"/>
      <c r="EXD3" s="38"/>
      <c r="EXE3" s="38"/>
      <c r="EXF3" s="38"/>
      <c r="EXG3" s="38"/>
      <c r="EXH3" s="38"/>
      <c r="EXI3" s="38"/>
      <c r="EXJ3" s="38"/>
      <c r="EXK3" s="38"/>
      <c r="EXL3" s="38"/>
      <c r="EXM3" s="38"/>
      <c r="EXN3" s="38"/>
      <c r="EXO3" s="38"/>
      <c r="EXP3" s="38"/>
      <c r="EXQ3" s="38"/>
      <c r="EXR3" s="38"/>
      <c r="EXS3" s="38"/>
      <c r="EXT3" s="38"/>
      <c r="EXU3" s="38"/>
      <c r="EXV3" s="38"/>
      <c r="EXW3" s="38"/>
      <c r="EXX3" s="38"/>
      <c r="EXY3" s="38"/>
      <c r="EXZ3" s="38"/>
      <c r="EYA3" s="38"/>
      <c r="EYB3" s="38"/>
      <c r="EYC3" s="38"/>
      <c r="EYD3" s="38"/>
      <c r="EYE3" s="38"/>
      <c r="EYF3" s="38"/>
      <c r="EYG3" s="38"/>
      <c r="EYH3" s="38"/>
      <c r="EYI3" s="38"/>
      <c r="EYJ3" s="38"/>
      <c r="EYK3" s="38"/>
      <c r="EYL3" s="38"/>
      <c r="EYM3" s="38"/>
      <c r="EYN3" s="38"/>
      <c r="EYO3" s="38"/>
      <c r="EYP3" s="38"/>
      <c r="EYQ3" s="38"/>
      <c r="EYR3" s="38"/>
      <c r="EYS3" s="38"/>
      <c r="EYT3" s="38"/>
      <c r="EYU3" s="38"/>
      <c r="EYV3" s="38"/>
      <c r="EYW3" s="38"/>
      <c r="EYX3" s="38"/>
      <c r="EYY3" s="38"/>
      <c r="EYZ3" s="38"/>
      <c r="EZA3" s="38"/>
      <c r="EZB3" s="38"/>
      <c r="EZC3" s="38"/>
      <c r="EZD3" s="38"/>
      <c r="EZE3" s="38"/>
      <c r="EZF3" s="38"/>
      <c r="EZG3" s="38"/>
      <c r="EZH3" s="38"/>
      <c r="EZI3" s="38"/>
      <c r="EZJ3" s="38"/>
      <c r="EZK3" s="38"/>
      <c r="EZL3" s="38"/>
      <c r="EZM3" s="38"/>
      <c r="EZN3" s="38"/>
      <c r="EZO3" s="38"/>
      <c r="EZP3" s="38"/>
      <c r="EZQ3" s="38"/>
      <c r="EZR3" s="38"/>
      <c r="EZS3" s="38"/>
      <c r="EZT3" s="38"/>
      <c r="EZU3" s="38"/>
      <c r="EZV3" s="38"/>
      <c r="EZW3" s="38"/>
      <c r="EZX3" s="38"/>
      <c r="EZY3" s="38"/>
      <c r="EZZ3" s="38"/>
      <c r="FAA3" s="38"/>
      <c r="FAB3" s="38"/>
      <c r="FAC3" s="38"/>
      <c r="FAD3" s="38"/>
      <c r="FAE3" s="38"/>
      <c r="FAF3" s="38"/>
      <c r="FAG3" s="38"/>
      <c r="FAH3" s="38"/>
      <c r="FAI3" s="38"/>
      <c r="FAJ3" s="38"/>
      <c r="FAK3" s="38"/>
      <c r="FAL3" s="38"/>
      <c r="FAM3" s="38"/>
      <c r="FAN3" s="38"/>
      <c r="FAO3" s="38"/>
      <c r="FAP3" s="38"/>
      <c r="FAQ3" s="38"/>
      <c r="FAR3" s="38"/>
      <c r="FAS3" s="38"/>
      <c r="FAT3" s="38"/>
      <c r="FAU3" s="38"/>
      <c r="FAV3" s="38"/>
      <c r="FAW3" s="38"/>
      <c r="FAX3" s="38"/>
      <c r="FAY3" s="38"/>
      <c r="FAZ3" s="38"/>
      <c r="FBA3" s="38"/>
      <c r="FBB3" s="38"/>
      <c r="FBC3" s="38"/>
      <c r="FBD3" s="38"/>
      <c r="FBE3" s="38"/>
      <c r="FBF3" s="38"/>
      <c r="FBG3" s="38"/>
      <c r="FBH3" s="38"/>
      <c r="FBI3" s="38"/>
      <c r="FBJ3" s="38"/>
      <c r="FBK3" s="38"/>
      <c r="FBL3" s="38"/>
      <c r="FBM3" s="38"/>
      <c r="FBN3" s="38"/>
      <c r="FBO3" s="38"/>
      <c r="FBP3" s="38"/>
      <c r="FBQ3" s="38"/>
      <c r="FBR3" s="38"/>
      <c r="FBS3" s="38"/>
      <c r="FBT3" s="38"/>
      <c r="FBU3" s="38"/>
      <c r="FBV3" s="38"/>
      <c r="FBW3" s="38"/>
      <c r="FBX3" s="38"/>
      <c r="FBY3" s="38"/>
      <c r="FBZ3" s="38"/>
      <c r="FCA3" s="38"/>
      <c r="FCB3" s="38"/>
      <c r="FCC3" s="38"/>
      <c r="FCD3" s="38"/>
      <c r="FCE3" s="38"/>
      <c r="FCF3" s="38"/>
      <c r="FCG3" s="38"/>
      <c r="FCH3" s="38"/>
      <c r="FCI3" s="38"/>
      <c r="FCJ3" s="38"/>
      <c r="FCK3" s="38"/>
      <c r="FCL3" s="38"/>
      <c r="FCM3" s="38"/>
      <c r="FCN3" s="38"/>
      <c r="FCO3" s="38"/>
      <c r="FCP3" s="38"/>
      <c r="FCQ3" s="38"/>
      <c r="FCR3" s="38"/>
      <c r="FCS3" s="38"/>
      <c r="FCT3" s="38"/>
      <c r="FCU3" s="38"/>
      <c r="FCV3" s="38"/>
      <c r="FCW3" s="38"/>
      <c r="FCX3" s="38"/>
      <c r="FCY3" s="38"/>
      <c r="FCZ3" s="38"/>
      <c r="FDA3" s="38"/>
      <c r="FDB3" s="38"/>
      <c r="FDC3" s="38"/>
      <c r="FDD3" s="38"/>
      <c r="FDE3" s="38"/>
      <c r="FDF3" s="38"/>
      <c r="FDG3" s="38"/>
      <c r="FDH3" s="38"/>
      <c r="FDI3" s="38"/>
      <c r="FDJ3" s="38"/>
      <c r="FDK3" s="38"/>
      <c r="FDL3" s="38"/>
      <c r="FDM3" s="38"/>
      <c r="FDN3" s="38"/>
      <c r="FDO3" s="38"/>
      <c r="FDP3" s="38"/>
      <c r="FDQ3" s="38"/>
      <c r="FDR3" s="38"/>
      <c r="FDS3" s="38"/>
      <c r="FDT3" s="38"/>
      <c r="FDU3" s="38"/>
      <c r="FDV3" s="38"/>
      <c r="FDW3" s="38"/>
      <c r="FDX3" s="38"/>
      <c r="FDY3" s="38"/>
      <c r="FDZ3" s="38"/>
      <c r="FEA3" s="38"/>
      <c r="FEB3" s="38"/>
      <c r="FEC3" s="38"/>
      <c r="FED3" s="38"/>
      <c r="FEE3" s="38"/>
      <c r="FEF3" s="38"/>
      <c r="FEG3" s="38"/>
      <c r="FEH3" s="38"/>
      <c r="FEI3" s="38"/>
      <c r="FEJ3" s="38"/>
      <c r="FEK3" s="38"/>
      <c r="FEL3" s="38"/>
      <c r="FEM3" s="38"/>
      <c r="FEN3" s="38"/>
      <c r="FEO3" s="38"/>
      <c r="FEP3" s="38"/>
      <c r="FEQ3" s="38"/>
      <c r="FER3" s="38"/>
      <c r="FES3" s="38"/>
      <c r="FET3" s="38"/>
      <c r="FEU3" s="38"/>
      <c r="FEV3" s="38"/>
      <c r="FEW3" s="38"/>
      <c r="FEX3" s="38"/>
      <c r="FEY3" s="38"/>
      <c r="FEZ3" s="38"/>
      <c r="FFA3" s="38"/>
      <c r="FFB3" s="38"/>
      <c r="FFC3" s="38"/>
      <c r="FFD3" s="38"/>
      <c r="FFE3" s="38"/>
      <c r="FFF3" s="38"/>
      <c r="FFG3" s="38"/>
      <c r="FFH3" s="38"/>
      <c r="FFI3" s="38"/>
      <c r="FFJ3" s="38"/>
      <c r="FFK3" s="38"/>
      <c r="FFL3" s="38"/>
      <c r="FFM3" s="38"/>
      <c r="FFN3" s="38"/>
      <c r="FFO3" s="38"/>
      <c r="FFP3" s="38"/>
      <c r="FFQ3" s="38"/>
      <c r="FFR3" s="38"/>
      <c r="FFS3" s="38"/>
      <c r="FFT3" s="38"/>
      <c r="FFU3" s="38"/>
      <c r="FFV3" s="38"/>
      <c r="FFW3" s="38"/>
      <c r="FFX3" s="38"/>
      <c r="FFY3" s="38"/>
      <c r="FFZ3" s="38"/>
      <c r="FGA3" s="38"/>
      <c r="FGB3" s="38"/>
      <c r="FGC3" s="38"/>
      <c r="FGD3" s="38"/>
      <c r="FGE3" s="38"/>
      <c r="FGF3" s="38"/>
      <c r="FGG3" s="38"/>
      <c r="FGH3" s="38"/>
      <c r="FGI3" s="38"/>
      <c r="FGJ3" s="38"/>
      <c r="FGK3" s="38"/>
      <c r="FGL3" s="38"/>
      <c r="FGM3" s="38"/>
      <c r="FGN3" s="38"/>
      <c r="FGO3" s="38"/>
      <c r="FGP3" s="38"/>
      <c r="FGQ3" s="38"/>
      <c r="FGR3" s="38"/>
      <c r="FGS3" s="38"/>
      <c r="FGT3" s="38"/>
      <c r="FGU3" s="38"/>
      <c r="FGV3" s="38"/>
      <c r="FGW3" s="38"/>
      <c r="FGX3" s="38"/>
      <c r="FGY3" s="38"/>
      <c r="FGZ3" s="38"/>
      <c r="FHA3" s="38"/>
      <c r="FHB3" s="38"/>
      <c r="FHC3" s="38"/>
      <c r="FHD3" s="38"/>
      <c r="FHE3" s="38"/>
      <c r="FHF3" s="38"/>
      <c r="FHG3" s="38"/>
      <c r="FHH3" s="38"/>
      <c r="FHI3" s="38"/>
      <c r="FHJ3" s="38"/>
      <c r="FHK3" s="38"/>
      <c r="FHL3" s="38"/>
      <c r="FHM3" s="38"/>
      <c r="FHN3" s="38"/>
      <c r="FHO3" s="38"/>
      <c r="FHP3" s="38"/>
      <c r="FHQ3" s="38"/>
      <c r="FHR3" s="38"/>
      <c r="FHS3" s="38"/>
      <c r="FHT3" s="38"/>
      <c r="FHU3" s="38"/>
      <c r="FHV3" s="38"/>
      <c r="FHW3" s="38"/>
      <c r="FHX3" s="38"/>
      <c r="FHY3" s="38"/>
      <c r="FHZ3" s="38"/>
      <c r="FIA3" s="38"/>
      <c r="FIB3" s="38"/>
      <c r="FIC3" s="38"/>
      <c r="FID3" s="38"/>
      <c r="FIE3" s="38"/>
      <c r="FIF3" s="38"/>
      <c r="FIG3" s="38"/>
      <c r="FIH3" s="38"/>
      <c r="FII3" s="38"/>
      <c r="FIJ3" s="38"/>
      <c r="FIK3" s="38"/>
      <c r="FIL3" s="38"/>
      <c r="FIM3" s="38"/>
      <c r="FIN3" s="38"/>
      <c r="FIO3" s="38"/>
      <c r="FIP3" s="38"/>
      <c r="FIQ3" s="38"/>
      <c r="FIR3" s="38"/>
      <c r="FIS3" s="38"/>
      <c r="FIT3" s="38"/>
      <c r="FIU3" s="38"/>
      <c r="FIV3" s="38"/>
      <c r="FIW3" s="38"/>
      <c r="FIX3" s="38"/>
      <c r="FIY3" s="38"/>
      <c r="FIZ3" s="38"/>
      <c r="FJA3" s="38"/>
      <c r="FJB3" s="38"/>
      <c r="FJC3" s="38"/>
      <c r="FJD3" s="38"/>
      <c r="FJE3" s="38"/>
      <c r="FJF3" s="38"/>
      <c r="FJG3" s="38"/>
      <c r="FJH3" s="38"/>
      <c r="FJI3" s="38"/>
      <c r="FJJ3" s="38"/>
      <c r="FJK3" s="38"/>
      <c r="FJL3" s="38"/>
      <c r="FJM3" s="38"/>
      <c r="FJN3" s="38"/>
      <c r="FJO3" s="38"/>
      <c r="FJP3" s="38"/>
      <c r="FJQ3" s="38"/>
      <c r="FJR3" s="38"/>
      <c r="FJS3" s="38"/>
      <c r="FJT3" s="38"/>
      <c r="FJU3" s="38"/>
      <c r="FJV3" s="38"/>
      <c r="FJW3" s="38"/>
      <c r="FJX3" s="38"/>
      <c r="FJY3" s="38"/>
      <c r="FJZ3" s="38"/>
      <c r="FKA3" s="38"/>
      <c r="FKB3" s="38"/>
      <c r="FKC3" s="38"/>
      <c r="FKD3" s="38"/>
      <c r="FKE3" s="38"/>
      <c r="FKF3" s="38"/>
      <c r="FKG3" s="38"/>
      <c r="FKH3" s="38"/>
      <c r="FKI3" s="38"/>
      <c r="FKJ3" s="38"/>
      <c r="FKK3" s="38"/>
      <c r="FKL3" s="38"/>
      <c r="FKM3" s="38"/>
      <c r="FKN3" s="38"/>
      <c r="FKO3" s="38"/>
      <c r="FKP3" s="38"/>
      <c r="FKQ3" s="38"/>
      <c r="FKR3" s="38"/>
      <c r="FKS3" s="38"/>
      <c r="FKT3" s="38"/>
      <c r="FKU3" s="38"/>
      <c r="FKV3" s="38"/>
      <c r="FKW3" s="38"/>
      <c r="FKX3" s="38"/>
      <c r="FKY3" s="38"/>
      <c r="FKZ3" s="38"/>
      <c r="FLA3" s="38"/>
      <c r="FLB3" s="38"/>
      <c r="FLC3" s="38"/>
      <c r="FLD3" s="38"/>
      <c r="FLE3" s="38"/>
      <c r="FLF3" s="38"/>
      <c r="FLG3" s="38"/>
      <c r="FLH3" s="38"/>
      <c r="FLI3" s="38"/>
      <c r="FLJ3" s="38"/>
      <c r="FLK3" s="38"/>
      <c r="FLL3" s="38"/>
      <c r="FLM3" s="38"/>
      <c r="FLN3" s="38"/>
      <c r="FLO3" s="38"/>
      <c r="FLP3" s="38"/>
      <c r="FLQ3" s="38"/>
      <c r="FLR3" s="38"/>
      <c r="FLS3" s="38"/>
      <c r="FLT3" s="38"/>
      <c r="FLU3" s="38"/>
      <c r="FLV3" s="38"/>
      <c r="FLW3" s="38"/>
      <c r="FLX3" s="38"/>
      <c r="FLY3" s="38"/>
      <c r="FLZ3" s="38"/>
      <c r="FMA3" s="38"/>
      <c r="FMB3" s="38"/>
      <c r="FMC3" s="38"/>
      <c r="FMD3" s="38"/>
      <c r="FME3" s="38"/>
      <c r="FMF3" s="38"/>
      <c r="FMG3" s="38"/>
      <c r="FMH3" s="38"/>
      <c r="FMI3" s="38"/>
      <c r="FMJ3" s="38"/>
      <c r="FMK3" s="38"/>
      <c r="FML3" s="38"/>
      <c r="FMM3" s="38"/>
      <c r="FMN3" s="38"/>
      <c r="FMO3" s="38"/>
      <c r="FMP3" s="38"/>
      <c r="FMQ3" s="38"/>
      <c r="FMR3" s="38"/>
      <c r="FMS3" s="38"/>
      <c r="FMT3" s="38"/>
      <c r="FMU3" s="38"/>
      <c r="FMV3" s="38"/>
      <c r="FMW3" s="38"/>
      <c r="FMX3" s="38"/>
      <c r="FMY3" s="38"/>
      <c r="FMZ3" s="38"/>
      <c r="FNA3" s="38"/>
      <c r="FNB3" s="38"/>
      <c r="FNC3" s="38"/>
      <c r="FND3" s="38"/>
      <c r="FNE3" s="38"/>
      <c r="FNF3" s="38"/>
      <c r="FNG3" s="38"/>
      <c r="FNH3" s="38"/>
      <c r="FNI3" s="38"/>
      <c r="FNJ3" s="38"/>
      <c r="FNK3" s="38"/>
      <c r="FNL3" s="38"/>
      <c r="FNM3" s="38"/>
      <c r="FNN3" s="38"/>
      <c r="FNO3" s="38"/>
      <c r="FNP3" s="38"/>
      <c r="FNQ3" s="38"/>
      <c r="FNR3" s="38"/>
      <c r="FNS3" s="38"/>
      <c r="FNT3" s="38"/>
      <c r="FNU3" s="38"/>
      <c r="FNV3" s="38"/>
      <c r="FNW3" s="38"/>
      <c r="FNX3" s="38"/>
      <c r="FNY3" s="38"/>
      <c r="FNZ3" s="38"/>
      <c r="FOA3" s="38"/>
      <c r="FOB3" s="38"/>
      <c r="FOC3" s="38"/>
      <c r="FOD3" s="38"/>
      <c r="FOE3" s="38"/>
      <c r="FOF3" s="38"/>
      <c r="FOG3" s="38"/>
      <c r="FOH3" s="38"/>
      <c r="FOI3" s="38"/>
      <c r="FOJ3" s="38"/>
      <c r="FOK3" s="38"/>
      <c r="FOL3" s="38"/>
      <c r="FOM3" s="38"/>
      <c r="FON3" s="38"/>
      <c r="FOO3" s="38"/>
      <c r="FOP3" s="38"/>
      <c r="FOQ3" s="38"/>
      <c r="FOR3" s="38"/>
      <c r="FOS3" s="38"/>
      <c r="FOT3" s="38"/>
      <c r="FOU3" s="38"/>
      <c r="FOV3" s="38"/>
      <c r="FOW3" s="38"/>
      <c r="FOX3" s="38"/>
      <c r="FOY3" s="38"/>
      <c r="FOZ3" s="38"/>
      <c r="FPA3" s="38"/>
      <c r="FPB3" s="38"/>
      <c r="FPC3" s="38"/>
      <c r="FPD3" s="38"/>
      <c r="FPE3" s="38"/>
      <c r="FPF3" s="38"/>
      <c r="FPG3" s="38"/>
      <c r="FPH3" s="38"/>
      <c r="FPI3" s="38"/>
      <c r="FPJ3" s="38"/>
      <c r="FPK3" s="38"/>
      <c r="FPL3" s="38"/>
      <c r="FPM3" s="38"/>
      <c r="FPN3" s="38"/>
      <c r="FPO3" s="38"/>
      <c r="FPP3" s="38"/>
      <c r="FPQ3" s="38"/>
      <c r="FPR3" s="38"/>
      <c r="FPS3" s="38"/>
      <c r="FPT3" s="38"/>
      <c r="FPU3" s="38"/>
      <c r="FPV3" s="38"/>
      <c r="FPW3" s="38"/>
      <c r="FPX3" s="38"/>
      <c r="FPY3" s="38"/>
      <c r="FPZ3" s="38"/>
      <c r="FQA3" s="38"/>
      <c r="FQB3" s="38"/>
      <c r="FQC3" s="38"/>
      <c r="FQD3" s="38"/>
      <c r="FQE3" s="38"/>
      <c r="FQF3" s="38"/>
      <c r="FQG3" s="38"/>
      <c r="FQH3" s="38"/>
      <c r="FQI3" s="38"/>
      <c r="FQJ3" s="38"/>
      <c r="FQK3" s="38"/>
      <c r="FQL3" s="38"/>
      <c r="FQM3" s="38"/>
      <c r="FQN3" s="38"/>
      <c r="FQO3" s="38"/>
      <c r="FQP3" s="38"/>
      <c r="FQQ3" s="38"/>
      <c r="FQR3" s="38"/>
      <c r="FQS3" s="38"/>
      <c r="FQT3" s="38"/>
      <c r="FQU3" s="38"/>
      <c r="FQV3" s="38"/>
      <c r="FQW3" s="38"/>
      <c r="FQX3" s="38"/>
      <c r="FQY3" s="38"/>
      <c r="FQZ3" s="38"/>
      <c r="FRA3" s="38"/>
      <c r="FRB3" s="38"/>
      <c r="FRC3" s="38"/>
      <c r="FRD3" s="38"/>
      <c r="FRE3" s="38"/>
      <c r="FRF3" s="38"/>
      <c r="FRG3" s="38"/>
      <c r="FRH3" s="38"/>
      <c r="FRI3" s="38"/>
      <c r="FRJ3" s="38"/>
      <c r="FRK3" s="38"/>
      <c r="FRL3" s="38"/>
      <c r="FRM3" s="38"/>
      <c r="FRN3" s="38"/>
      <c r="FRO3" s="38"/>
      <c r="FRP3" s="38"/>
      <c r="FRQ3" s="38"/>
      <c r="FRR3" s="38"/>
      <c r="FRS3" s="38"/>
      <c r="FRT3" s="38"/>
      <c r="FRU3" s="38"/>
      <c r="FRV3" s="38"/>
      <c r="FRW3" s="38"/>
      <c r="FRX3" s="38"/>
      <c r="FRY3" s="38"/>
      <c r="FRZ3" s="38"/>
      <c r="FSA3" s="38"/>
      <c r="FSB3" s="38"/>
      <c r="FSC3" s="38"/>
      <c r="FSD3" s="38"/>
      <c r="FSE3" s="38"/>
      <c r="FSF3" s="38"/>
      <c r="FSG3" s="38"/>
      <c r="FSH3" s="38"/>
      <c r="FSI3" s="38"/>
      <c r="FSJ3" s="38"/>
      <c r="FSK3" s="38"/>
      <c r="FSL3" s="38"/>
      <c r="FSM3" s="38"/>
      <c r="FSN3" s="38"/>
      <c r="FSO3" s="38"/>
      <c r="FSP3" s="38"/>
      <c r="FSQ3" s="38"/>
      <c r="FSR3" s="38"/>
      <c r="FSS3" s="38"/>
      <c r="FST3" s="38"/>
      <c r="FSU3" s="38"/>
      <c r="FSV3" s="38"/>
      <c r="FSW3" s="38"/>
      <c r="FSX3" s="38"/>
      <c r="FSY3" s="38"/>
      <c r="FSZ3" s="38"/>
      <c r="FTA3" s="38"/>
      <c r="FTB3" s="38"/>
      <c r="FTC3" s="38"/>
      <c r="FTD3" s="38"/>
      <c r="FTE3" s="38"/>
      <c r="FTF3" s="38"/>
      <c r="FTG3" s="38"/>
      <c r="FTH3" s="38"/>
      <c r="FTI3" s="38"/>
      <c r="FTJ3" s="38"/>
      <c r="FTK3" s="38"/>
      <c r="FTL3" s="38"/>
      <c r="FTM3" s="38"/>
      <c r="FTN3" s="38"/>
      <c r="FTO3" s="38"/>
      <c r="FTP3" s="38"/>
      <c r="FTQ3" s="38"/>
      <c r="FTR3" s="38"/>
      <c r="FTS3" s="38"/>
      <c r="FTT3" s="38"/>
      <c r="FTU3" s="38"/>
      <c r="FTV3" s="38"/>
      <c r="FTW3" s="38"/>
      <c r="FTX3" s="38"/>
      <c r="FTY3" s="38"/>
      <c r="FTZ3" s="38"/>
      <c r="FUA3" s="38"/>
      <c r="FUB3" s="38"/>
      <c r="FUC3" s="38"/>
      <c r="FUD3" s="38"/>
      <c r="FUE3" s="38"/>
      <c r="FUF3" s="38"/>
      <c r="FUG3" s="38"/>
      <c r="FUH3" s="38"/>
      <c r="FUI3" s="38"/>
      <c r="FUJ3" s="38"/>
      <c r="FUK3" s="38"/>
      <c r="FUL3" s="38"/>
      <c r="FUM3" s="38"/>
      <c r="FUN3" s="38"/>
      <c r="FUO3" s="38"/>
      <c r="FUP3" s="38"/>
      <c r="FUQ3" s="38"/>
      <c r="FUR3" s="38"/>
      <c r="FUS3" s="38"/>
      <c r="FUT3" s="38"/>
      <c r="FUU3" s="38"/>
      <c r="FUV3" s="38"/>
      <c r="FUW3" s="38"/>
      <c r="FUX3" s="38"/>
      <c r="FUY3" s="38"/>
      <c r="FUZ3" s="38"/>
      <c r="FVA3" s="38"/>
      <c r="FVB3" s="38"/>
      <c r="FVC3" s="38"/>
      <c r="FVD3" s="38"/>
      <c r="FVE3" s="38"/>
      <c r="FVF3" s="38"/>
      <c r="FVG3" s="38"/>
      <c r="FVH3" s="38"/>
      <c r="FVI3" s="38"/>
      <c r="FVJ3" s="38"/>
      <c r="FVK3" s="38"/>
      <c r="FVL3" s="38"/>
      <c r="FVM3" s="38"/>
      <c r="FVN3" s="38"/>
      <c r="FVO3" s="38"/>
      <c r="FVP3" s="38"/>
      <c r="FVQ3" s="38"/>
      <c r="FVR3" s="38"/>
      <c r="FVS3" s="38"/>
      <c r="FVT3" s="38"/>
      <c r="FVU3" s="38"/>
      <c r="FVV3" s="38"/>
      <c r="FVW3" s="38"/>
      <c r="FVX3" s="38"/>
      <c r="FVY3" s="38"/>
      <c r="FVZ3" s="38"/>
      <c r="FWA3" s="38"/>
      <c r="FWB3" s="38"/>
      <c r="FWC3" s="38"/>
      <c r="FWD3" s="38"/>
      <c r="FWE3" s="38"/>
      <c r="FWF3" s="38"/>
      <c r="FWG3" s="38"/>
      <c r="FWH3" s="38"/>
      <c r="FWI3" s="38"/>
      <c r="FWJ3" s="38"/>
      <c r="FWK3" s="38"/>
      <c r="FWL3" s="38"/>
      <c r="FWM3" s="38"/>
      <c r="FWN3" s="38"/>
      <c r="FWO3" s="38"/>
      <c r="FWP3" s="38"/>
      <c r="FWQ3" s="38"/>
      <c r="FWR3" s="38"/>
      <c r="FWS3" s="38"/>
      <c r="FWT3" s="38"/>
      <c r="FWU3" s="38"/>
      <c r="FWV3" s="38"/>
      <c r="FWW3" s="38"/>
      <c r="FWX3" s="38"/>
      <c r="FWY3" s="38"/>
      <c r="FWZ3" s="38"/>
      <c r="FXA3" s="38"/>
      <c r="FXB3" s="38"/>
      <c r="FXC3" s="38"/>
      <c r="FXD3" s="38"/>
      <c r="FXE3" s="38"/>
      <c r="FXF3" s="38"/>
      <c r="FXG3" s="38"/>
      <c r="FXH3" s="38"/>
      <c r="FXI3" s="38"/>
      <c r="FXJ3" s="38"/>
      <c r="FXK3" s="38"/>
      <c r="FXL3" s="38"/>
      <c r="FXM3" s="38"/>
      <c r="FXN3" s="38"/>
      <c r="FXO3" s="38"/>
      <c r="FXP3" s="38"/>
      <c r="FXQ3" s="38"/>
      <c r="FXR3" s="38"/>
      <c r="FXS3" s="38"/>
      <c r="FXT3" s="38"/>
      <c r="FXU3" s="38"/>
      <c r="FXV3" s="38"/>
      <c r="FXW3" s="38"/>
      <c r="FXX3" s="38"/>
      <c r="FXY3" s="38"/>
      <c r="FXZ3" s="38"/>
      <c r="FYA3" s="38"/>
      <c r="FYB3" s="38"/>
      <c r="FYC3" s="38"/>
      <c r="FYD3" s="38"/>
      <c r="FYE3" s="38"/>
      <c r="FYF3" s="38"/>
      <c r="FYG3" s="38"/>
      <c r="FYH3" s="38"/>
      <c r="FYI3" s="38"/>
      <c r="FYJ3" s="38"/>
      <c r="FYK3" s="38"/>
      <c r="FYL3" s="38"/>
      <c r="FYM3" s="38"/>
      <c r="FYN3" s="38"/>
      <c r="FYO3" s="38"/>
      <c r="FYP3" s="38"/>
      <c r="FYQ3" s="38"/>
      <c r="FYR3" s="38"/>
      <c r="FYS3" s="38"/>
      <c r="FYT3" s="38"/>
      <c r="FYU3" s="38"/>
      <c r="FYV3" s="38"/>
      <c r="FYW3" s="38"/>
      <c r="FYX3" s="38"/>
      <c r="FYY3" s="38"/>
      <c r="FYZ3" s="38"/>
      <c r="FZA3" s="38"/>
      <c r="FZB3" s="38"/>
      <c r="FZC3" s="38"/>
      <c r="FZD3" s="38"/>
      <c r="FZE3" s="38"/>
      <c r="FZF3" s="38"/>
      <c r="FZG3" s="38"/>
      <c r="FZH3" s="38"/>
      <c r="FZI3" s="38"/>
      <c r="FZJ3" s="38"/>
      <c r="FZK3" s="38"/>
      <c r="FZL3" s="38"/>
      <c r="FZM3" s="38"/>
      <c r="FZN3" s="38"/>
      <c r="FZO3" s="38"/>
      <c r="FZP3" s="38"/>
      <c r="FZQ3" s="38"/>
      <c r="FZR3" s="38"/>
      <c r="FZS3" s="38"/>
      <c r="FZT3" s="38"/>
      <c r="FZU3" s="38"/>
      <c r="FZV3" s="38"/>
      <c r="FZW3" s="38"/>
      <c r="FZX3" s="38"/>
      <c r="FZY3" s="38"/>
      <c r="FZZ3" s="38"/>
      <c r="GAA3" s="38"/>
      <c r="GAB3" s="38"/>
      <c r="GAC3" s="38"/>
      <c r="GAD3" s="38"/>
      <c r="GAE3" s="38"/>
      <c r="GAF3" s="38"/>
      <c r="GAG3" s="38"/>
      <c r="GAH3" s="38"/>
      <c r="GAI3" s="38"/>
      <c r="GAJ3" s="38"/>
      <c r="GAK3" s="38"/>
      <c r="GAL3" s="38"/>
      <c r="GAM3" s="38"/>
      <c r="GAN3" s="38"/>
      <c r="GAO3" s="38"/>
      <c r="GAP3" s="38"/>
      <c r="GAQ3" s="38"/>
      <c r="GAR3" s="38"/>
      <c r="GAS3" s="38"/>
      <c r="GAT3" s="38"/>
      <c r="GAU3" s="38"/>
      <c r="GAV3" s="38"/>
      <c r="GAW3" s="38"/>
      <c r="GAX3" s="38"/>
      <c r="GAY3" s="38"/>
      <c r="GAZ3" s="38"/>
      <c r="GBA3" s="38"/>
      <c r="GBB3" s="38"/>
      <c r="GBC3" s="38"/>
      <c r="GBD3" s="38"/>
      <c r="GBE3" s="38"/>
      <c r="GBF3" s="38"/>
      <c r="GBG3" s="38"/>
      <c r="GBH3" s="38"/>
      <c r="GBI3" s="38"/>
      <c r="GBJ3" s="38"/>
      <c r="GBK3" s="38"/>
      <c r="GBL3" s="38"/>
      <c r="GBM3" s="38"/>
      <c r="GBN3" s="38"/>
      <c r="GBO3" s="38"/>
      <c r="GBP3" s="38"/>
      <c r="GBQ3" s="38"/>
      <c r="GBR3" s="38"/>
      <c r="GBS3" s="38"/>
      <c r="GBT3" s="38"/>
      <c r="GBU3" s="38"/>
      <c r="GBV3" s="38"/>
      <c r="GBW3" s="38"/>
      <c r="GBX3" s="38"/>
      <c r="GBY3" s="38"/>
      <c r="GBZ3" s="38"/>
      <c r="GCA3" s="38"/>
      <c r="GCB3" s="38"/>
      <c r="GCC3" s="38"/>
      <c r="GCD3" s="38"/>
      <c r="GCE3" s="38"/>
      <c r="GCF3" s="38"/>
      <c r="GCG3" s="38"/>
      <c r="GCH3" s="38"/>
      <c r="GCI3" s="38"/>
      <c r="GCJ3" s="38"/>
      <c r="GCK3" s="38"/>
      <c r="GCL3" s="38"/>
      <c r="GCM3" s="38"/>
      <c r="GCN3" s="38"/>
      <c r="GCO3" s="38"/>
      <c r="GCP3" s="38"/>
      <c r="GCQ3" s="38"/>
      <c r="GCR3" s="38"/>
      <c r="GCS3" s="38"/>
      <c r="GCT3" s="38"/>
      <c r="GCU3" s="38"/>
      <c r="GCV3" s="38"/>
      <c r="GCW3" s="38"/>
      <c r="GCX3" s="38"/>
      <c r="GCY3" s="38"/>
      <c r="GCZ3" s="38"/>
      <c r="GDA3" s="38"/>
      <c r="GDB3" s="38"/>
      <c r="GDC3" s="38"/>
      <c r="GDD3" s="38"/>
      <c r="GDE3" s="38"/>
      <c r="GDF3" s="38"/>
      <c r="GDG3" s="38"/>
      <c r="GDH3" s="38"/>
      <c r="GDI3" s="38"/>
      <c r="GDJ3" s="38"/>
      <c r="GDK3" s="38"/>
      <c r="GDL3" s="38"/>
      <c r="GDM3" s="38"/>
      <c r="GDN3" s="38"/>
      <c r="GDO3" s="38"/>
      <c r="GDP3" s="38"/>
      <c r="GDQ3" s="38"/>
      <c r="GDR3" s="38"/>
      <c r="GDS3" s="38"/>
      <c r="GDT3" s="38"/>
      <c r="GDU3" s="38"/>
      <c r="GDV3" s="38"/>
      <c r="GDW3" s="38"/>
      <c r="GDX3" s="38"/>
      <c r="GDY3" s="38"/>
      <c r="GDZ3" s="38"/>
      <c r="GEA3" s="38"/>
      <c r="GEB3" s="38"/>
      <c r="GEC3" s="38"/>
      <c r="GED3" s="38"/>
      <c r="GEE3" s="38"/>
      <c r="GEF3" s="38"/>
      <c r="GEG3" s="38"/>
      <c r="GEH3" s="38"/>
      <c r="GEI3" s="38"/>
      <c r="GEJ3" s="38"/>
      <c r="GEK3" s="38"/>
      <c r="GEL3" s="38"/>
      <c r="GEM3" s="38"/>
      <c r="GEN3" s="38"/>
      <c r="GEO3" s="38"/>
      <c r="GEP3" s="38"/>
      <c r="GEQ3" s="38"/>
      <c r="GER3" s="38"/>
      <c r="GES3" s="38"/>
      <c r="GET3" s="38"/>
      <c r="GEU3" s="38"/>
      <c r="GEV3" s="38"/>
      <c r="GEW3" s="38"/>
      <c r="GEX3" s="38"/>
      <c r="GEY3" s="38"/>
      <c r="GEZ3" s="38"/>
      <c r="GFA3" s="38"/>
      <c r="GFB3" s="38"/>
      <c r="GFC3" s="38"/>
      <c r="GFD3" s="38"/>
      <c r="GFE3" s="38"/>
      <c r="GFF3" s="38"/>
      <c r="GFG3" s="38"/>
      <c r="GFH3" s="38"/>
      <c r="GFI3" s="38"/>
      <c r="GFJ3" s="38"/>
      <c r="GFK3" s="38"/>
      <c r="GFL3" s="38"/>
      <c r="GFM3" s="38"/>
      <c r="GFN3" s="38"/>
      <c r="GFO3" s="38"/>
      <c r="GFP3" s="38"/>
      <c r="GFQ3" s="38"/>
      <c r="GFR3" s="38"/>
      <c r="GFS3" s="38"/>
      <c r="GFT3" s="38"/>
      <c r="GFU3" s="38"/>
      <c r="GFV3" s="38"/>
      <c r="GFW3" s="38"/>
      <c r="GFX3" s="38"/>
      <c r="GFY3" s="38"/>
      <c r="GFZ3" s="38"/>
      <c r="GGA3" s="38"/>
      <c r="GGB3" s="38"/>
      <c r="GGC3" s="38"/>
      <c r="GGD3" s="38"/>
      <c r="GGE3" s="38"/>
      <c r="GGF3" s="38"/>
      <c r="GGG3" s="38"/>
      <c r="GGH3" s="38"/>
      <c r="GGI3" s="38"/>
      <c r="GGJ3" s="38"/>
      <c r="GGK3" s="38"/>
      <c r="GGL3" s="38"/>
      <c r="GGM3" s="38"/>
      <c r="GGN3" s="38"/>
      <c r="GGO3" s="38"/>
      <c r="GGP3" s="38"/>
      <c r="GGQ3" s="38"/>
      <c r="GGR3" s="38"/>
      <c r="GGS3" s="38"/>
      <c r="GGT3" s="38"/>
      <c r="GGU3" s="38"/>
      <c r="GGV3" s="38"/>
      <c r="GGW3" s="38"/>
      <c r="GGX3" s="38"/>
      <c r="GGY3" s="38"/>
      <c r="GGZ3" s="38"/>
      <c r="GHA3" s="38"/>
      <c r="GHB3" s="38"/>
      <c r="GHC3" s="38"/>
      <c r="GHD3" s="38"/>
      <c r="GHE3" s="38"/>
      <c r="GHF3" s="38"/>
      <c r="GHG3" s="38"/>
      <c r="GHH3" s="38"/>
      <c r="GHI3" s="38"/>
      <c r="GHJ3" s="38"/>
      <c r="GHK3" s="38"/>
      <c r="GHL3" s="38"/>
      <c r="GHM3" s="38"/>
      <c r="GHN3" s="38"/>
      <c r="GHO3" s="38"/>
      <c r="GHP3" s="38"/>
      <c r="GHQ3" s="38"/>
      <c r="GHR3" s="38"/>
      <c r="GHS3" s="38"/>
      <c r="GHT3" s="38"/>
      <c r="GHU3" s="38"/>
      <c r="GHV3" s="38"/>
      <c r="GHW3" s="38"/>
      <c r="GHX3" s="38"/>
      <c r="GHY3" s="38"/>
      <c r="GHZ3" s="38"/>
      <c r="GIA3" s="38"/>
      <c r="GIB3" s="38"/>
      <c r="GIC3" s="38"/>
      <c r="GID3" s="38"/>
      <c r="GIE3" s="38"/>
      <c r="GIF3" s="38"/>
      <c r="GIG3" s="38"/>
      <c r="GIH3" s="38"/>
      <c r="GII3" s="38"/>
      <c r="GIJ3" s="38"/>
      <c r="GIK3" s="38"/>
      <c r="GIL3" s="38"/>
      <c r="GIM3" s="38"/>
      <c r="GIN3" s="38"/>
      <c r="GIO3" s="38"/>
      <c r="GIP3" s="38"/>
      <c r="GIQ3" s="38"/>
      <c r="GIR3" s="38"/>
      <c r="GIS3" s="38"/>
      <c r="GIT3" s="38"/>
      <c r="GIU3" s="38"/>
      <c r="GIV3" s="38"/>
      <c r="GIW3" s="38"/>
      <c r="GIX3" s="38"/>
      <c r="GIY3" s="38"/>
      <c r="GIZ3" s="38"/>
      <c r="GJA3" s="38"/>
      <c r="GJB3" s="38"/>
      <c r="GJC3" s="38"/>
      <c r="GJD3" s="38"/>
      <c r="GJE3" s="38"/>
      <c r="GJF3" s="38"/>
      <c r="GJG3" s="38"/>
      <c r="GJH3" s="38"/>
      <c r="GJI3" s="38"/>
      <c r="GJJ3" s="38"/>
      <c r="GJK3" s="38"/>
      <c r="GJL3" s="38"/>
      <c r="GJM3" s="38"/>
      <c r="GJN3" s="38"/>
      <c r="GJO3" s="38"/>
      <c r="GJP3" s="38"/>
      <c r="GJQ3" s="38"/>
      <c r="GJR3" s="38"/>
      <c r="GJS3" s="38"/>
      <c r="GJT3" s="38"/>
      <c r="GJU3" s="38"/>
      <c r="GJV3" s="38"/>
      <c r="GJW3" s="38"/>
      <c r="GJX3" s="38"/>
      <c r="GJY3" s="38"/>
      <c r="GJZ3" s="38"/>
      <c r="GKA3" s="38"/>
      <c r="GKB3" s="38"/>
      <c r="GKC3" s="38"/>
      <c r="GKD3" s="38"/>
      <c r="GKE3" s="38"/>
      <c r="GKF3" s="38"/>
      <c r="GKG3" s="38"/>
      <c r="GKH3" s="38"/>
      <c r="GKI3" s="38"/>
      <c r="GKJ3" s="38"/>
      <c r="GKK3" s="38"/>
      <c r="GKL3" s="38"/>
      <c r="GKM3" s="38"/>
      <c r="GKN3" s="38"/>
      <c r="GKO3" s="38"/>
      <c r="GKP3" s="38"/>
      <c r="GKQ3" s="38"/>
      <c r="GKR3" s="38"/>
      <c r="GKS3" s="38"/>
      <c r="GKT3" s="38"/>
      <c r="GKU3" s="38"/>
      <c r="GKV3" s="38"/>
      <c r="GKW3" s="38"/>
      <c r="GKX3" s="38"/>
      <c r="GKY3" s="38"/>
      <c r="GKZ3" s="38"/>
      <c r="GLA3" s="38"/>
      <c r="GLB3" s="38"/>
      <c r="GLC3" s="38"/>
      <c r="GLD3" s="38"/>
      <c r="GLE3" s="38"/>
      <c r="GLF3" s="38"/>
      <c r="GLG3" s="38"/>
      <c r="GLH3" s="38"/>
      <c r="GLI3" s="38"/>
      <c r="GLJ3" s="38"/>
      <c r="GLK3" s="38"/>
      <c r="GLL3" s="38"/>
      <c r="GLM3" s="38"/>
      <c r="GLN3" s="38"/>
      <c r="GLO3" s="38"/>
      <c r="GLP3" s="38"/>
      <c r="GLQ3" s="38"/>
      <c r="GLR3" s="38"/>
      <c r="GLS3" s="38"/>
      <c r="GLT3" s="38"/>
      <c r="GLU3" s="38"/>
      <c r="GLV3" s="38"/>
      <c r="GLW3" s="38"/>
      <c r="GLX3" s="38"/>
      <c r="GLY3" s="38"/>
      <c r="GLZ3" s="38"/>
      <c r="GMA3" s="38"/>
      <c r="GMB3" s="38"/>
      <c r="GMC3" s="38"/>
      <c r="GMD3" s="38"/>
      <c r="GME3" s="38"/>
      <c r="GMF3" s="38"/>
      <c r="GMG3" s="38"/>
      <c r="GMH3" s="38"/>
      <c r="GMI3" s="38"/>
      <c r="GMJ3" s="38"/>
      <c r="GMK3" s="38"/>
      <c r="GML3" s="38"/>
      <c r="GMM3" s="38"/>
      <c r="GMN3" s="38"/>
      <c r="GMO3" s="38"/>
      <c r="GMP3" s="38"/>
      <c r="GMQ3" s="38"/>
      <c r="GMR3" s="38"/>
      <c r="GMS3" s="38"/>
      <c r="GMT3" s="38"/>
      <c r="GMU3" s="38"/>
      <c r="GMV3" s="38"/>
      <c r="GMW3" s="38"/>
      <c r="GMX3" s="38"/>
      <c r="GMY3" s="38"/>
      <c r="GMZ3" s="38"/>
      <c r="GNA3" s="38"/>
      <c r="GNB3" s="38"/>
      <c r="GNC3" s="38"/>
      <c r="GND3" s="38"/>
      <c r="GNE3" s="38"/>
      <c r="GNF3" s="38"/>
      <c r="GNG3" s="38"/>
      <c r="GNH3" s="38"/>
      <c r="GNI3" s="38"/>
      <c r="GNJ3" s="38"/>
      <c r="GNK3" s="38"/>
      <c r="GNL3" s="38"/>
      <c r="GNM3" s="38"/>
      <c r="GNN3" s="38"/>
      <c r="GNO3" s="38"/>
      <c r="GNP3" s="38"/>
      <c r="GNQ3" s="38"/>
      <c r="GNR3" s="38"/>
      <c r="GNS3" s="38"/>
      <c r="GNT3" s="38"/>
      <c r="GNU3" s="38"/>
      <c r="GNV3" s="38"/>
      <c r="GNW3" s="38"/>
      <c r="GNX3" s="38"/>
      <c r="GNY3" s="38"/>
      <c r="GNZ3" s="38"/>
      <c r="GOA3" s="38"/>
      <c r="GOB3" s="38"/>
      <c r="GOC3" s="38"/>
      <c r="GOD3" s="38"/>
      <c r="GOE3" s="38"/>
      <c r="GOF3" s="38"/>
      <c r="GOG3" s="38"/>
      <c r="GOH3" s="38"/>
      <c r="GOI3" s="38"/>
      <c r="GOJ3" s="38"/>
      <c r="GOK3" s="38"/>
      <c r="GOL3" s="38"/>
      <c r="GOM3" s="38"/>
      <c r="GON3" s="38"/>
      <c r="GOO3" s="38"/>
      <c r="GOP3" s="38"/>
      <c r="GOQ3" s="38"/>
      <c r="GOR3" s="38"/>
      <c r="GOS3" s="38"/>
      <c r="GOT3" s="38"/>
      <c r="GOU3" s="38"/>
      <c r="GOV3" s="38"/>
      <c r="GOW3" s="38"/>
      <c r="GOX3" s="38"/>
      <c r="GOY3" s="38"/>
      <c r="GOZ3" s="38"/>
      <c r="GPA3" s="38"/>
      <c r="GPB3" s="38"/>
      <c r="GPC3" s="38"/>
      <c r="GPD3" s="38"/>
      <c r="GPE3" s="38"/>
      <c r="GPF3" s="38"/>
      <c r="GPG3" s="38"/>
      <c r="GPH3" s="38"/>
      <c r="GPI3" s="38"/>
      <c r="GPJ3" s="38"/>
      <c r="GPK3" s="38"/>
      <c r="GPL3" s="38"/>
      <c r="GPM3" s="38"/>
      <c r="GPN3" s="38"/>
      <c r="GPO3" s="38"/>
      <c r="GPP3" s="38"/>
      <c r="GPQ3" s="38"/>
      <c r="GPR3" s="38"/>
      <c r="GPS3" s="38"/>
      <c r="GPT3" s="38"/>
      <c r="GPU3" s="38"/>
      <c r="GPV3" s="38"/>
      <c r="GPW3" s="38"/>
      <c r="GPX3" s="38"/>
      <c r="GPY3" s="38"/>
      <c r="GPZ3" s="38"/>
      <c r="GQA3" s="38"/>
      <c r="GQB3" s="38"/>
      <c r="GQC3" s="38"/>
      <c r="GQD3" s="38"/>
      <c r="GQE3" s="38"/>
      <c r="GQF3" s="38"/>
      <c r="GQG3" s="38"/>
      <c r="GQH3" s="38"/>
      <c r="GQI3" s="38"/>
      <c r="GQJ3" s="38"/>
      <c r="GQK3" s="38"/>
      <c r="GQL3" s="38"/>
      <c r="GQM3" s="38"/>
      <c r="GQN3" s="38"/>
      <c r="GQO3" s="38"/>
      <c r="GQP3" s="38"/>
      <c r="GQQ3" s="38"/>
      <c r="GQR3" s="38"/>
      <c r="GQS3" s="38"/>
      <c r="GQT3" s="38"/>
      <c r="GQU3" s="38"/>
      <c r="GQV3" s="38"/>
      <c r="GQW3" s="38"/>
      <c r="GQX3" s="38"/>
      <c r="GQY3" s="38"/>
      <c r="GQZ3" s="38"/>
      <c r="GRA3" s="38"/>
      <c r="GRB3" s="38"/>
      <c r="GRC3" s="38"/>
      <c r="GRD3" s="38"/>
      <c r="GRE3" s="38"/>
      <c r="GRF3" s="38"/>
      <c r="GRG3" s="38"/>
      <c r="GRH3" s="38"/>
      <c r="GRI3" s="38"/>
      <c r="GRJ3" s="38"/>
      <c r="GRK3" s="38"/>
      <c r="GRL3" s="38"/>
      <c r="GRM3" s="38"/>
      <c r="GRN3" s="38"/>
      <c r="GRO3" s="38"/>
      <c r="GRP3" s="38"/>
      <c r="GRQ3" s="38"/>
      <c r="GRR3" s="38"/>
      <c r="GRS3" s="38"/>
      <c r="GRT3" s="38"/>
      <c r="GRU3" s="38"/>
      <c r="GRV3" s="38"/>
      <c r="GRW3" s="38"/>
      <c r="GRX3" s="38"/>
      <c r="GRY3" s="38"/>
      <c r="GRZ3" s="38"/>
      <c r="GSA3" s="38"/>
      <c r="GSB3" s="38"/>
      <c r="GSC3" s="38"/>
      <c r="GSD3" s="38"/>
      <c r="GSE3" s="38"/>
      <c r="GSF3" s="38"/>
      <c r="GSG3" s="38"/>
      <c r="GSH3" s="38"/>
      <c r="GSI3" s="38"/>
      <c r="GSJ3" s="38"/>
      <c r="GSK3" s="38"/>
      <c r="GSL3" s="38"/>
      <c r="GSM3" s="38"/>
      <c r="GSN3" s="38"/>
      <c r="GSO3" s="38"/>
      <c r="GSP3" s="38"/>
      <c r="GSQ3" s="38"/>
      <c r="GSR3" s="38"/>
      <c r="GSS3" s="38"/>
      <c r="GST3" s="38"/>
      <c r="GSU3" s="38"/>
      <c r="GSV3" s="38"/>
      <c r="GSW3" s="38"/>
      <c r="GSX3" s="38"/>
      <c r="GSY3" s="38"/>
      <c r="GSZ3" s="38"/>
      <c r="GTA3" s="38"/>
      <c r="GTB3" s="38"/>
      <c r="GTC3" s="38"/>
      <c r="GTD3" s="38"/>
      <c r="GTE3" s="38"/>
      <c r="GTF3" s="38"/>
      <c r="GTG3" s="38"/>
      <c r="GTH3" s="38"/>
      <c r="GTI3" s="38"/>
      <c r="GTJ3" s="38"/>
      <c r="GTK3" s="38"/>
      <c r="GTL3" s="38"/>
      <c r="GTM3" s="38"/>
      <c r="GTN3" s="38"/>
      <c r="GTO3" s="38"/>
      <c r="GTP3" s="38"/>
      <c r="GTQ3" s="38"/>
      <c r="GTR3" s="38"/>
      <c r="GTS3" s="38"/>
      <c r="GTT3" s="38"/>
      <c r="GTU3" s="38"/>
      <c r="GTV3" s="38"/>
      <c r="GTW3" s="38"/>
      <c r="GTX3" s="38"/>
      <c r="GTY3" s="38"/>
      <c r="GTZ3" s="38"/>
      <c r="GUA3" s="38"/>
      <c r="GUB3" s="38"/>
      <c r="GUC3" s="38"/>
      <c r="GUD3" s="38"/>
      <c r="GUE3" s="38"/>
      <c r="GUF3" s="38"/>
      <c r="GUG3" s="38"/>
      <c r="GUH3" s="38"/>
      <c r="GUI3" s="38"/>
      <c r="GUJ3" s="38"/>
      <c r="GUK3" s="38"/>
      <c r="GUL3" s="38"/>
      <c r="GUM3" s="38"/>
      <c r="GUN3" s="38"/>
      <c r="GUO3" s="38"/>
      <c r="GUP3" s="38"/>
      <c r="GUQ3" s="38"/>
      <c r="GUR3" s="38"/>
      <c r="GUS3" s="38"/>
      <c r="GUT3" s="38"/>
      <c r="GUU3" s="38"/>
      <c r="GUV3" s="38"/>
      <c r="GUW3" s="38"/>
      <c r="GUX3" s="38"/>
      <c r="GUY3" s="38"/>
      <c r="GUZ3" s="38"/>
      <c r="GVA3" s="38"/>
      <c r="GVB3" s="38"/>
      <c r="GVC3" s="38"/>
      <c r="GVD3" s="38"/>
      <c r="GVE3" s="38"/>
      <c r="GVF3" s="38"/>
      <c r="GVG3" s="38"/>
      <c r="GVH3" s="38"/>
      <c r="GVI3" s="38"/>
      <c r="GVJ3" s="38"/>
      <c r="GVK3" s="38"/>
      <c r="GVL3" s="38"/>
      <c r="GVM3" s="38"/>
      <c r="GVN3" s="38"/>
      <c r="GVO3" s="38"/>
      <c r="GVP3" s="38"/>
      <c r="GVQ3" s="38"/>
      <c r="GVR3" s="38"/>
      <c r="GVS3" s="38"/>
      <c r="GVT3" s="38"/>
      <c r="GVU3" s="38"/>
      <c r="GVV3" s="38"/>
      <c r="GVW3" s="38"/>
      <c r="GVX3" s="38"/>
      <c r="GVY3" s="38"/>
      <c r="GVZ3" s="38"/>
      <c r="GWA3" s="38"/>
      <c r="GWB3" s="38"/>
      <c r="GWC3" s="38"/>
      <c r="GWD3" s="38"/>
      <c r="GWE3" s="38"/>
      <c r="GWF3" s="38"/>
      <c r="GWG3" s="38"/>
      <c r="GWH3" s="38"/>
      <c r="GWI3" s="38"/>
      <c r="GWJ3" s="38"/>
      <c r="GWK3" s="38"/>
      <c r="GWL3" s="38"/>
      <c r="GWM3" s="38"/>
      <c r="GWN3" s="38"/>
      <c r="GWO3" s="38"/>
      <c r="GWP3" s="38"/>
      <c r="GWQ3" s="38"/>
      <c r="GWR3" s="38"/>
      <c r="GWS3" s="38"/>
      <c r="GWT3" s="38"/>
      <c r="GWU3" s="38"/>
      <c r="GWV3" s="38"/>
      <c r="GWW3" s="38"/>
      <c r="GWX3" s="38"/>
      <c r="GWY3" s="38"/>
      <c r="GWZ3" s="38"/>
      <c r="GXA3" s="38"/>
      <c r="GXB3" s="38"/>
      <c r="GXC3" s="38"/>
      <c r="GXD3" s="38"/>
      <c r="GXE3" s="38"/>
      <c r="GXF3" s="38"/>
      <c r="GXG3" s="38"/>
      <c r="GXH3" s="38"/>
      <c r="GXI3" s="38"/>
      <c r="GXJ3" s="38"/>
      <c r="GXK3" s="38"/>
      <c r="GXL3" s="38"/>
      <c r="GXM3" s="38"/>
      <c r="GXN3" s="38"/>
      <c r="GXO3" s="38"/>
      <c r="GXP3" s="38"/>
      <c r="GXQ3" s="38"/>
      <c r="GXR3" s="38"/>
      <c r="GXS3" s="38"/>
      <c r="GXT3" s="38"/>
      <c r="GXU3" s="38"/>
      <c r="GXV3" s="38"/>
      <c r="GXW3" s="38"/>
      <c r="GXX3" s="38"/>
      <c r="GXY3" s="38"/>
      <c r="GXZ3" s="38"/>
      <c r="GYA3" s="38"/>
      <c r="GYB3" s="38"/>
      <c r="GYC3" s="38"/>
      <c r="GYD3" s="38"/>
      <c r="GYE3" s="38"/>
      <c r="GYF3" s="38"/>
      <c r="GYG3" s="38"/>
      <c r="GYH3" s="38"/>
      <c r="GYI3" s="38"/>
      <c r="GYJ3" s="38"/>
      <c r="GYK3" s="38"/>
      <c r="GYL3" s="38"/>
      <c r="GYM3" s="38"/>
      <c r="GYN3" s="38"/>
      <c r="GYO3" s="38"/>
      <c r="GYP3" s="38"/>
      <c r="GYQ3" s="38"/>
      <c r="GYR3" s="38"/>
      <c r="GYS3" s="38"/>
      <c r="GYT3" s="38"/>
      <c r="GYU3" s="38"/>
      <c r="GYV3" s="38"/>
      <c r="GYW3" s="38"/>
      <c r="GYX3" s="38"/>
      <c r="GYY3" s="38"/>
      <c r="GYZ3" s="38"/>
      <c r="GZA3" s="38"/>
      <c r="GZB3" s="38"/>
      <c r="GZC3" s="38"/>
      <c r="GZD3" s="38"/>
      <c r="GZE3" s="38"/>
      <c r="GZF3" s="38"/>
      <c r="GZG3" s="38"/>
      <c r="GZH3" s="38"/>
      <c r="GZI3" s="38"/>
      <c r="GZJ3" s="38"/>
      <c r="GZK3" s="38"/>
      <c r="GZL3" s="38"/>
      <c r="GZM3" s="38"/>
      <c r="GZN3" s="38"/>
      <c r="GZO3" s="38"/>
      <c r="GZP3" s="38"/>
      <c r="GZQ3" s="38"/>
      <c r="GZR3" s="38"/>
      <c r="GZS3" s="38"/>
      <c r="GZT3" s="38"/>
      <c r="GZU3" s="38"/>
      <c r="GZV3" s="38"/>
      <c r="GZW3" s="38"/>
      <c r="GZX3" s="38"/>
      <c r="GZY3" s="38"/>
      <c r="GZZ3" s="38"/>
      <c r="HAA3" s="38"/>
      <c r="HAB3" s="38"/>
      <c r="HAC3" s="38"/>
      <c r="HAD3" s="38"/>
      <c r="HAE3" s="38"/>
      <c r="HAF3" s="38"/>
      <c r="HAG3" s="38"/>
      <c r="HAH3" s="38"/>
      <c r="HAI3" s="38"/>
      <c r="HAJ3" s="38"/>
      <c r="HAK3" s="38"/>
      <c r="HAL3" s="38"/>
      <c r="HAM3" s="38"/>
      <c r="HAN3" s="38"/>
      <c r="HAO3" s="38"/>
      <c r="HAP3" s="38"/>
      <c r="HAQ3" s="38"/>
      <c r="HAR3" s="38"/>
      <c r="HAS3" s="38"/>
      <c r="HAT3" s="38"/>
      <c r="HAU3" s="38"/>
      <c r="HAV3" s="38"/>
      <c r="HAW3" s="38"/>
      <c r="HAX3" s="38"/>
      <c r="HAY3" s="38"/>
      <c r="HAZ3" s="38"/>
      <c r="HBA3" s="38"/>
      <c r="HBB3" s="38"/>
      <c r="HBC3" s="38"/>
      <c r="HBD3" s="38"/>
      <c r="HBE3" s="38"/>
      <c r="HBF3" s="38"/>
      <c r="HBG3" s="38"/>
      <c r="HBH3" s="38"/>
      <c r="HBI3" s="38"/>
      <c r="HBJ3" s="38"/>
      <c r="HBK3" s="38"/>
      <c r="HBL3" s="38"/>
      <c r="HBM3" s="38"/>
      <c r="HBN3" s="38"/>
      <c r="HBO3" s="38"/>
      <c r="HBP3" s="38"/>
      <c r="HBQ3" s="38"/>
      <c r="HBR3" s="38"/>
      <c r="HBS3" s="38"/>
      <c r="HBT3" s="38"/>
      <c r="HBU3" s="38"/>
      <c r="HBV3" s="38"/>
      <c r="HBW3" s="38"/>
      <c r="HBX3" s="38"/>
      <c r="HBY3" s="38"/>
      <c r="HBZ3" s="38"/>
      <c r="HCA3" s="38"/>
      <c r="HCB3" s="38"/>
      <c r="HCC3" s="38"/>
      <c r="HCD3" s="38"/>
      <c r="HCE3" s="38"/>
      <c r="HCF3" s="38"/>
      <c r="HCG3" s="38"/>
      <c r="HCH3" s="38"/>
      <c r="HCI3" s="38"/>
      <c r="HCJ3" s="38"/>
      <c r="HCK3" s="38"/>
      <c r="HCL3" s="38"/>
      <c r="HCM3" s="38"/>
      <c r="HCN3" s="38"/>
      <c r="HCO3" s="38"/>
      <c r="HCP3" s="38"/>
      <c r="HCQ3" s="38"/>
      <c r="HCR3" s="38"/>
      <c r="HCS3" s="38"/>
      <c r="HCT3" s="38"/>
      <c r="HCU3" s="38"/>
      <c r="HCV3" s="38"/>
      <c r="HCW3" s="38"/>
      <c r="HCX3" s="38"/>
      <c r="HCY3" s="38"/>
      <c r="HCZ3" s="38"/>
      <c r="HDA3" s="38"/>
      <c r="HDB3" s="38"/>
      <c r="HDC3" s="38"/>
      <c r="HDD3" s="38"/>
      <c r="HDE3" s="38"/>
      <c r="HDF3" s="38"/>
      <c r="HDG3" s="38"/>
      <c r="HDH3" s="38"/>
      <c r="HDI3" s="38"/>
      <c r="HDJ3" s="38"/>
      <c r="HDK3" s="38"/>
      <c r="HDL3" s="38"/>
      <c r="HDM3" s="38"/>
      <c r="HDN3" s="38"/>
      <c r="HDO3" s="38"/>
      <c r="HDP3" s="38"/>
      <c r="HDQ3" s="38"/>
      <c r="HDR3" s="38"/>
      <c r="HDS3" s="38"/>
      <c r="HDT3" s="38"/>
      <c r="HDU3" s="38"/>
      <c r="HDV3" s="38"/>
      <c r="HDW3" s="38"/>
      <c r="HDX3" s="38"/>
      <c r="HDY3" s="38"/>
      <c r="HDZ3" s="38"/>
      <c r="HEA3" s="38"/>
      <c r="HEB3" s="38"/>
      <c r="HEC3" s="38"/>
      <c r="HED3" s="38"/>
      <c r="HEE3" s="38"/>
      <c r="HEF3" s="38"/>
      <c r="HEG3" s="38"/>
      <c r="HEH3" s="38"/>
      <c r="HEI3" s="38"/>
      <c r="HEJ3" s="38"/>
      <c r="HEK3" s="38"/>
      <c r="HEL3" s="38"/>
      <c r="HEM3" s="38"/>
      <c r="HEN3" s="38"/>
      <c r="HEO3" s="38"/>
      <c r="HEP3" s="38"/>
      <c r="HEQ3" s="38"/>
      <c r="HER3" s="38"/>
      <c r="HES3" s="38"/>
      <c r="HET3" s="38"/>
      <c r="HEU3" s="38"/>
      <c r="HEV3" s="38"/>
      <c r="HEW3" s="38"/>
      <c r="HEX3" s="38"/>
      <c r="HEY3" s="38"/>
      <c r="HEZ3" s="38"/>
      <c r="HFA3" s="38"/>
      <c r="HFB3" s="38"/>
      <c r="HFC3" s="38"/>
      <c r="HFD3" s="38"/>
      <c r="HFE3" s="38"/>
      <c r="HFF3" s="38"/>
      <c r="HFG3" s="38"/>
      <c r="HFH3" s="38"/>
      <c r="HFI3" s="38"/>
      <c r="HFJ3" s="38"/>
      <c r="HFK3" s="38"/>
      <c r="HFL3" s="38"/>
      <c r="HFM3" s="38"/>
      <c r="HFN3" s="38"/>
      <c r="HFO3" s="38"/>
      <c r="HFP3" s="38"/>
      <c r="HFQ3" s="38"/>
      <c r="HFR3" s="38"/>
      <c r="HFS3" s="38"/>
      <c r="HFT3" s="38"/>
      <c r="HFU3" s="38"/>
      <c r="HFV3" s="38"/>
      <c r="HFW3" s="38"/>
      <c r="HFX3" s="38"/>
      <c r="HFY3" s="38"/>
      <c r="HFZ3" s="38"/>
      <c r="HGA3" s="38"/>
      <c r="HGB3" s="38"/>
      <c r="HGC3" s="38"/>
      <c r="HGD3" s="38"/>
      <c r="HGE3" s="38"/>
      <c r="HGF3" s="38"/>
      <c r="HGG3" s="38"/>
      <c r="HGH3" s="38"/>
      <c r="HGI3" s="38"/>
      <c r="HGJ3" s="38"/>
      <c r="HGK3" s="38"/>
      <c r="HGL3" s="38"/>
      <c r="HGM3" s="38"/>
      <c r="HGN3" s="38"/>
      <c r="HGO3" s="38"/>
      <c r="HGP3" s="38"/>
      <c r="HGQ3" s="38"/>
      <c r="HGR3" s="38"/>
      <c r="HGS3" s="38"/>
      <c r="HGT3" s="38"/>
      <c r="HGU3" s="38"/>
      <c r="HGV3" s="38"/>
      <c r="HGW3" s="38"/>
      <c r="HGX3" s="38"/>
      <c r="HGY3" s="38"/>
      <c r="HGZ3" s="38"/>
      <c r="HHA3" s="38"/>
      <c r="HHB3" s="38"/>
      <c r="HHC3" s="38"/>
      <c r="HHD3" s="38"/>
      <c r="HHE3" s="38"/>
      <c r="HHF3" s="38"/>
      <c r="HHG3" s="38"/>
      <c r="HHH3" s="38"/>
      <c r="HHI3" s="38"/>
      <c r="HHJ3" s="38"/>
      <c r="HHK3" s="38"/>
      <c r="HHL3" s="38"/>
      <c r="HHM3" s="38"/>
      <c r="HHN3" s="38"/>
      <c r="HHO3" s="38"/>
      <c r="HHP3" s="38"/>
      <c r="HHQ3" s="38"/>
      <c r="HHR3" s="38"/>
      <c r="HHS3" s="38"/>
      <c r="HHT3" s="38"/>
      <c r="HHU3" s="38"/>
      <c r="HHV3" s="38"/>
      <c r="HHW3" s="38"/>
      <c r="HHX3" s="38"/>
      <c r="HHY3" s="38"/>
      <c r="HHZ3" s="38"/>
      <c r="HIA3" s="38"/>
      <c r="HIB3" s="38"/>
      <c r="HIC3" s="38"/>
      <c r="HID3" s="38"/>
      <c r="HIE3" s="38"/>
      <c r="HIF3" s="38"/>
      <c r="HIG3" s="38"/>
      <c r="HIH3" s="38"/>
      <c r="HII3" s="38"/>
      <c r="HIJ3" s="38"/>
      <c r="HIK3" s="38"/>
      <c r="HIL3" s="38"/>
      <c r="HIM3" s="38"/>
      <c r="HIN3" s="38"/>
      <c r="HIO3" s="38"/>
      <c r="HIP3" s="38"/>
      <c r="HIQ3" s="38"/>
      <c r="HIR3" s="38"/>
      <c r="HIS3" s="38"/>
      <c r="HIT3" s="38"/>
      <c r="HIU3" s="38"/>
      <c r="HIV3" s="38"/>
      <c r="HIW3" s="38"/>
      <c r="HIX3" s="38"/>
      <c r="HIY3" s="38"/>
      <c r="HIZ3" s="38"/>
      <c r="HJA3" s="38"/>
      <c r="HJB3" s="38"/>
      <c r="HJC3" s="38"/>
      <c r="HJD3" s="38"/>
      <c r="HJE3" s="38"/>
      <c r="HJF3" s="38"/>
      <c r="HJG3" s="38"/>
      <c r="HJH3" s="38"/>
      <c r="HJI3" s="38"/>
      <c r="HJJ3" s="38"/>
      <c r="HJK3" s="38"/>
      <c r="HJL3" s="38"/>
      <c r="HJM3" s="38"/>
      <c r="HJN3" s="38"/>
      <c r="HJO3" s="38"/>
      <c r="HJP3" s="38"/>
      <c r="HJQ3" s="38"/>
      <c r="HJR3" s="38"/>
      <c r="HJS3" s="38"/>
      <c r="HJT3" s="38"/>
      <c r="HJU3" s="38"/>
      <c r="HJV3" s="38"/>
      <c r="HJW3" s="38"/>
      <c r="HJX3" s="38"/>
      <c r="HJY3" s="38"/>
      <c r="HJZ3" s="38"/>
      <c r="HKA3" s="38"/>
      <c r="HKB3" s="38"/>
      <c r="HKC3" s="38"/>
      <c r="HKD3" s="38"/>
      <c r="HKE3" s="38"/>
      <c r="HKF3" s="38"/>
      <c r="HKG3" s="38"/>
      <c r="HKH3" s="38"/>
      <c r="HKI3" s="38"/>
      <c r="HKJ3" s="38"/>
      <c r="HKK3" s="38"/>
      <c r="HKL3" s="38"/>
      <c r="HKM3" s="38"/>
      <c r="HKN3" s="38"/>
      <c r="HKO3" s="38"/>
      <c r="HKP3" s="38"/>
      <c r="HKQ3" s="38"/>
      <c r="HKR3" s="38"/>
      <c r="HKS3" s="38"/>
      <c r="HKT3" s="38"/>
      <c r="HKU3" s="38"/>
      <c r="HKV3" s="38"/>
      <c r="HKW3" s="38"/>
      <c r="HKX3" s="38"/>
      <c r="HKY3" s="38"/>
      <c r="HKZ3" s="38"/>
      <c r="HLA3" s="38"/>
      <c r="HLB3" s="38"/>
      <c r="HLC3" s="38"/>
      <c r="HLD3" s="38"/>
      <c r="HLE3" s="38"/>
      <c r="HLF3" s="38"/>
      <c r="HLG3" s="38"/>
      <c r="HLH3" s="38"/>
      <c r="HLI3" s="38"/>
      <c r="HLJ3" s="38"/>
      <c r="HLK3" s="38"/>
      <c r="HLL3" s="38"/>
      <c r="HLM3" s="38"/>
      <c r="HLN3" s="38"/>
      <c r="HLO3" s="38"/>
      <c r="HLP3" s="38"/>
      <c r="HLQ3" s="38"/>
      <c r="HLR3" s="38"/>
      <c r="HLS3" s="38"/>
      <c r="HLT3" s="38"/>
      <c r="HLU3" s="38"/>
      <c r="HLV3" s="38"/>
      <c r="HLW3" s="38"/>
      <c r="HLX3" s="38"/>
      <c r="HLY3" s="38"/>
      <c r="HLZ3" s="38"/>
      <c r="HMA3" s="38"/>
      <c r="HMB3" s="38"/>
      <c r="HMC3" s="38"/>
      <c r="HMD3" s="38"/>
      <c r="HME3" s="38"/>
      <c r="HMF3" s="38"/>
      <c r="HMG3" s="38"/>
      <c r="HMH3" s="38"/>
      <c r="HMI3" s="38"/>
      <c r="HMJ3" s="38"/>
      <c r="HMK3" s="38"/>
      <c r="HML3" s="38"/>
      <c r="HMM3" s="38"/>
      <c r="HMN3" s="38"/>
      <c r="HMO3" s="38"/>
      <c r="HMP3" s="38"/>
      <c r="HMQ3" s="38"/>
      <c r="HMR3" s="38"/>
      <c r="HMS3" s="38"/>
      <c r="HMT3" s="38"/>
      <c r="HMU3" s="38"/>
      <c r="HMV3" s="38"/>
      <c r="HMW3" s="38"/>
      <c r="HMX3" s="38"/>
      <c r="HMY3" s="38"/>
      <c r="HMZ3" s="38"/>
      <c r="HNA3" s="38"/>
      <c r="HNB3" s="38"/>
      <c r="HNC3" s="38"/>
      <c r="HND3" s="38"/>
      <c r="HNE3" s="38"/>
      <c r="HNF3" s="38"/>
      <c r="HNG3" s="38"/>
      <c r="HNH3" s="38"/>
      <c r="HNI3" s="38"/>
      <c r="HNJ3" s="38"/>
      <c r="HNK3" s="38"/>
      <c r="HNL3" s="38"/>
      <c r="HNM3" s="38"/>
      <c r="HNN3" s="38"/>
      <c r="HNO3" s="38"/>
      <c r="HNP3" s="38"/>
      <c r="HNQ3" s="38"/>
      <c r="HNR3" s="38"/>
      <c r="HNS3" s="38"/>
      <c r="HNT3" s="38"/>
      <c r="HNU3" s="38"/>
      <c r="HNV3" s="38"/>
      <c r="HNW3" s="38"/>
      <c r="HNX3" s="38"/>
      <c r="HNY3" s="38"/>
      <c r="HNZ3" s="38"/>
      <c r="HOA3" s="38"/>
      <c r="HOB3" s="38"/>
      <c r="HOC3" s="38"/>
      <c r="HOD3" s="38"/>
      <c r="HOE3" s="38"/>
      <c r="HOF3" s="38"/>
      <c r="HOG3" s="38"/>
      <c r="HOH3" s="38"/>
      <c r="HOI3" s="38"/>
      <c r="HOJ3" s="38"/>
      <c r="HOK3" s="38"/>
      <c r="HOL3" s="38"/>
      <c r="HOM3" s="38"/>
      <c r="HON3" s="38"/>
      <c r="HOO3" s="38"/>
      <c r="HOP3" s="38"/>
      <c r="HOQ3" s="38"/>
      <c r="HOR3" s="38"/>
      <c r="HOS3" s="38"/>
      <c r="HOT3" s="38"/>
      <c r="HOU3" s="38"/>
      <c r="HOV3" s="38"/>
      <c r="HOW3" s="38"/>
      <c r="HOX3" s="38"/>
      <c r="HOY3" s="38"/>
      <c r="HOZ3" s="38"/>
      <c r="HPA3" s="38"/>
      <c r="HPB3" s="38"/>
      <c r="HPC3" s="38"/>
      <c r="HPD3" s="38"/>
      <c r="HPE3" s="38"/>
      <c r="HPF3" s="38"/>
      <c r="HPG3" s="38"/>
      <c r="HPH3" s="38"/>
      <c r="HPI3" s="38"/>
      <c r="HPJ3" s="38"/>
      <c r="HPK3" s="38"/>
      <c r="HPL3" s="38"/>
      <c r="HPM3" s="38"/>
      <c r="HPN3" s="38"/>
      <c r="HPO3" s="38"/>
      <c r="HPP3" s="38"/>
      <c r="HPQ3" s="38"/>
      <c r="HPR3" s="38"/>
      <c r="HPS3" s="38"/>
      <c r="HPT3" s="38"/>
      <c r="HPU3" s="38"/>
      <c r="HPV3" s="38"/>
      <c r="HPW3" s="38"/>
      <c r="HPX3" s="38"/>
      <c r="HPY3" s="38"/>
      <c r="HPZ3" s="38"/>
      <c r="HQA3" s="38"/>
      <c r="HQB3" s="38"/>
      <c r="HQC3" s="38"/>
      <c r="HQD3" s="38"/>
      <c r="HQE3" s="38"/>
      <c r="HQF3" s="38"/>
      <c r="HQG3" s="38"/>
      <c r="HQH3" s="38"/>
      <c r="HQI3" s="38"/>
      <c r="HQJ3" s="38"/>
      <c r="HQK3" s="38"/>
      <c r="HQL3" s="38"/>
      <c r="HQM3" s="38"/>
      <c r="HQN3" s="38"/>
      <c r="HQO3" s="38"/>
      <c r="HQP3" s="38"/>
      <c r="HQQ3" s="38"/>
      <c r="HQR3" s="38"/>
      <c r="HQS3" s="38"/>
      <c r="HQT3" s="38"/>
      <c r="HQU3" s="38"/>
      <c r="HQV3" s="38"/>
      <c r="HQW3" s="38"/>
      <c r="HQX3" s="38"/>
      <c r="HQY3" s="38"/>
      <c r="HQZ3" s="38"/>
      <c r="HRA3" s="38"/>
      <c r="HRB3" s="38"/>
      <c r="HRC3" s="38"/>
      <c r="HRD3" s="38"/>
      <c r="HRE3" s="38"/>
      <c r="HRF3" s="38"/>
      <c r="HRG3" s="38"/>
      <c r="HRH3" s="38"/>
      <c r="HRI3" s="38"/>
      <c r="HRJ3" s="38"/>
      <c r="HRK3" s="38"/>
      <c r="HRL3" s="38"/>
      <c r="HRM3" s="38"/>
      <c r="HRN3" s="38"/>
      <c r="HRO3" s="38"/>
      <c r="HRP3" s="38"/>
      <c r="HRQ3" s="38"/>
      <c r="HRR3" s="38"/>
      <c r="HRS3" s="38"/>
      <c r="HRT3" s="38"/>
      <c r="HRU3" s="38"/>
      <c r="HRV3" s="38"/>
      <c r="HRW3" s="38"/>
      <c r="HRX3" s="38"/>
      <c r="HRY3" s="38"/>
      <c r="HRZ3" s="38"/>
      <c r="HSA3" s="38"/>
      <c r="HSB3" s="38"/>
      <c r="HSC3" s="38"/>
      <c r="HSD3" s="38"/>
      <c r="HSE3" s="38"/>
      <c r="HSF3" s="38"/>
      <c r="HSG3" s="38"/>
      <c r="HSH3" s="38"/>
      <c r="HSI3" s="38"/>
      <c r="HSJ3" s="38"/>
      <c r="HSK3" s="38"/>
      <c r="HSL3" s="38"/>
      <c r="HSM3" s="38"/>
      <c r="HSN3" s="38"/>
      <c r="HSO3" s="38"/>
      <c r="HSP3" s="38"/>
      <c r="HSQ3" s="38"/>
      <c r="HSR3" s="38"/>
      <c r="HSS3" s="38"/>
      <c r="HST3" s="38"/>
      <c r="HSU3" s="38"/>
      <c r="HSV3" s="38"/>
      <c r="HSW3" s="38"/>
      <c r="HSX3" s="38"/>
      <c r="HSY3" s="38"/>
      <c r="HSZ3" s="38"/>
      <c r="HTA3" s="38"/>
      <c r="HTB3" s="38"/>
      <c r="HTC3" s="38"/>
      <c r="HTD3" s="38"/>
      <c r="HTE3" s="38"/>
      <c r="HTF3" s="38"/>
      <c r="HTG3" s="38"/>
      <c r="HTH3" s="38"/>
      <c r="HTI3" s="38"/>
      <c r="HTJ3" s="38"/>
      <c r="HTK3" s="38"/>
      <c r="HTL3" s="38"/>
      <c r="HTM3" s="38"/>
      <c r="HTN3" s="38"/>
      <c r="HTO3" s="38"/>
      <c r="HTP3" s="38"/>
      <c r="HTQ3" s="38"/>
      <c r="HTR3" s="38"/>
      <c r="HTS3" s="38"/>
      <c r="HTT3" s="38"/>
      <c r="HTU3" s="38"/>
      <c r="HTV3" s="38"/>
      <c r="HTW3" s="38"/>
      <c r="HTX3" s="38"/>
      <c r="HTY3" s="38"/>
      <c r="HTZ3" s="38"/>
      <c r="HUA3" s="38"/>
      <c r="HUB3" s="38"/>
      <c r="HUC3" s="38"/>
      <c r="HUD3" s="38"/>
      <c r="HUE3" s="38"/>
      <c r="HUF3" s="38"/>
      <c r="HUG3" s="38"/>
      <c r="HUH3" s="38"/>
      <c r="HUI3" s="38"/>
      <c r="HUJ3" s="38"/>
      <c r="HUK3" s="38"/>
      <c r="HUL3" s="38"/>
      <c r="HUM3" s="38"/>
      <c r="HUN3" s="38"/>
      <c r="HUO3" s="38"/>
      <c r="HUP3" s="38"/>
      <c r="HUQ3" s="38"/>
      <c r="HUR3" s="38"/>
      <c r="HUS3" s="38"/>
      <c r="HUT3" s="38"/>
      <c r="HUU3" s="38"/>
      <c r="HUV3" s="38"/>
      <c r="HUW3" s="38"/>
      <c r="HUX3" s="38"/>
      <c r="HUY3" s="38"/>
      <c r="HUZ3" s="38"/>
      <c r="HVA3" s="38"/>
      <c r="HVB3" s="38"/>
      <c r="HVC3" s="38"/>
      <c r="HVD3" s="38"/>
      <c r="HVE3" s="38"/>
      <c r="HVF3" s="38"/>
      <c r="HVG3" s="38"/>
      <c r="HVH3" s="38"/>
      <c r="HVI3" s="38"/>
      <c r="HVJ3" s="38"/>
      <c r="HVK3" s="38"/>
      <c r="HVL3" s="38"/>
      <c r="HVM3" s="38"/>
      <c r="HVN3" s="38"/>
      <c r="HVO3" s="38"/>
      <c r="HVP3" s="38"/>
      <c r="HVQ3" s="38"/>
      <c r="HVR3" s="38"/>
      <c r="HVS3" s="38"/>
      <c r="HVT3" s="38"/>
      <c r="HVU3" s="38"/>
      <c r="HVV3" s="38"/>
      <c r="HVW3" s="38"/>
      <c r="HVX3" s="38"/>
      <c r="HVY3" s="38"/>
      <c r="HVZ3" s="38"/>
      <c r="HWA3" s="38"/>
      <c r="HWB3" s="38"/>
      <c r="HWC3" s="38"/>
      <c r="HWD3" s="38"/>
      <c r="HWE3" s="38"/>
      <c r="HWF3" s="38"/>
      <c r="HWG3" s="38"/>
      <c r="HWH3" s="38"/>
      <c r="HWI3" s="38"/>
      <c r="HWJ3" s="38"/>
      <c r="HWK3" s="38"/>
      <c r="HWL3" s="38"/>
      <c r="HWM3" s="38"/>
      <c r="HWN3" s="38"/>
      <c r="HWO3" s="38"/>
      <c r="HWP3" s="38"/>
      <c r="HWQ3" s="38"/>
      <c r="HWR3" s="38"/>
      <c r="HWS3" s="38"/>
      <c r="HWT3" s="38"/>
      <c r="HWU3" s="38"/>
      <c r="HWV3" s="38"/>
      <c r="HWW3" s="38"/>
      <c r="HWX3" s="38"/>
      <c r="HWY3" s="38"/>
      <c r="HWZ3" s="38"/>
      <c r="HXA3" s="38"/>
      <c r="HXB3" s="38"/>
      <c r="HXC3" s="38"/>
      <c r="HXD3" s="38"/>
      <c r="HXE3" s="38"/>
      <c r="HXF3" s="38"/>
      <c r="HXG3" s="38"/>
      <c r="HXH3" s="38"/>
      <c r="HXI3" s="38"/>
      <c r="HXJ3" s="38"/>
      <c r="HXK3" s="38"/>
      <c r="HXL3" s="38"/>
      <c r="HXM3" s="38"/>
      <c r="HXN3" s="38"/>
      <c r="HXO3" s="38"/>
      <c r="HXP3" s="38"/>
      <c r="HXQ3" s="38"/>
      <c r="HXR3" s="38"/>
      <c r="HXS3" s="38"/>
      <c r="HXT3" s="38"/>
      <c r="HXU3" s="38"/>
      <c r="HXV3" s="38"/>
      <c r="HXW3" s="38"/>
      <c r="HXX3" s="38"/>
      <c r="HXY3" s="38"/>
      <c r="HXZ3" s="38"/>
      <c r="HYA3" s="38"/>
      <c r="HYB3" s="38"/>
      <c r="HYC3" s="38"/>
      <c r="HYD3" s="38"/>
      <c r="HYE3" s="38"/>
      <c r="HYF3" s="38"/>
      <c r="HYG3" s="38"/>
      <c r="HYH3" s="38"/>
      <c r="HYI3" s="38"/>
      <c r="HYJ3" s="38"/>
      <c r="HYK3" s="38"/>
      <c r="HYL3" s="38"/>
      <c r="HYM3" s="38"/>
      <c r="HYN3" s="38"/>
      <c r="HYO3" s="38"/>
      <c r="HYP3" s="38"/>
      <c r="HYQ3" s="38"/>
      <c r="HYR3" s="38"/>
      <c r="HYS3" s="38"/>
      <c r="HYT3" s="38"/>
      <c r="HYU3" s="38"/>
      <c r="HYV3" s="38"/>
      <c r="HYW3" s="38"/>
      <c r="HYX3" s="38"/>
      <c r="HYY3" s="38"/>
      <c r="HYZ3" s="38"/>
      <c r="HZA3" s="38"/>
      <c r="HZB3" s="38"/>
      <c r="HZC3" s="38"/>
      <c r="HZD3" s="38"/>
      <c r="HZE3" s="38"/>
      <c r="HZF3" s="38"/>
      <c r="HZG3" s="38"/>
      <c r="HZH3" s="38"/>
      <c r="HZI3" s="38"/>
      <c r="HZJ3" s="38"/>
      <c r="HZK3" s="38"/>
      <c r="HZL3" s="38"/>
      <c r="HZM3" s="38"/>
      <c r="HZN3" s="38"/>
      <c r="HZO3" s="38"/>
      <c r="HZP3" s="38"/>
      <c r="HZQ3" s="38"/>
      <c r="HZR3" s="38"/>
      <c r="HZS3" s="38"/>
      <c r="HZT3" s="38"/>
      <c r="HZU3" s="38"/>
      <c r="HZV3" s="38"/>
      <c r="HZW3" s="38"/>
      <c r="HZX3" s="38"/>
      <c r="HZY3" s="38"/>
      <c r="HZZ3" s="38"/>
      <c r="IAA3" s="38"/>
      <c r="IAB3" s="38"/>
      <c r="IAC3" s="38"/>
      <c r="IAD3" s="38"/>
      <c r="IAE3" s="38"/>
      <c r="IAF3" s="38"/>
      <c r="IAG3" s="38"/>
      <c r="IAH3" s="38"/>
      <c r="IAI3" s="38"/>
      <c r="IAJ3" s="38"/>
      <c r="IAK3" s="38"/>
      <c r="IAL3" s="38"/>
      <c r="IAM3" s="38"/>
      <c r="IAN3" s="38"/>
      <c r="IAO3" s="38"/>
      <c r="IAP3" s="38"/>
      <c r="IAQ3" s="38"/>
      <c r="IAR3" s="38"/>
      <c r="IAS3" s="38"/>
      <c r="IAT3" s="38"/>
      <c r="IAU3" s="38"/>
      <c r="IAV3" s="38"/>
      <c r="IAW3" s="38"/>
      <c r="IAX3" s="38"/>
      <c r="IAY3" s="38"/>
      <c r="IAZ3" s="38"/>
      <c r="IBA3" s="38"/>
      <c r="IBB3" s="38"/>
      <c r="IBC3" s="38"/>
      <c r="IBD3" s="38"/>
      <c r="IBE3" s="38"/>
      <c r="IBF3" s="38"/>
      <c r="IBG3" s="38"/>
      <c r="IBH3" s="38"/>
      <c r="IBI3" s="38"/>
      <c r="IBJ3" s="38"/>
      <c r="IBK3" s="38"/>
      <c r="IBL3" s="38"/>
      <c r="IBM3" s="38"/>
      <c r="IBN3" s="38"/>
      <c r="IBO3" s="38"/>
      <c r="IBP3" s="38"/>
      <c r="IBQ3" s="38"/>
      <c r="IBR3" s="38"/>
      <c r="IBS3" s="38"/>
      <c r="IBT3" s="38"/>
      <c r="IBU3" s="38"/>
      <c r="IBV3" s="38"/>
      <c r="IBW3" s="38"/>
      <c r="IBX3" s="38"/>
      <c r="IBY3" s="38"/>
      <c r="IBZ3" s="38"/>
      <c r="ICA3" s="38"/>
      <c r="ICB3" s="38"/>
      <c r="ICC3" s="38"/>
      <c r="ICD3" s="38"/>
      <c r="ICE3" s="38"/>
      <c r="ICF3" s="38"/>
      <c r="ICG3" s="38"/>
      <c r="ICH3" s="38"/>
      <c r="ICI3" s="38"/>
      <c r="ICJ3" s="38"/>
      <c r="ICK3" s="38"/>
      <c r="ICL3" s="38"/>
      <c r="ICM3" s="38"/>
      <c r="ICN3" s="38"/>
      <c r="ICO3" s="38"/>
      <c r="ICP3" s="38"/>
      <c r="ICQ3" s="38"/>
      <c r="ICR3" s="38"/>
      <c r="ICS3" s="38"/>
      <c r="ICT3" s="38"/>
      <c r="ICU3" s="38"/>
      <c r="ICV3" s="38"/>
      <c r="ICW3" s="38"/>
      <c r="ICX3" s="38"/>
      <c r="ICY3" s="38"/>
      <c r="ICZ3" s="38"/>
      <c r="IDA3" s="38"/>
      <c r="IDB3" s="38"/>
      <c r="IDC3" s="38"/>
      <c r="IDD3" s="38"/>
      <c r="IDE3" s="38"/>
      <c r="IDF3" s="38"/>
      <c r="IDG3" s="38"/>
      <c r="IDH3" s="38"/>
      <c r="IDI3" s="38"/>
      <c r="IDJ3" s="38"/>
      <c r="IDK3" s="38"/>
      <c r="IDL3" s="38"/>
      <c r="IDM3" s="38"/>
      <c r="IDN3" s="38"/>
      <c r="IDO3" s="38"/>
      <c r="IDP3" s="38"/>
      <c r="IDQ3" s="38"/>
      <c r="IDR3" s="38"/>
      <c r="IDS3" s="38"/>
      <c r="IDT3" s="38"/>
      <c r="IDU3" s="38"/>
      <c r="IDV3" s="38"/>
      <c r="IDW3" s="38"/>
      <c r="IDX3" s="38"/>
      <c r="IDY3" s="38"/>
      <c r="IDZ3" s="38"/>
      <c r="IEA3" s="38"/>
      <c r="IEB3" s="38"/>
      <c r="IEC3" s="38"/>
      <c r="IED3" s="38"/>
      <c r="IEE3" s="38"/>
      <c r="IEF3" s="38"/>
      <c r="IEG3" s="38"/>
      <c r="IEH3" s="38"/>
      <c r="IEI3" s="38"/>
      <c r="IEJ3" s="38"/>
      <c r="IEK3" s="38"/>
      <c r="IEL3" s="38"/>
      <c r="IEM3" s="38"/>
      <c r="IEN3" s="38"/>
      <c r="IEO3" s="38"/>
      <c r="IEP3" s="38"/>
      <c r="IEQ3" s="38"/>
      <c r="IER3" s="38"/>
      <c r="IES3" s="38"/>
      <c r="IET3" s="38"/>
      <c r="IEU3" s="38"/>
      <c r="IEV3" s="38"/>
      <c r="IEW3" s="38"/>
      <c r="IEX3" s="38"/>
      <c r="IEY3" s="38"/>
      <c r="IEZ3" s="38"/>
      <c r="IFA3" s="38"/>
      <c r="IFB3" s="38"/>
      <c r="IFC3" s="38"/>
      <c r="IFD3" s="38"/>
      <c r="IFE3" s="38"/>
      <c r="IFF3" s="38"/>
      <c r="IFG3" s="38"/>
      <c r="IFH3" s="38"/>
      <c r="IFI3" s="38"/>
      <c r="IFJ3" s="38"/>
      <c r="IFK3" s="38"/>
      <c r="IFL3" s="38"/>
      <c r="IFM3" s="38"/>
      <c r="IFN3" s="38"/>
      <c r="IFO3" s="38"/>
      <c r="IFP3" s="38"/>
      <c r="IFQ3" s="38"/>
      <c r="IFR3" s="38"/>
      <c r="IFS3" s="38"/>
      <c r="IFT3" s="38"/>
      <c r="IFU3" s="38"/>
      <c r="IFV3" s="38"/>
      <c r="IFW3" s="38"/>
      <c r="IFX3" s="38"/>
      <c r="IFY3" s="38"/>
      <c r="IFZ3" s="38"/>
      <c r="IGA3" s="38"/>
      <c r="IGB3" s="38"/>
      <c r="IGC3" s="38"/>
      <c r="IGD3" s="38"/>
      <c r="IGE3" s="38"/>
      <c r="IGF3" s="38"/>
      <c r="IGG3" s="38"/>
      <c r="IGH3" s="38"/>
      <c r="IGI3" s="38"/>
      <c r="IGJ3" s="38"/>
      <c r="IGK3" s="38"/>
      <c r="IGL3" s="38"/>
      <c r="IGM3" s="38"/>
      <c r="IGN3" s="38"/>
      <c r="IGO3" s="38"/>
      <c r="IGP3" s="38"/>
      <c r="IGQ3" s="38"/>
      <c r="IGR3" s="38"/>
      <c r="IGS3" s="38"/>
      <c r="IGT3" s="38"/>
      <c r="IGU3" s="38"/>
      <c r="IGV3" s="38"/>
      <c r="IGW3" s="38"/>
      <c r="IGX3" s="38"/>
      <c r="IGY3" s="38"/>
      <c r="IGZ3" s="38"/>
      <c r="IHA3" s="38"/>
      <c r="IHB3" s="38"/>
      <c r="IHC3" s="38"/>
      <c r="IHD3" s="38"/>
      <c r="IHE3" s="38"/>
      <c r="IHF3" s="38"/>
      <c r="IHG3" s="38"/>
      <c r="IHH3" s="38"/>
      <c r="IHI3" s="38"/>
      <c r="IHJ3" s="38"/>
      <c r="IHK3" s="38"/>
      <c r="IHL3" s="38"/>
      <c r="IHM3" s="38"/>
      <c r="IHN3" s="38"/>
      <c r="IHO3" s="38"/>
      <c r="IHP3" s="38"/>
      <c r="IHQ3" s="38"/>
      <c r="IHR3" s="38"/>
      <c r="IHS3" s="38"/>
      <c r="IHT3" s="38"/>
      <c r="IHU3" s="38"/>
      <c r="IHV3" s="38"/>
      <c r="IHW3" s="38"/>
      <c r="IHX3" s="38"/>
      <c r="IHY3" s="38"/>
      <c r="IHZ3" s="38"/>
      <c r="IIA3" s="38"/>
      <c r="IIB3" s="38"/>
      <c r="IIC3" s="38"/>
      <c r="IID3" s="38"/>
      <c r="IIE3" s="38"/>
      <c r="IIF3" s="38"/>
      <c r="IIG3" s="38"/>
      <c r="IIH3" s="38"/>
      <c r="III3" s="38"/>
      <c r="IIJ3" s="38"/>
      <c r="IIK3" s="38"/>
      <c r="IIL3" s="38"/>
      <c r="IIM3" s="38"/>
      <c r="IIN3" s="38"/>
      <c r="IIO3" s="38"/>
      <c r="IIP3" s="38"/>
      <c r="IIQ3" s="38"/>
      <c r="IIR3" s="38"/>
      <c r="IIS3" s="38"/>
      <c r="IIT3" s="38"/>
      <c r="IIU3" s="38"/>
      <c r="IIV3" s="38"/>
      <c r="IIW3" s="38"/>
      <c r="IIX3" s="38"/>
      <c r="IIY3" s="38"/>
      <c r="IIZ3" s="38"/>
      <c r="IJA3" s="38"/>
      <c r="IJB3" s="38"/>
      <c r="IJC3" s="38"/>
      <c r="IJD3" s="38"/>
      <c r="IJE3" s="38"/>
      <c r="IJF3" s="38"/>
      <c r="IJG3" s="38"/>
      <c r="IJH3" s="38"/>
      <c r="IJI3" s="38"/>
      <c r="IJJ3" s="38"/>
      <c r="IJK3" s="38"/>
      <c r="IJL3" s="38"/>
      <c r="IJM3" s="38"/>
      <c r="IJN3" s="38"/>
      <c r="IJO3" s="38"/>
      <c r="IJP3" s="38"/>
      <c r="IJQ3" s="38"/>
      <c r="IJR3" s="38"/>
      <c r="IJS3" s="38"/>
      <c r="IJT3" s="38"/>
      <c r="IJU3" s="38"/>
      <c r="IJV3" s="38"/>
      <c r="IJW3" s="38"/>
      <c r="IJX3" s="38"/>
      <c r="IJY3" s="38"/>
      <c r="IJZ3" s="38"/>
      <c r="IKA3" s="38"/>
      <c r="IKB3" s="38"/>
      <c r="IKC3" s="38"/>
      <c r="IKD3" s="38"/>
      <c r="IKE3" s="38"/>
      <c r="IKF3" s="38"/>
      <c r="IKG3" s="38"/>
      <c r="IKH3" s="38"/>
      <c r="IKI3" s="38"/>
      <c r="IKJ3" s="38"/>
      <c r="IKK3" s="38"/>
      <c r="IKL3" s="38"/>
      <c r="IKM3" s="38"/>
      <c r="IKN3" s="38"/>
      <c r="IKO3" s="38"/>
      <c r="IKP3" s="38"/>
      <c r="IKQ3" s="38"/>
      <c r="IKR3" s="38"/>
      <c r="IKS3" s="38"/>
      <c r="IKT3" s="38"/>
      <c r="IKU3" s="38"/>
      <c r="IKV3" s="38"/>
      <c r="IKW3" s="38"/>
      <c r="IKX3" s="38"/>
      <c r="IKY3" s="38"/>
      <c r="IKZ3" s="38"/>
      <c r="ILA3" s="38"/>
      <c r="ILB3" s="38"/>
      <c r="ILC3" s="38"/>
      <c r="ILD3" s="38"/>
      <c r="ILE3" s="38"/>
      <c r="ILF3" s="38"/>
      <c r="ILG3" s="38"/>
      <c r="ILH3" s="38"/>
      <c r="ILI3" s="38"/>
      <c r="ILJ3" s="38"/>
      <c r="ILK3" s="38"/>
      <c r="ILL3" s="38"/>
      <c r="ILM3" s="38"/>
      <c r="ILN3" s="38"/>
      <c r="ILO3" s="38"/>
      <c r="ILP3" s="38"/>
      <c r="ILQ3" s="38"/>
      <c r="ILR3" s="38"/>
      <c r="ILS3" s="38"/>
      <c r="ILT3" s="38"/>
      <c r="ILU3" s="38"/>
      <c r="ILV3" s="38"/>
      <c r="ILW3" s="38"/>
      <c r="ILX3" s="38"/>
      <c r="ILY3" s="38"/>
      <c r="ILZ3" s="38"/>
      <c r="IMA3" s="38"/>
      <c r="IMB3" s="38"/>
      <c r="IMC3" s="38"/>
      <c r="IMD3" s="38"/>
      <c r="IME3" s="38"/>
      <c r="IMF3" s="38"/>
      <c r="IMG3" s="38"/>
      <c r="IMH3" s="38"/>
      <c r="IMI3" s="38"/>
      <c r="IMJ3" s="38"/>
      <c r="IMK3" s="38"/>
      <c r="IML3" s="38"/>
      <c r="IMM3" s="38"/>
      <c r="IMN3" s="38"/>
      <c r="IMO3" s="38"/>
      <c r="IMP3" s="38"/>
      <c r="IMQ3" s="38"/>
      <c r="IMR3" s="38"/>
      <c r="IMS3" s="38"/>
      <c r="IMT3" s="38"/>
      <c r="IMU3" s="38"/>
      <c r="IMV3" s="38"/>
      <c r="IMW3" s="38"/>
      <c r="IMX3" s="38"/>
      <c r="IMY3" s="38"/>
      <c r="IMZ3" s="38"/>
      <c r="INA3" s="38"/>
      <c r="INB3" s="38"/>
      <c r="INC3" s="38"/>
      <c r="IND3" s="38"/>
      <c r="INE3" s="38"/>
      <c r="INF3" s="38"/>
      <c r="ING3" s="38"/>
      <c r="INH3" s="38"/>
      <c r="INI3" s="38"/>
      <c r="INJ3" s="38"/>
      <c r="INK3" s="38"/>
      <c r="INL3" s="38"/>
      <c r="INM3" s="38"/>
      <c r="INN3" s="38"/>
      <c r="INO3" s="38"/>
      <c r="INP3" s="38"/>
      <c r="INQ3" s="38"/>
      <c r="INR3" s="38"/>
      <c r="INS3" s="38"/>
      <c r="INT3" s="38"/>
      <c r="INU3" s="38"/>
      <c r="INV3" s="38"/>
      <c r="INW3" s="38"/>
      <c r="INX3" s="38"/>
      <c r="INY3" s="38"/>
      <c r="INZ3" s="38"/>
      <c r="IOA3" s="38"/>
      <c r="IOB3" s="38"/>
      <c r="IOC3" s="38"/>
      <c r="IOD3" s="38"/>
      <c r="IOE3" s="38"/>
      <c r="IOF3" s="38"/>
      <c r="IOG3" s="38"/>
      <c r="IOH3" s="38"/>
      <c r="IOI3" s="38"/>
      <c r="IOJ3" s="38"/>
      <c r="IOK3" s="38"/>
      <c r="IOL3" s="38"/>
      <c r="IOM3" s="38"/>
      <c r="ION3" s="38"/>
      <c r="IOO3" s="38"/>
      <c r="IOP3" s="38"/>
      <c r="IOQ3" s="38"/>
      <c r="IOR3" s="38"/>
      <c r="IOS3" s="38"/>
      <c r="IOT3" s="38"/>
      <c r="IOU3" s="38"/>
      <c r="IOV3" s="38"/>
      <c r="IOW3" s="38"/>
      <c r="IOX3" s="38"/>
      <c r="IOY3" s="38"/>
      <c r="IOZ3" s="38"/>
      <c r="IPA3" s="38"/>
      <c r="IPB3" s="38"/>
      <c r="IPC3" s="38"/>
      <c r="IPD3" s="38"/>
      <c r="IPE3" s="38"/>
      <c r="IPF3" s="38"/>
      <c r="IPG3" s="38"/>
      <c r="IPH3" s="38"/>
      <c r="IPI3" s="38"/>
      <c r="IPJ3" s="38"/>
      <c r="IPK3" s="38"/>
      <c r="IPL3" s="38"/>
      <c r="IPM3" s="38"/>
      <c r="IPN3" s="38"/>
      <c r="IPO3" s="38"/>
      <c r="IPP3" s="38"/>
      <c r="IPQ3" s="38"/>
      <c r="IPR3" s="38"/>
      <c r="IPS3" s="38"/>
      <c r="IPT3" s="38"/>
      <c r="IPU3" s="38"/>
      <c r="IPV3" s="38"/>
      <c r="IPW3" s="38"/>
      <c r="IPX3" s="38"/>
      <c r="IPY3" s="38"/>
      <c r="IPZ3" s="38"/>
      <c r="IQA3" s="38"/>
      <c r="IQB3" s="38"/>
      <c r="IQC3" s="38"/>
      <c r="IQD3" s="38"/>
      <c r="IQE3" s="38"/>
      <c r="IQF3" s="38"/>
      <c r="IQG3" s="38"/>
      <c r="IQH3" s="38"/>
      <c r="IQI3" s="38"/>
      <c r="IQJ3" s="38"/>
      <c r="IQK3" s="38"/>
      <c r="IQL3" s="38"/>
      <c r="IQM3" s="38"/>
      <c r="IQN3" s="38"/>
      <c r="IQO3" s="38"/>
      <c r="IQP3" s="38"/>
      <c r="IQQ3" s="38"/>
      <c r="IQR3" s="38"/>
      <c r="IQS3" s="38"/>
      <c r="IQT3" s="38"/>
      <c r="IQU3" s="38"/>
      <c r="IQV3" s="38"/>
      <c r="IQW3" s="38"/>
      <c r="IQX3" s="38"/>
      <c r="IQY3" s="38"/>
      <c r="IQZ3" s="38"/>
      <c r="IRA3" s="38"/>
      <c r="IRB3" s="38"/>
      <c r="IRC3" s="38"/>
      <c r="IRD3" s="38"/>
      <c r="IRE3" s="38"/>
      <c r="IRF3" s="38"/>
      <c r="IRG3" s="38"/>
      <c r="IRH3" s="38"/>
      <c r="IRI3" s="38"/>
      <c r="IRJ3" s="38"/>
      <c r="IRK3" s="38"/>
      <c r="IRL3" s="38"/>
      <c r="IRM3" s="38"/>
      <c r="IRN3" s="38"/>
      <c r="IRO3" s="38"/>
      <c r="IRP3" s="38"/>
      <c r="IRQ3" s="38"/>
      <c r="IRR3" s="38"/>
      <c r="IRS3" s="38"/>
      <c r="IRT3" s="38"/>
      <c r="IRU3" s="38"/>
      <c r="IRV3" s="38"/>
      <c r="IRW3" s="38"/>
      <c r="IRX3" s="38"/>
      <c r="IRY3" s="38"/>
      <c r="IRZ3" s="38"/>
      <c r="ISA3" s="38"/>
      <c r="ISB3" s="38"/>
      <c r="ISC3" s="38"/>
      <c r="ISD3" s="38"/>
      <c r="ISE3" s="38"/>
      <c r="ISF3" s="38"/>
      <c r="ISG3" s="38"/>
      <c r="ISH3" s="38"/>
      <c r="ISI3" s="38"/>
      <c r="ISJ3" s="38"/>
      <c r="ISK3" s="38"/>
      <c r="ISL3" s="38"/>
      <c r="ISM3" s="38"/>
      <c r="ISN3" s="38"/>
      <c r="ISO3" s="38"/>
      <c r="ISP3" s="38"/>
      <c r="ISQ3" s="38"/>
      <c r="ISR3" s="38"/>
      <c r="ISS3" s="38"/>
      <c r="IST3" s="38"/>
      <c r="ISU3" s="38"/>
      <c r="ISV3" s="38"/>
      <c r="ISW3" s="38"/>
      <c r="ISX3" s="38"/>
      <c r="ISY3" s="38"/>
      <c r="ISZ3" s="38"/>
      <c r="ITA3" s="38"/>
      <c r="ITB3" s="38"/>
      <c r="ITC3" s="38"/>
      <c r="ITD3" s="38"/>
      <c r="ITE3" s="38"/>
      <c r="ITF3" s="38"/>
      <c r="ITG3" s="38"/>
      <c r="ITH3" s="38"/>
      <c r="ITI3" s="38"/>
      <c r="ITJ3" s="38"/>
      <c r="ITK3" s="38"/>
      <c r="ITL3" s="38"/>
      <c r="ITM3" s="38"/>
      <c r="ITN3" s="38"/>
      <c r="ITO3" s="38"/>
      <c r="ITP3" s="38"/>
      <c r="ITQ3" s="38"/>
      <c r="ITR3" s="38"/>
      <c r="ITS3" s="38"/>
      <c r="ITT3" s="38"/>
      <c r="ITU3" s="38"/>
      <c r="ITV3" s="38"/>
      <c r="ITW3" s="38"/>
      <c r="ITX3" s="38"/>
      <c r="ITY3" s="38"/>
      <c r="ITZ3" s="38"/>
      <c r="IUA3" s="38"/>
      <c r="IUB3" s="38"/>
      <c r="IUC3" s="38"/>
      <c r="IUD3" s="38"/>
      <c r="IUE3" s="38"/>
      <c r="IUF3" s="38"/>
      <c r="IUG3" s="38"/>
      <c r="IUH3" s="38"/>
      <c r="IUI3" s="38"/>
      <c r="IUJ3" s="38"/>
      <c r="IUK3" s="38"/>
      <c r="IUL3" s="38"/>
      <c r="IUM3" s="38"/>
      <c r="IUN3" s="38"/>
      <c r="IUO3" s="38"/>
      <c r="IUP3" s="38"/>
      <c r="IUQ3" s="38"/>
      <c r="IUR3" s="38"/>
      <c r="IUS3" s="38"/>
      <c r="IUT3" s="38"/>
      <c r="IUU3" s="38"/>
      <c r="IUV3" s="38"/>
      <c r="IUW3" s="38"/>
      <c r="IUX3" s="38"/>
      <c r="IUY3" s="38"/>
      <c r="IUZ3" s="38"/>
      <c r="IVA3" s="38"/>
      <c r="IVB3" s="38"/>
      <c r="IVC3" s="38"/>
      <c r="IVD3" s="38"/>
      <c r="IVE3" s="38"/>
      <c r="IVF3" s="38"/>
      <c r="IVG3" s="38"/>
      <c r="IVH3" s="38"/>
      <c r="IVI3" s="38"/>
      <c r="IVJ3" s="38"/>
      <c r="IVK3" s="38"/>
      <c r="IVL3" s="38"/>
      <c r="IVM3" s="38"/>
      <c r="IVN3" s="38"/>
      <c r="IVO3" s="38"/>
      <c r="IVP3" s="38"/>
      <c r="IVQ3" s="38"/>
      <c r="IVR3" s="38"/>
      <c r="IVS3" s="38"/>
      <c r="IVT3" s="38"/>
      <c r="IVU3" s="38"/>
      <c r="IVV3" s="38"/>
      <c r="IVW3" s="38"/>
      <c r="IVX3" s="38"/>
      <c r="IVY3" s="38"/>
      <c r="IVZ3" s="38"/>
      <c r="IWA3" s="38"/>
      <c r="IWB3" s="38"/>
      <c r="IWC3" s="38"/>
      <c r="IWD3" s="38"/>
      <c r="IWE3" s="38"/>
      <c r="IWF3" s="38"/>
      <c r="IWG3" s="38"/>
      <c r="IWH3" s="38"/>
      <c r="IWI3" s="38"/>
      <c r="IWJ3" s="38"/>
      <c r="IWK3" s="38"/>
      <c r="IWL3" s="38"/>
      <c r="IWM3" s="38"/>
      <c r="IWN3" s="38"/>
      <c r="IWO3" s="38"/>
      <c r="IWP3" s="38"/>
      <c r="IWQ3" s="38"/>
      <c r="IWR3" s="38"/>
      <c r="IWS3" s="38"/>
      <c r="IWT3" s="38"/>
      <c r="IWU3" s="38"/>
      <c r="IWV3" s="38"/>
      <c r="IWW3" s="38"/>
      <c r="IWX3" s="38"/>
      <c r="IWY3" s="38"/>
      <c r="IWZ3" s="38"/>
      <c r="IXA3" s="38"/>
      <c r="IXB3" s="38"/>
      <c r="IXC3" s="38"/>
      <c r="IXD3" s="38"/>
      <c r="IXE3" s="38"/>
      <c r="IXF3" s="38"/>
      <c r="IXG3" s="38"/>
      <c r="IXH3" s="38"/>
      <c r="IXI3" s="38"/>
      <c r="IXJ3" s="38"/>
      <c r="IXK3" s="38"/>
      <c r="IXL3" s="38"/>
      <c r="IXM3" s="38"/>
      <c r="IXN3" s="38"/>
      <c r="IXO3" s="38"/>
      <c r="IXP3" s="38"/>
      <c r="IXQ3" s="38"/>
      <c r="IXR3" s="38"/>
      <c r="IXS3" s="38"/>
      <c r="IXT3" s="38"/>
      <c r="IXU3" s="38"/>
      <c r="IXV3" s="38"/>
      <c r="IXW3" s="38"/>
      <c r="IXX3" s="38"/>
      <c r="IXY3" s="38"/>
      <c r="IXZ3" s="38"/>
      <c r="IYA3" s="38"/>
      <c r="IYB3" s="38"/>
      <c r="IYC3" s="38"/>
      <c r="IYD3" s="38"/>
      <c r="IYE3" s="38"/>
      <c r="IYF3" s="38"/>
      <c r="IYG3" s="38"/>
      <c r="IYH3" s="38"/>
      <c r="IYI3" s="38"/>
      <c r="IYJ3" s="38"/>
      <c r="IYK3" s="38"/>
      <c r="IYL3" s="38"/>
      <c r="IYM3" s="38"/>
      <c r="IYN3" s="38"/>
      <c r="IYO3" s="38"/>
      <c r="IYP3" s="38"/>
      <c r="IYQ3" s="38"/>
      <c r="IYR3" s="38"/>
      <c r="IYS3" s="38"/>
      <c r="IYT3" s="38"/>
      <c r="IYU3" s="38"/>
      <c r="IYV3" s="38"/>
      <c r="IYW3" s="38"/>
      <c r="IYX3" s="38"/>
      <c r="IYY3" s="38"/>
      <c r="IYZ3" s="38"/>
      <c r="IZA3" s="38"/>
      <c r="IZB3" s="38"/>
      <c r="IZC3" s="38"/>
      <c r="IZD3" s="38"/>
      <c r="IZE3" s="38"/>
      <c r="IZF3" s="38"/>
      <c r="IZG3" s="38"/>
      <c r="IZH3" s="38"/>
      <c r="IZI3" s="38"/>
      <c r="IZJ3" s="38"/>
      <c r="IZK3" s="38"/>
      <c r="IZL3" s="38"/>
      <c r="IZM3" s="38"/>
      <c r="IZN3" s="38"/>
      <c r="IZO3" s="38"/>
      <c r="IZP3" s="38"/>
      <c r="IZQ3" s="38"/>
      <c r="IZR3" s="38"/>
      <c r="IZS3" s="38"/>
      <c r="IZT3" s="38"/>
      <c r="IZU3" s="38"/>
      <c r="IZV3" s="38"/>
      <c r="IZW3" s="38"/>
      <c r="IZX3" s="38"/>
      <c r="IZY3" s="38"/>
      <c r="IZZ3" s="38"/>
      <c r="JAA3" s="38"/>
      <c r="JAB3" s="38"/>
      <c r="JAC3" s="38"/>
      <c r="JAD3" s="38"/>
      <c r="JAE3" s="38"/>
      <c r="JAF3" s="38"/>
      <c r="JAG3" s="38"/>
      <c r="JAH3" s="38"/>
      <c r="JAI3" s="38"/>
      <c r="JAJ3" s="38"/>
      <c r="JAK3" s="38"/>
      <c r="JAL3" s="38"/>
      <c r="JAM3" s="38"/>
      <c r="JAN3" s="38"/>
      <c r="JAO3" s="38"/>
      <c r="JAP3" s="38"/>
      <c r="JAQ3" s="38"/>
      <c r="JAR3" s="38"/>
      <c r="JAS3" s="38"/>
      <c r="JAT3" s="38"/>
      <c r="JAU3" s="38"/>
      <c r="JAV3" s="38"/>
      <c r="JAW3" s="38"/>
      <c r="JAX3" s="38"/>
      <c r="JAY3" s="38"/>
      <c r="JAZ3" s="38"/>
      <c r="JBA3" s="38"/>
      <c r="JBB3" s="38"/>
      <c r="JBC3" s="38"/>
      <c r="JBD3" s="38"/>
      <c r="JBE3" s="38"/>
      <c r="JBF3" s="38"/>
      <c r="JBG3" s="38"/>
      <c r="JBH3" s="38"/>
      <c r="JBI3" s="38"/>
      <c r="JBJ3" s="38"/>
      <c r="JBK3" s="38"/>
      <c r="JBL3" s="38"/>
      <c r="JBM3" s="38"/>
      <c r="JBN3" s="38"/>
      <c r="JBO3" s="38"/>
      <c r="JBP3" s="38"/>
      <c r="JBQ3" s="38"/>
      <c r="JBR3" s="38"/>
      <c r="JBS3" s="38"/>
      <c r="JBT3" s="38"/>
      <c r="JBU3" s="38"/>
      <c r="JBV3" s="38"/>
      <c r="JBW3" s="38"/>
      <c r="JBX3" s="38"/>
      <c r="JBY3" s="38"/>
      <c r="JBZ3" s="38"/>
      <c r="JCA3" s="38"/>
      <c r="JCB3" s="38"/>
      <c r="JCC3" s="38"/>
      <c r="JCD3" s="38"/>
      <c r="JCE3" s="38"/>
      <c r="JCF3" s="38"/>
      <c r="JCG3" s="38"/>
      <c r="JCH3" s="38"/>
      <c r="JCI3" s="38"/>
      <c r="JCJ3" s="38"/>
      <c r="JCK3" s="38"/>
      <c r="JCL3" s="38"/>
      <c r="JCM3" s="38"/>
      <c r="JCN3" s="38"/>
      <c r="JCO3" s="38"/>
      <c r="JCP3" s="38"/>
      <c r="JCQ3" s="38"/>
      <c r="JCR3" s="38"/>
      <c r="JCS3" s="38"/>
      <c r="JCT3" s="38"/>
      <c r="JCU3" s="38"/>
      <c r="JCV3" s="38"/>
      <c r="JCW3" s="38"/>
      <c r="JCX3" s="38"/>
      <c r="JCY3" s="38"/>
      <c r="JCZ3" s="38"/>
      <c r="JDA3" s="38"/>
      <c r="JDB3" s="38"/>
      <c r="JDC3" s="38"/>
      <c r="JDD3" s="38"/>
      <c r="JDE3" s="38"/>
      <c r="JDF3" s="38"/>
      <c r="JDG3" s="38"/>
      <c r="JDH3" s="38"/>
      <c r="JDI3" s="38"/>
      <c r="JDJ3" s="38"/>
      <c r="JDK3" s="38"/>
      <c r="JDL3" s="38"/>
      <c r="JDM3" s="38"/>
      <c r="JDN3" s="38"/>
      <c r="JDO3" s="38"/>
      <c r="JDP3" s="38"/>
      <c r="JDQ3" s="38"/>
      <c r="JDR3" s="38"/>
      <c r="JDS3" s="38"/>
      <c r="JDT3" s="38"/>
      <c r="JDU3" s="38"/>
      <c r="JDV3" s="38"/>
      <c r="JDW3" s="38"/>
      <c r="JDX3" s="38"/>
      <c r="JDY3" s="38"/>
      <c r="JDZ3" s="38"/>
      <c r="JEA3" s="38"/>
      <c r="JEB3" s="38"/>
      <c r="JEC3" s="38"/>
      <c r="JED3" s="38"/>
      <c r="JEE3" s="38"/>
      <c r="JEF3" s="38"/>
      <c r="JEG3" s="38"/>
      <c r="JEH3" s="38"/>
      <c r="JEI3" s="38"/>
      <c r="JEJ3" s="38"/>
      <c r="JEK3" s="38"/>
      <c r="JEL3" s="38"/>
      <c r="JEM3" s="38"/>
      <c r="JEN3" s="38"/>
      <c r="JEO3" s="38"/>
      <c r="JEP3" s="38"/>
      <c r="JEQ3" s="38"/>
      <c r="JER3" s="38"/>
      <c r="JES3" s="38"/>
      <c r="JET3" s="38"/>
      <c r="JEU3" s="38"/>
      <c r="JEV3" s="38"/>
      <c r="JEW3" s="38"/>
      <c r="JEX3" s="38"/>
      <c r="JEY3" s="38"/>
      <c r="JEZ3" s="38"/>
      <c r="JFA3" s="38"/>
      <c r="JFB3" s="38"/>
      <c r="JFC3" s="38"/>
      <c r="JFD3" s="38"/>
      <c r="JFE3" s="38"/>
      <c r="JFF3" s="38"/>
      <c r="JFG3" s="38"/>
      <c r="JFH3" s="38"/>
      <c r="JFI3" s="38"/>
      <c r="JFJ3" s="38"/>
      <c r="JFK3" s="38"/>
      <c r="JFL3" s="38"/>
      <c r="JFM3" s="38"/>
      <c r="JFN3" s="38"/>
      <c r="JFO3" s="38"/>
      <c r="JFP3" s="38"/>
      <c r="JFQ3" s="38"/>
      <c r="JFR3" s="38"/>
      <c r="JFS3" s="38"/>
      <c r="JFT3" s="38"/>
      <c r="JFU3" s="38"/>
      <c r="JFV3" s="38"/>
      <c r="JFW3" s="38"/>
      <c r="JFX3" s="38"/>
      <c r="JFY3" s="38"/>
      <c r="JFZ3" s="38"/>
      <c r="JGA3" s="38"/>
      <c r="JGB3" s="38"/>
      <c r="JGC3" s="38"/>
      <c r="JGD3" s="38"/>
      <c r="JGE3" s="38"/>
      <c r="JGF3" s="38"/>
      <c r="JGG3" s="38"/>
      <c r="JGH3" s="38"/>
      <c r="JGI3" s="38"/>
      <c r="JGJ3" s="38"/>
      <c r="JGK3" s="38"/>
      <c r="JGL3" s="38"/>
      <c r="JGM3" s="38"/>
      <c r="JGN3" s="38"/>
      <c r="JGO3" s="38"/>
      <c r="JGP3" s="38"/>
      <c r="JGQ3" s="38"/>
      <c r="JGR3" s="38"/>
      <c r="JGS3" s="38"/>
      <c r="JGT3" s="38"/>
      <c r="JGU3" s="38"/>
      <c r="JGV3" s="38"/>
      <c r="JGW3" s="38"/>
      <c r="JGX3" s="38"/>
      <c r="JGY3" s="38"/>
      <c r="JGZ3" s="38"/>
      <c r="JHA3" s="38"/>
      <c r="JHB3" s="38"/>
      <c r="JHC3" s="38"/>
      <c r="JHD3" s="38"/>
      <c r="JHE3" s="38"/>
      <c r="JHF3" s="38"/>
      <c r="JHG3" s="38"/>
      <c r="JHH3" s="38"/>
      <c r="JHI3" s="38"/>
      <c r="JHJ3" s="38"/>
      <c r="JHK3" s="38"/>
      <c r="JHL3" s="38"/>
      <c r="JHM3" s="38"/>
      <c r="JHN3" s="38"/>
      <c r="JHO3" s="38"/>
      <c r="JHP3" s="38"/>
      <c r="JHQ3" s="38"/>
      <c r="JHR3" s="38"/>
      <c r="JHS3" s="38"/>
      <c r="JHT3" s="38"/>
      <c r="JHU3" s="38"/>
      <c r="JHV3" s="38"/>
      <c r="JHW3" s="38"/>
      <c r="JHX3" s="38"/>
      <c r="JHY3" s="38"/>
      <c r="JHZ3" s="38"/>
      <c r="JIA3" s="38"/>
      <c r="JIB3" s="38"/>
      <c r="JIC3" s="38"/>
      <c r="JID3" s="38"/>
      <c r="JIE3" s="38"/>
      <c r="JIF3" s="38"/>
      <c r="JIG3" s="38"/>
      <c r="JIH3" s="38"/>
      <c r="JII3" s="38"/>
      <c r="JIJ3" s="38"/>
      <c r="JIK3" s="38"/>
      <c r="JIL3" s="38"/>
      <c r="JIM3" s="38"/>
      <c r="JIN3" s="38"/>
      <c r="JIO3" s="38"/>
      <c r="JIP3" s="38"/>
      <c r="JIQ3" s="38"/>
      <c r="JIR3" s="38"/>
      <c r="JIS3" s="38"/>
      <c r="JIT3" s="38"/>
      <c r="JIU3" s="38"/>
      <c r="JIV3" s="38"/>
      <c r="JIW3" s="38"/>
      <c r="JIX3" s="38"/>
      <c r="JIY3" s="38"/>
      <c r="JIZ3" s="38"/>
      <c r="JJA3" s="38"/>
      <c r="JJB3" s="38"/>
      <c r="JJC3" s="38"/>
      <c r="JJD3" s="38"/>
      <c r="JJE3" s="38"/>
      <c r="JJF3" s="38"/>
      <c r="JJG3" s="38"/>
      <c r="JJH3" s="38"/>
      <c r="JJI3" s="38"/>
      <c r="JJJ3" s="38"/>
      <c r="JJK3" s="38"/>
      <c r="JJL3" s="38"/>
      <c r="JJM3" s="38"/>
      <c r="JJN3" s="38"/>
      <c r="JJO3" s="38"/>
      <c r="JJP3" s="38"/>
      <c r="JJQ3" s="38"/>
      <c r="JJR3" s="38"/>
      <c r="JJS3" s="38"/>
      <c r="JJT3" s="38"/>
      <c r="JJU3" s="38"/>
      <c r="JJV3" s="38"/>
      <c r="JJW3" s="38"/>
      <c r="JJX3" s="38"/>
      <c r="JJY3" s="38"/>
      <c r="JJZ3" s="38"/>
      <c r="JKA3" s="38"/>
      <c r="JKB3" s="38"/>
      <c r="JKC3" s="38"/>
      <c r="JKD3" s="38"/>
      <c r="JKE3" s="38"/>
      <c r="JKF3" s="38"/>
      <c r="JKG3" s="38"/>
      <c r="JKH3" s="38"/>
      <c r="JKI3" s="38"/>
      <c r="JKJ3" s="38"/>
      <c r="JKK3" s="38"/>
      <c r="JKL3" s="38"/>
      <c r="JKM3" s="38"/>
      <c r="JKN3" s="38"/>
      <c r="JKO3" s="38"/>
      <c r="JKP3" s="38"/>
      <c r="JKQ3" s="38"/>
      <c r="JKR3" s="38"/>
      <c r="JKS3" s="38"/>
      <c r="JKT3" s="38"/>
      <c r="JKU3" s="38"/>
      <c r="JKV3" s="38"/>
      <c r="JKW3" s="38"/>
      <c r="JKX3" s="38"/>
      <c r="JKY3" s="38"/>
      <c r="JKZ3" s="38"/>
      <c r="JLA3" s="38"/>
      <c r="JLB3" s="38"/>
      <c r="JLC3" s="38"/>
      <c r="JLD3" s="38"/>
      <c r="JLE3" s="38"/>
      <c r="JLF3" s="38"/>
      <c r="JLG3" s="38"/>
      <c r="JLH3" s="38"/>
      <c r="JLI3" s="38"/>
      <c r="JLJ3" s="38"/>
      <c r="JLK3" s="38"/>
      <c r="JLL3" s="38"/>
      <c r="JLM3" s="38"/>
      <c r="JLN3" s="38"/>
      <c r="JLO3" s="38"/>
      <c r="JLP3" s="38"/>
      <c r="JLQ3" s="38"/>
      <c r="JLR3" s="38"/>
      <c r="JLS3" s="38"/>
      <c r="JLT3" s="38"/>
      <c r="JLU3" s="38"/>
      <c r="JLV3" s="38"/>
      <c r="JLW3" s="38"/>
      <c r="JLX3" s="38"/>
      <c r="JLY3" s="38"/>
      <c r="JLZ3" s="38"/>
      <c r="JMA3" s="38"/>
      <c r="JMB3" s="38"/>
      <c r="JMC3" s="38"/>
      <c r="JMD3" s="38"/>
      <c r="JME3" s="38"/>
      <c r="JMF3" s="38"/>
      <c r="JMG3" s="38"/>
      <c r="JMH3" s="38"/>
      <c r="JMI3" s="38"/>
      <c r="JMJ3" s="38"/>
      <c r="JMK3" s="38"/>
      <c r="JML3" s="38"/>
      <c r="JMM3" s="38"/>
      <c r="JMN3" s="38"/>
      <c r="JMO3" s="38"/>
      <c r="JMP3" s="38"/>
      <c r="JMQ3" s="38"/>
      <c r="JMR3" s="38"/>
      <c r="JMS3" s="38"/>
      <c r="JMT3" s="38"/>
      <c r="JMU3" s="38"/>
      <c r="JMV3" s="38"/>
      <c r="JMW3" s="38"/>
      <c r="JMX3" s="38"/>
      <c r="JMY3" s="38"/>
      <c r="JMZ3" s="38"/>
      <c r="JNA3" s="38"/>
      <c r="JNB3" s="38"/>
      <c r="JNC3" s="38"/>
      <c r="JND3" s="38"/>
      <c r="JNE3" s="38"/>
      <c r="JNF3" s="38"/>
      <c r="JNG3" s="38"/>
      <c r="JNH3" s="38"/>
      <c r="JNI3" s="38"/>
      <c r="JNJ3" s="38"/>
      <c r="JNK3" s="38"/>
      <c r="JNL3" s="38"/>
      <c r="JNM3" s="38"/>
      <c r="JNN3" s="38"/>
      <c r="JNO3" s="38"/>
      <c r="JNP3" s="38"/>
      <c r="JNQ3" s="38"/>
      <c r="JNR3" s="38"/>
      <c r="JNS3" s="38"/>
      <c r="JNT3" s="38"/>
      <c r="JNU3" s="38"/>
      <c r="JNV3" s="38"/>
      <c r="JNW3" s="38"/>
      <c r="JNX3" s="38"/>
      <c r="JNY3" s="38"/>
      <c r="JNZ3" s="38"/>
      <c r="JOA3" s="38"/>
      <c r="JOB3" s="38"/>
      <c r="JOC3" s="38"/>
      <c r="JOD3" s="38"/>
      <c r="JOE3" s="38"/>
      <c r="JOF3" s="38"/>
      <c r="JOG3" s="38"/>
      <c r="JOH3" s="38"/>
      <c r="JOI3" s="38"/>
      <c r="JOJ3" s="38"/>
      <c r="JOK3" s="38"/>
      <c r="JOL3" s="38"/>
      <c r="JOM3" s="38"/>
      <c r="JON3" s="38"/>
      <c r="JOO3" s="38"/>
      <c r="JOP3" s="38"/>
      <c r="JOQ3" s="38"/>
      <c r="JOR3" s="38"/>
      <c r="JOS3" s="38"/>
      <c r="JOT3" s="38"/>
      <c r="JOU3" s="38"/>
      <c r="JOV3" s="38"/>
      <c r="JOW3" s="38"/>
      <c r="JOX3" s="38"/>
      <c r="JOY3" s="38"/>
      <c r="JOZ3" s="38"/>
      <c r="JPA3" s="38"/>
      <c r="JPB3" s="38"/>
      <c r="JPC3" s="38"/>
      <c r="JPD3" s="38"/>
      <c r="JPE3" s="38"/>
      <c r="JPF3" s="38"/>
      <c r="JPG3" s="38"/>
      <c r="JPH3" s="38"/>
      <c r="JPI3" s="38"/>
      <c r="JPJ3" s="38"/>
      <c r="JPK3" s="38"/>
      <c r="JPL3" s="38"/>
      <c r="JPM3" s="38"/>
      <c r="JPN3" s="38"/>
      <c r="JPO3" s="38"/>
      <c r="JPP3" s="38"/>
      <c r="JPQ3" s="38"/>
      <c r="JPR3" s="38"/>
      <c r="JPS3" s="38"/>
      <c r="JPT3" s="38"/>
      <c r="JPU3" s="38"/>
      <c r="JPV3" s="38"/>
      <c r="JPW3" s="38"/>
      <c r="JPX3" s="38"/>
      <c r="JPY3" s="38"/>
      <c r="JPZ3" s="38"/>
      <c r="JQA3" s="38"/>
      <c r="JQB3" s="38"/>
      <c r="JQC3" s="38"/>
      <c r="JQD3" s="38"/>
      <c r="JQE3" s="38"/>
      <c r="JQF3" s="38"/>
      <c r="JQG3" s="38"/>
      <c r="JQH3" s="38"/>
      <c r="JQI3" s="38"/>
      <c r="JQJ3" s="38"/>
      <c r="JQK3" s="38"/>
      <c r="JQL3" s="38"/>
      <c r="JQM3" s="38"/>
      <c r="JQN3" s="38"/>
      <c r="JQO3" s="38"/>
      <c r="JQP3" s="38"/>
      <c r="JQQ3" s="38"/>
      <c r="JQR3" s="38"/>
      <c r="JQS3" s="38"/>
      <c r="JQT3" s="38"/>
      <c r="JQU3" s="38"/>
      <c r="JQV3" s="38"/>
      <c r="JQW3" s="38"/>
      <c r="JQX3" s="38"/>
      <c r="JQY3" s="38"/>
      <c r="JQZ3" s="38"/>
      <c r="JRA3" s="38"/>
      <c r="JRB3" s="38"/>
      <c r="JRC3" s="38"/>
      <c r="JRD3" s="38"/>
      <c r="JRE3" s="38"/>
      <c r="JRF3" s="38"/>
      <c r="JRG3" s="38"/>
      <c r="JRH3" s="38"/>
      <c r="JRI3" s="38"/>
      <c r="JRJ3" s="38"/>
      <c r="JRK3" s="38"/>
      <c r="JRL3" s="38"/>
      <c r="JRM3" s="38"/>
      <c r="JRN3" s="38"/>
      <c r="JRO3" s="38"/>
      <c r="JRP3" s="38"/>
      <c r="JRQ3" s="38"/>
      <c r="JRR3" s="38"/>
      <c r="JRS3" s="38"/>
      <c r="JRT3" s="38"/>
      <c r="JRU3" s="38"/>
      <c r="JRV3" s="38"/>
      <c r="JRW3" s="38"/>
      <c r="JRX3" s="38"/>
      <c r="JRY3" s="38"/>
      <c r="JRZ3" s="38"/>
      <c r="JSA3" s="38"/>
      <c r="JSB3" s="38"/>
      <c r="JSC3" s="38"/>
      <c r="JSD3" s="38"/>
      <c r="JSE3" s="38"/>
      <c r="JSF3" s="38"/>
      <c r="JSG3" s="38"/>
      <c r="JSH3" s="38"/>
      <c r="JSI3" s="38"/>
      <c r="JSJ3" s="38"/>
      <c r="JSK3" s="38"/>
      <c r="JSL3" s="38"/>
      <c r="JSM3" s="38"/>
      <c r="JSN3" s="38"/>
      <c r="JSO3" s="38"/>
      <c r="JSP3" s="38"/>
      <c r="JSQ3" s="38"/>
      <c r="JSR3" s="38"/>
      <c r="JSS3" s="38"/>
      <c r="JST3" s="38"/>
      <c r="JSU3" s="38"/>
      <c r="JSV3" s="38"/>
      <c r="JSW3" s="38"/>
      <c r="JSX3" s="38"/>
      <c r="JSY3" s="38"/>
      <c r="JSZ3" s="38"/>
      <c r="JTA3" s="38"/>
      <c r="JTB3" s="38"/>
      <c r="JTC3" s="38"/>
      <c r="JTD3" s="38"/>
      <c r="JTE3" s="38"/>
      <c r="JTF3" s="38"/>
      <c r="JTG3" s="38"/>
      <c r="JTH3" s="38"/>
      <c r="JTI3" s="38"/>
      <c r="JTJ3" s="38"/>
      <c r="JTK3" s="38"/>
      <c r="JTL3" s="38"/>
      <c r="JTM3" s="38"/>
      <c r="JTN3" s="38"/>
      <c r="JTO3" s="38"/>
      <c r="JTP3" s="38"/>
      <c r="JTQ3" s="38"/>
      <c r="JTR3" s="38"/>
      <c r="JTS3" s="38"/>
      <c r="JTT3" s="38"/>
      <c r="JTU3" s="38"/>
      <c r="JTV3" s="38"/>
      <c r="JTW3" s="38"/>
      <c r="JTX3" s="38"/>
      <c r="JTY3" s="38"/>
      <c r="JTZ3" s="38"/>
      <c r="JUA3" s="38"/>
      <c r="JUB3" s="38"/>
      <c r="JUC3" s="38"/>
      <c r="JUD3" s="38"/>
      <c r="JUE3" s="38"/>
      <c r="JUF3" s="38"/>
      <c r="JUG3" s="38"/>
      <c r="JUH3" s="38"/>
      <c r="JUI3" s="38"/>
      <c r="JUJ3" s="38"/>
      <c r="JUK3" s="38"/>
      <c r="JUL3" s="38"/>
      <c r="JUM3" s="38"/>
      <c r="JUN3" s="38"/>
      <c r="JUO3" s="38"/>
      <c r="JUP3" s="38"/>
      <c r="JUQ3" s="38"/>
      <c r="JUR3" s="38"/>
      <c r="JUS3" s="38"/>
      <c r="JUT3" s="38"/>
      <c r="JUU3" s="38"/>
      <c r="JUV3" s="38"/>
      <c r="JUW3" s="38"/>
      <c r="JUX3" s="38"/>
      <c r="JUY3" s="38"/>
      <c r="JUZ3" s="38"/>
      <c r="JVA3" s="38"/>
      <c r="JVB3" s="38"/>
      <c r="JVC3" s="38"/>
      <c r="JVD3" s="38"/>
      <c r="JVE3" s="38"/>
      <c r="JVF3" s="38"/>
      <c r="JVG3" s="38"/>
      <c r="JVH3" s="38"/>
      <c r="JVI3" s="38"/>
      <c r="JVJ3" s="38"/>
      <c r="JVK3" s="38"/>
      <c r="JVL3" s="38"/>
      <c r="JVM3" s="38"/>
      <c r="JVN3" s="38"/>
      <c r="JVO3" s="38"/>
      <c r="JVP3" s="38"/>
      <c r="JVQ3" s="38"/>
      <c r="JVR3" s="38"/>
      <c r="JVS3" s="38"/>
      <c r="JVT3" s="38"/>
      <c r="JVU3" s="38"/>
      <c r="JVV3" s="38"/>
      <c r="JVW3" s="38"/>
      <c r="JVX3" s="38"/>
      <c r="JVY3" s="38"/>
      <c r="JVZ3" s="38"/>
      <c r="JWA3" s="38"/>
      <c r="JWB3" s="38"/>
      <c r="JWC3" s="38"/>
      <c r="JWD3" s="38"/>
      <c r="JWE3" s="38"/>
      <c r="JWF3" s="38"/>
      <c r="JWG3" s="38"/>
      <c r="JWH3" s="38"/>
      <c r="JWI3" s="38"/>
      <c r="JWJ3" s="38"/>
      <c r="JWK3" s="38"/>
      <c r="JWL3" s="38"/>
      <c r="JWM3" s="38"/>
      <c r="JWN3" s="38"/>
      <c r="JWO3" s="38"/>
      <c r="JWP3" s="38"/>
      <c r="JWQ3" s="38"/>
      <c r="JWR3" s="38"/>
      <c r="JWS3" s="38"/>
      <c r="JWT3" s="38"/>
      <c r="JWU3" s="38"/>
      <c r="JWV3" s="38"/>
      <c r="JWW3" s="38"/>
      <c r="JWX3" s="38"/>
      <c r="JWY3" s="38"/>
      <c r="JWZ3" s="38"/>
      <c r="JXA3" s="38"/>
      <c r="JXB3" s="38"/>
      <c r="JXC3" s="38"/>
      <c r="JXD3" s="38"/>
      <c r="JXE3" s="38"/>
      <c r="JXF3" s="38"/>
      <c r="JXG3" s="38"/>
      <c r="JXH3" s="38"/>
      <c r="JXI3" s="38"/>
      <c r="JXJ3" s="38"/>
      <c r="JXK3" s="38"/>
      <c r="JXL3" s="38"/>
      <c r="JXM3" s="38"/>
      <c r="JXN3" s="38"/>
      <c r="JXO3" s="38"/>
      <c r="JXP3" s="38"/>
      <c r="JXQ3" s="38"/>
      <c r="JXR3" s="38"/>
      <c r="JXS3" s="38"/>
      <c r="JXT3" s="38"/>
      <c r="JXU3" s="38"/>
      <c r="JXV3" s="38"/>
      <c r="JXW3" s="38"/>
      <c r="JXX3" s="38"/>
      <c r="JXY3" s="38"/>
      <c r="JXZ3" s="38"/>
      <c r="JYA3" s="38"/>
      <c r="JYB3" s="38"/>
      <c r="JYC3" s="38"/>
      <c r="JYD3" s="38"/>
      <c r="JYE3" s="38"/>
      <c r="JYF3" s="38"/>
      <c r="JYG3" s="38"/>
      <c r="JYH3" s="38"/>
      <c r="JYI3" s="38"/>
      <c r="JYJ3" s="38"/>
      <c r="JYK3" s="38"/>
      <c r="JYL3" s="38"/>
      <c r="JYM3" s="38"/>
      <c r="JYN3" s="38"/>
      <c r="JYO3" s="38"/>
      <c r="JYP3" s="38"/>
      <c r="JYQ3" s="38"/>
      <c r="JYR3" s="38"/>
      <c r="JYS3" s="38"/>
      <c r="JYT3" s="38"/>
      <c r="JYU3" s="38"/>
      <c r="JYV3" s="38"/>
      <c r="JYW3" s="38"/>
      <c r="JYX3" s="38"/>
      <c r="JYY3" s="38"/>
      <c r="JYZ3" s="38"/>
      <c r="JZA3" s="38"/>
      <c r="JZB3" s="38"/>
      <c r="JZC3" s="38"/>
      <c r="JZD3" s="38"/>
      <c r="JZE3" s="38"/>
      <c r="JZF3" s="38"/>
      <c r="JZG3" s="38"/>
      <c r="JZH3" s="38"/>
      <c r="JZI3" s="38"/>
      <c r="JZJ3" s="38"/>
      <c r="JZK3" s="38"/>
      <c r="JZL3" s="38"/>
      <c r="JZM3" s="38"/>
      <c r="JZN3" s="38"/>
      <c r="JZO3" s="38"/>
      <c r="JZP3" s="38"/>
      <c r="JZQ3" s="38"/>
      <c r="JZR3" s="38"/>
      <c r="JZS3" s="38"/>
      <c r="JZT3" s="38"/>
      <c r="JZU3" s="38"/>
      <c r="JZV3" s="38"/>
      <c r="JZW3" s="38"/>
      <c r="JZX3" s="38"/>
      <c r="JZY3" s="38"/>
      <c r="JZZ3" s="38"/>
      <c r="KAA3" s="38"/>
      <c r="KAB3" s="38"/>
      <c r="KAC3" s="38"/>
      <c r="KAD3" s="38"/>
      <c r="KAE3" s="38"/>
      <c r="KAF3" s="38"/>
      <c r="KAG3" s="38"/>
      <c r="KAH3" s="38"/>
      <c r="KAI3" s="38"/>
      <c r="KAJ3" s="38"/>
      <c r="KAK3" s="38"/>
      <c r="KAL3" s="38"/>
      <c r="KAM3" s="38"/>
      <c r="KAN3" s="38"/>
      <c r="KAO3" s="38"/>
      <c r="KAP3" s="38"/>
      <c r="KAQ3" s="38"/>
      <c r="KAR3" s="38"/>
      <c r="KAS3" s="38"/>
      <c r="KAT3" s="38"/>
      <c r="KAU3" s="38"/>
      <c r="KAV3" s="38"/>
      <c r="KAW3" s="38"/>
      <c r="KAX3" s="38"/>
      <c r="KAY3" s="38"/>
      <c r="KAZ3" s="38"/>
      <c r="KBA3" s="38"/>
      <c r="KBB3" s="38"/>
      <c r="KBC3" s="38"/>
      <c r="KBD3" s="38"/>
      <c r="KBE3" s="38"/>
      <c r="KBF3" s="38"/>
      <c r="KBG3" s="38"/>
      <c r="KBH3" s="38"/>
      <c r="KBI3" s="38"/>
      <c r="KBJ3" s="38"/>
      <c r="KBK3" s="38"/>
      <c r="KBL3" s="38"/>
      <c r="KBM3" s="38"/>
      <c r="KBN3" s="38"/>
      <c r="KBO3" s="38"/>
      <c r="KBP3" s="38"/>
      <c r="KBQ3" s="38"/>
      <c r="KBR3" s="38"/>
      <c r="KBS3" s="38"/>
      <c r="KBT3" s="38"/>
      <c r="KBU3" s="38"/>
      <c r="KBV3" s="38"/>
      <c r="KBW3" s="38"/>
      <c r="KBX3" s="38"/>
      <c r="KBY3" s="38"/>
      <c r="KBZ3" s="38"/>
      <c r="KCA3" s="38"/>
      <c r="KCB3" s="38"/>
      <c r="KCC3" s="38"/>
      <c r="KCD3" s="38"/>
      <c r="KCE3" s="38"/>
      <c r="KCF3" s="38"/>
      <c r="KCG3" s="38"/>
      <c r="KCH3" s="38"/>
      <c r="KCI3" s="38"/>
      <c r="KCJ3" s="38"/>
      <c r="KCK3" s="38"/>
      <c r="KCL3" s="38"/>
      <c r="KCM3" s="38"/>
      <c r="KCN3" s="38"/>
      <c r="KCO3" s="38"/>
      <c r="KCP3" s="38"/>
      <c r="KCQ3" s="38"/>
      <c r="KCR3" s="38"/>
      <c r="KCS3" s="38"/>
      <c r="KCT3" s="38"/>
      <c r="KCU3" s="38"/>
      <c r="KCV3" s="38"/>
      <c r="KCW3" s="38"/>
      <c r="KCX3" s="38"/>
      <c r="KCY3" s="38"/>
      <c r="KCZ3" s="38"/>
      <c r="KDA3" s="38"/>
      <c r="KDB3" s="38"/>
      <c r="KDC3" s="38"/>
      <c r="KDD3" s="38"/>
      <c r="KDE3" s="38"/>
      <c r="KDF3" s="38"/>
      <c r="KDG3" s="38"/>
      <c r="KDH3" s="38"/>
      <c r="KDI3" s="38"/>
      <c r="KDJ3" s="38"/>
      <c r="KDK3" s="38"/>
      <c r="KDL3" s="38"/>
      <c r="KDM3" s="38"/>
      <c r="KDN3" s="38"/>
      <c r="KDO3" s="38"/>
      <c r="KDP3" s="38"/>
      <c r="KDQ3" s="38"/>
      <c r="KDR3" s="38"/>
      <c r="KDS3" s="38"/>
      <c r="KDT3" s="38"/>
      <c r="KDU3" s="38"/>
      <c r="KDV3" s="38"/>
      <c r="KDW3" s="38"/>
      <c r="KDX3" s="38"/>
      <c r="KDY3" s="38"/>
      <c r="KDZ3" s="38"/>
      <c r="KEA3" s="38"/>
      <c r="KEB3" s="38"/>
      <c r="KEC3" s="38"/>
      <c r="KED3" s="38"/>
      <c r="KEE3" s="38"/>
      <c r="KEF3" s="38"/>
      <c r="KEG3" s="38"/>
      <c r="KEH3" s="38"/>
      <c r="KEI3" s="38"/>
      <c r="KEJ3" s="38"/>
      <c r="KEK3" s="38"/>
      <c r="KEL3" s="38"/>
      <c r="KEM3" s="38"/>
      <c r="KEN3" s="38"/>
      <c r="KEO3" s="38"/>
      <c r="KEP3" s="38"/>
      <c r="KEQ3" s="38"/>
      <c r="KER3" s="38"/>
      <c r="KES3" s="38"/>
      <c r="KET3" s="38"/>
      <c r="KEU3" s="38"/>
      <c r="KEV3" s="38"/>
      <c r="KEW3" s="38"/>
      <c r="KEX3" s="38"/>
      <c r="KEY3" s="38"/>
      <c r="KEZ3" s="38"/>
      <c r="KFA3" s="38"/>
      <c r="KFB3" s="38"/>
      <c r="KFC3" s="38"/>
      <c r="KFD3" s="38"/>
      <c r="KFE3" s="38"/>
      <c r="KFF3" s="38"/>
      <c r="KFG3" s="38"/>
      <c r="KFH3" s="38"/>
      <c r="KFI3" s="38"/>
      <c r="KFJ3" s="38"/>
      <c r="KFK3" s="38"/>
      <c r="KFL3" s="38"/>
      <c r="KFM3" s="38"/>
      <c r="KFN3" s="38"/>
      <c r="KFO3" s="38"/>
      <c r="KFP3" s="38"/>
      <c r="KFQ3" s="38"/>
      <c r="KFR3" s="38"/>
      <c r="KFS3" s="38"/>
      <c r="KFT3" s="38"/>
      <c r="KFU3" s="38"/>
      <c r="KFV3" s="38"/>
      <c r="KFW3" s="38"/>
      <c r="KFX3" s="38"/>
      <c r="KFY3" s="38"/>
      <c r="KFZ3" s="38"/>
      <c r="KGA3" s="38"/>
      <c r="KGB3" s="38"/>
      <c r="KGC3" s="38"/>
      <c r="KGD3" s="38"/>
      <c r="KGE3" s="38"/>
      <c r="KGF3" s="38"/>
      <c r="KGG3" s="38"/>
      <c r="KGH3" s="38"/>
      <c r="KGI3" s="38"/>
      <c r="KGJ3" s="38"/>
      <c r="KGK3" s="38"/>
      <c r="KGL3" s="38"/>
      <c r="KGM3" s="38"/>
      <c r="KGN3" s="38"/>
      <c r="KGO3" s="38"/>
      <c r="KGP3" s="38"/>
      <c r="KGQ3" s="38"/>
      <c r="KGR3" s="38"/>
      <c r="KGS3" s="38"/>
      <c r="KGT3" s="38"/>
      <c r="KGU3" s="38"/>
      <c r="KGV3" s="38"/>
      <c r="KGW3" s="38"/>
      <c r="KGX3" s="38"/>
      <c r="KGY3" s="38"/>
      <c r="KGZ3" s="38"/>
      <c r="KHA3" s="38"/>
      <c r="KHB3" s="38"/>
      <c r="KHC3" s="38"/>
      <c r="KHD3" s="38"/>
      <c r="KHE3" s="38"/>
      <c r="KHF3" s="38"/>
      <c r="KHG3" s="38"/>
      <c r="KHH3" s="38"/>
      <c r="KHI3" s="38"/>
      <c r="KHJ3" s="38"/>
      <c r="KHK3" s="38"/>
      <c r="KHL3" s="38"/>
      <c r="KHM3" s="38"/>
      <c r="KHN3" s="38"/>
      <c r="KHO3" s="38"/>
      <c r="KHP3" s="38"/>
      <c r="KHQ3" s="38"/>
      <c r="KHR3" s="38"/>
      <c r="KHS3" s="38"/>
      <c r="KHT3" s="38"/>
      <c r="KHU3" s="38"/>
      <c r="KHV3" s="38"/>
      <c r="KHW3" s="38"/>
      <c r="KHX3" s="38"/>
      <c r="KHY3" s="38"/>
      <c r="KHZ3" s="38"/>
      <c r="KIA3" s="38"/>
      <c r="KIB3" s="38"/>
      <c r="KIC3" s="38"/>
      <c r="KID3" s="38"/>
      <c r="KIE3" s="38"/>
      <c r="KIF3" s="38"/>
      <c r="KIG3" s="38"/>
      <c r="KIH3" s="38"/>
      <c r="KII3" s="38"/>
      <c r="KIJ3" s="38"/>
      <c r="KIK3" s="38"/>
      <c r="KIL3" s="38"/>
      <c r="KIM3" s="38"/>
      <c r="KIN3" s="38"/>
      <c r="KIO3" s="38"/>
      <c r="KIP3" s="38"/>
      <c r="KIQ3" s="38"/>
      <c r="KIR3" s="38"/>
      <c r="KIS3" s="38"/>
      <c r="KIT3" s="38"/>
      <c r="KIU3" s="38"/>
      <c r="KIV3" s="38"/>
      <c r="KIW3" s="38"/>
      <c r="KIX3" s="38"/>
      <c r="KIY3" s="38"/>
      <c r="KIZ3" s="38"/>
      <c r="KJA3" s="38"/>
      <c r="KJB3" s="38"/>
      <c r="KJC3" s="38"/>
      <c r="KJD3" s="38"/>
      <c r="KJE3" s="38"/>
      <c r="KJF3" s="38"/>
      <c r="KJG3" s="38"/>
      <c r="KJH3" s="38"/>
      <c r="KJI3" s="38"/>
      <c r="KJJ3" s="38"/>
      <c r="KJK3" s="38"/>
      <c r="KJL3" s="38"/>
      <c r="KJM3" s="38"/>
      <c r="KJN3" s="38"/>
      <c r="KJO3" s="38"/>
      <c r="KJP3" s="38"/>
      <c r="KJQ3" s="38"/>
      <c r="KJR3" s="38"/>
      <c r="KJS3" s="38"/>
      <c r="KJT3" s="38"/>
      <c r="KJU3" s="38"/>
      <c r="KJV3" s="38"/>
      <c r="KJW3" s="38"/>
      <c r="KJX3" s="38"/>
      <c r="KJY3" s="38"/>
      <c r="KJZ3" s="38"/>
      <c r="KKA3" s="38"/>
      <c r="KKB3" s="38"/>
      <c r="KKC3" s="38"/>
      <c r="KKD3" s="38"/>
      <c r="KKE3" s="38"/>
      <c r="KKF3" s="38"/>
      <c r="KKG3" s="38"/>
      <c r="KKH3" s="38"/>
      <c r="KKI3" s="38"/>
      <c r="KKJ3" s="38"/>
      <c r="KKK3" s="38"/>
      <c r="KKL3" s="38"/>
      <c r="KKM3" s="38"/>
      <c r="KKN3" s="38"/>
      <c r="KKO3" s="38"/>
      <c r="KKP3" s="38"/>
      <c r="KKQ3" s="38"/>
      <c r="KKR3" s="38"/>
      <c r="KKS3" s="38"/>
      <c r="KKT3" s="38"/>
      <c r="KKU3" s="38"/>
      <c r="KKV3" s="38"/>
      <c r="KKW3" s="38"/>
      <c r="KKX3" s="38"/>
      <c r="KKY3" s="38"/>
      <c r="KKZ3" s="38"/>
      <c r="KLA3" s="38"/>
      <c r="KLB3" s="38"/>
      <c r="KLC3" s="38"/>
      <c r="KLD3" s="38"/>
      <c r="KLE3" s="38"/>
      <c r="KLF3" s="38"/>
      <c r="KLG3" s="38"/>
      <c r="KLH3" s="38"/>
      <c r="KLI3" s="38"/>
      <c r="KLJ3" s="38"/>
      <c r="KLK3" s="38"/>
      <c r="KLL3" s="38"/>
      <c r="KLM3" s="38"/>
      <c r="KLN3" s="38"/>
      <c r="KLO3" s="38"/>
      <c r="KLP3" s="38"/>
      <c r="KLQ3" s="38"/>
      <c r="KLR3" s="38"/>
      <c r="KLS3" s="38"/>
      <c r="KLT3" s="38"/>
      <c r="KLU3" s="38"/>
      <c r="KLV3" s="38"/>
      <c r="KLW3" s="38"/>
      <c r="KLX3" s="38"/>
      <c r="KLY3" s="38"/>
      <c r="KLZ3" s="38"/>
      <c r="KMA3" s="38"/>
      <c r="KMB3" s="38"/>
      <c r="KMC3" s="38"/>
      <c r="KMD3" s="38"/>
      <c r="KME3" s="38"/>
      <c r="KMF3" s="38"/>
      <c r="KMG3" s="38"/>
      <c r="KMH3" s="38"/>
      <c r="KMI3" s="38"/>
      <c r="KMJ3" s="38"/>
      <c r="KMK3" s="38"/>
      <c r="KML3" s="38"/>
      <c r="KMM3" s="38"/>
      <c r="KMN3" s="38"/>
      <c r="KMO3" s="38"/>
      <c r="KMP3" s="38"/>
      <c r="KMQ3" s="38"/>
      <c r="KMR3" s="38"/>
      <c r="KMS3" s="38"/>
      <c r="KMT3" s="38"/>
      <c r="KMU3" s="38"/>
      <c r="KMV3" s="38"/>
      <c r="KMW3" s="38"/>
      <c r="KMX3" s="38"/>
      <c r="KMY3" s="38"/>
      <c r="KMZ3" s="38"/>
      <c r="KNA3" s="38"/>
      <c r="KNB3" s="38"/>
      <c r="KNC3" s="38"/>
      <c r="KND3" s="38"/>
      <c r="KNE3" s="38"/>
      <c r="KNF3" s="38"/>
      <c r="KNG3" s="38"/>
      <c r="KNH3" s="38"/>
      <c r="KNI3" s="38"/>
      <c r="KNJ3" s="38"/>
      <c r="KNK3" s="38"/>
      <c r="KNL3" s="38"/>
      <c r="KNM3" s="38"/>
      <c r="KNN3" s="38"/>
      <c r="KNO3" s="38"/>
      <c r="KNP3" s="38"/>
      <c r="KNQ3" s="38"/>
      <c r="KNR3" s="38"/>
      <c r="KNS3" s="38"/>
      <c r="KNT3" s="38"/>
      <c r="KNU3" s="38"/>
      <c r="KNV3" s="38"/>
      <c r="KNW3" s="38"/>
      <c r="KNX3" s="38"/>
      <c r="KNY3" s="38"/>
      <c r="KNZ3" s="38"/>
      <c r="KOA3" s="38"/>
      <c r="KOB3" s="38"/>
      <c r="KOC3" s="38"/>
      <c r="KOD3" s="38"/>
      <c r="KOE3" s="38"/>
      <c r="KOF3" s="38"/>
      <c r="KOG3" s="38"/>
      <c r="KOH3" s="38"/>
      <c r="KOI3" s="38"/>
      <c r="KOJ3" s="38"/>
      <c r="KOK3" s="38"/>
      <c r="KOL3" s="38"/>
      <c r="KOM3" s="38"/>
      <c r="KON3" s="38"/>
      <c r="KOO3" s="38"/>
      <c r="KOP3" s="38"/>
      <c r="KOQ3" s="38"/>
      <c r="KOR3" s="38"/>
      <c r="KOS3" s="38"/>
      <c r="KOT3" s="38"/>
      <c r="KOU3" s="38"/>
      <c r="KOV3" s="38"/>
      <c r="KOW3" s="38"/>
      <c r="KOX3" s="38"/>
      <c r="KOY3" s="38"/>
      <c r="KOZ3" s="38"/>
      <c r="KPA3" s="38"/>
      <c r="KPB3" s="38"/>
      <c r="KPC3" s="38"/>
      <c r="KPD3" s="38"/>
      <c r="KPE3" s="38"/>
      <c r="KPF3" s="38"/>
      <c r="KPG3" s="38"/>
      <c r="KPH3" s="38"/>
      <c r="KPI3" s="38"/>
      <c r="KPJ3" s="38"/>
      <c r="KPK3" s="38"/>
      <c r="KPL3" s="38"/>
      <c r="KPM3" s="38"/>
      <c r="KPN3" s="38"/>
      <c r="KPO3" s="38"/>
      <c r="KPP3" s="38"/>
      <c r="KPQ3" s="38"/>
      <c r="KPR3" s="38"/>
      <c r="KPS3" s="38"/>
      <c r="KPT3" s="38"/>
      <c r="KPU3" s="38"/>
      <c r="KPV3" s="38"/>
      <c r="KPW3" s="38"/>
      <c r="KPX3" s="38"/>
      <c r="KPY3" s="38"/>
      <c r="KPZ3" s="38"/>
      <c r="KQA3" s="38"/>
      <c r="KQB3" s="38"/>
      <c r="KQC3" s="38"/>
      <c r="KQD3" s="38"/>
      <c r="KQE3" s="38"/>
      <c r="KQF3" s="38"/>
      <c r="KQG3" s="38"/>
      <c r="KQH3" s="38"/>
      <c r="KQI3" s="38"/>
      <c r="KQJ3" s="38"/>
      <c r="KQK3" s="38"/>
      <c r="KQL3" s="38"/>
      <c r="KQM3" s="38"/>
      <c r="KQN3" s="38"/>
      <c r="KQO3" s="38"/>
      <c r="KQP3" s="38"/>
      <c r="KQQ3" s="38"/>
      <c r="KQR3" s="38"/>
      <c r="KQS3" s="38"/>
      <c r="KQT3" s="38"/>
      <c r="KQU3" s="38"/>
      <c r="KQV3" s="38"/>
      <c r="KQW3" s="38"/>
      <c r="KQX3" s="38"/>
      <c r="KQY3" s="38"/>
      <c r="KQZ3" s="38"/>
      <c r="KRA3" s="38"/>
      <c r="KRB3" s="38"/>
      <c r="KRC3" s="38"/>
      <c r="KRD3" s="38"/>
      <c r="KRE3" s="38"/>
      <c r="KRF3" s="38"/>
      <c r="KRG3" s="38"/>
      <c r="KRH3" s="38"/>
      <c r="KRI3" s="38"/>
      <c r="KRJ3" s="38"/>
      <c r="KRK3" s="38"/>
      <c r="KRL3" s="38"/>
      <c r="KRM3" s="38"/>
      <c r="KRN3" s="38"/>
      <c r="KRO3" s="38"/>
      <c r="KRP3" s="38"/>
      <c r="KRQ3" s="38"/>
      <c r="KRR3" s="38"/>
      <c r="KRS3" s="38"/>
      <c r="KRT3" s="38"/>
      <c r="KRU3" s="38"/>
      <c r="KRV3" s="38"/>
      <c r="KRW3" s="38"/>
      <c r="KRX3" s="38"/>
      <c r="KRY3" s="38"/>
      <c r="KRZ3" s="38"/>
      <c r="KSA3" s="38"/>
      <c r="KSB3" s="38"/>
      <c r="KSC3" s="38"/>
      <c r="KSD3" s="38"/>
      <c r="KSE3" s="38"/>
      <c r="KSF3" s="38"/>
      <c r="KSG3" s="38"/>
      <c r="KSH3" s="38"/>
      <c r="KSI3" s="38"/>
      <c r="KSJ3" s="38"/>
      <c r="KSK3" s="38"/>
      <c r="KSL3" s="38"/>
      <c r="KSM3" s="38"/>
      <c r="KSN3" s="38"/>
      <c r="KSO3" s="38"/>
      <c r="KSP3" s="38"/>
      <c r="KSQ3" s="38"/>
      <c r="KSR3" s="38"/>
      <c r="KSS3" s="38"/>
      <c r="KST3" s="38"/>
      <c r="KSU3" s="38"/>
      <c r="KSV3" s="38"/>
      <c r="KSW3" s="38"/>
      <c r="KSX3" s="38"/>
      <c r="KSY3" s="38"/>
      <c r="KSZ3" s="38"/>
      <c r="KTA3" s="38"/>
      <c r="KTB3" s="38"/>
      <c r="KTC3" s="38"/>
      <c r="KTD3" s="38"/>
      <c r="KTE3" s="38"/>
      <c r="KTF3" s="38"/>
      <c r="KTG3" s="38"/>
      <c r="KTH3" s="38"/>
      <c r="KTI3" s="38"/>
      <c r="KTJ3" s="38"/>
      <c r="KTK3" s="38"/>
      <c r="KTL3" s="38"/>
      <c r="KTM3" s="38"/>
      <c r="KTN3" s="38"/>
      <c r="KTO3" s="38"/>
      <c r="KTP3" s="38"/>
      <c r="KTQ3" s="38"/>
      <c r="KTR3" s="38"/>
      <c r="KTS3" s="38"/>
      <c r="KTT3" s="38"/>
      <c r="KTU3" s="38"/>
      <c r="KTV3" s="38"/>
      <c r="KTW3" s="38"/>
      <c r="KTX3" s="38"/>
      <c r="KTY3" s="38"/>
      <c r="KTZ3" s="38"/>
      <c r="KUA3" s="38"/>
      <c r="KUB3" s="38"/>
      <c r="KUC3" s="38"/>
      <c r="KUD3" s="38"/>
      <c r="KUE3" s="38"/>
      <c r="KUF3" s="38"/>
      <c r="KUG3" s="38"/>
      <c r="KUH3" s="38"/>
      <c r="KUI3" s="38"/>
      <c r="KUJ3" s="38"/>
      <c r="KUK3" s="38"/>
      <c r="KUL3" s="38"/>
      <c r="KUM3" s="38"/>
      <c r="KUN3" s="38"/>
      <c r="KUO3" s="38"/>
      <c r="KUP3" s="38"/>
      <c r="KUQ3" s="38"/>
      <c r="KUR3" s="38"/>
      <c r="KUS3" s="38"/>
      <c r="KUT3" s="38"/>
      <c r="KUU3" s="38"/>
      <c r="KUV3" s="38"/>
      <c r="KUW3" s="38"/>
      <c r="KUX3" s="38"/>
      <c r="KUY3" s="38"/>
      <c r="KUZ3" s="38"/>
      <c r="KVA3" s="38"/>
      <c r="KVB3" s="38"/>
      <c r="KVC3" s="38"/>
      <c r="KVD3" s="38"/>
      <c r="KVE3" s="38"/>
      <c r="KVF3" s="38"/>
      <c r="KVG3" s="38"/>
      <c r="KVH3" s="38"/>
      <c r="KVI3" s="38"/>
      <c r="KVJ3" s="38"/>
      <c r="KVK3" s="38"/>
      <c r="KVL3" s="38"/>
      <c r="KVM3" s="38"/>
      <c r="KVN3" s="38"/>
      <c r="KVO3" s="38"/>
      <c r="KVP3" s="38"/>
      <c r="KVQ3" s="38"/>
      <c r="KVR3" s="38"/>
      <c r="KVS3" s="38"/>
      <c r="KVT3" s="38"/>
      <c r="KVU3" s="38"/>
      <c r="KVV3" s="38"/>
      <c r="KVW3" s="38"/>
      <c r="KVX3" s="38"/>
      <c r="KVY3" s="38"/>
      <c r="KVZ3" s="38"/>
      <c r="KWA3" s="38"/>
      <c r="KWB3" s="38"/>
      <c r="KWC3" s="38"/>
      <c r="KWD3" s="38"/>
      <c r="KWE3" s="38"/>
      <c r="KWF3" s="38"/>
      <c r="KWG3" s="38"/>
      <c r="KWH3" s="38"/>
      <c r="KWI3" s="38"/>
      <c r="KWJ3" s="38"/>
      <c r="KWK3" s="38"/>
      <c r="KWL3" s="38"/>
      <c r="KWM3" s="38"/>
      <c r="KWN3" s="38"/>
      <c r="KWO3" s="38"/>
      <c r="KWP3" s="38"/>
      <c r="KWQ3" s="38"/>
      <c r="KWR3" s="38"/>
      <c r="KWS3" s="38"/>
      <c r="KWT3" s="38"/>
      <c r="KWU3" s="38"/>
      <c r="KWV3" s="38"/>
      <c r="KWW3" s="38"/>
      <c r="KWX3" s="38"/>
      <c r="KWY3" s="38"/>
      <c r="KWZ3" s="38"/>
      <c r="KXA3" s="38"/>
      <c r="KXB3" s="38"/>
      <c r="KXC3" s="38"/>
      <c r="KXD3" s="38"/>
      <c r="KXE3" s="38"/>
      <c r="KXF3" s="38"/>
      <c r="KXG3" s="38"/>
      <c r="KXH3" s="38"/>
      <c r="KXI3" s="38"/>
      <c r="KXJ3" s="38"/>
      <c r="KXK3" s="38"/>
      <c r="KXL3" s="38"/>
      <c r="KXM3" s="38"/>
      <c r="KXN3" s="38"/>
      <c r="KXO3" s="38"/>
      <c r="KXP3" s="38"/>
      <c r="KXQ3" s="38"/>
      <c r="KXR3" s="38"/>
      <c r="KXS3" s="38"/>
      <c r="KXT3" s="38"/>
      <c r="KXU3" s="38"/>
      <c r="KXV3" s="38"/>
      <c r="KXW3" s="38"/>
      <c r="KXX3" s="38"/>
      <c r="KXY3" s="38"/>
      <c r="KXZ3" s="38"/>
      <c r="KYA3" s="38"/>
      <c r="KYB3" s="38"/>
      <c r="KYC3" s="38"/>
      <c r="KYD3" s="38"/>
      <c r="KYE3" s="38"/>
      <c r="KYF3" s="38"/>
      <c r="KYG3" s="38"/>
      <c r="KYH3" s="38"/>
      <c r="KYI3" s="38"/>
      <c r="KYJ3" s="38"/>
      <c r="KYK3" s="38"/>
      <c r="KYL3" s="38"/>
      <c r="KYM3" s="38"/>
      <c r="KYN3" s="38"/>
      <c r="KYO3" s="38"/>
      <c r="KYP3" s="38"/>
      <c r="KYQ3" s="38"/>
      <c r="KYR3" s="38"/>
      <c r="KYS3" s="38"/>
      <c r="KYT3" s="38"/>
      <c r="KYU3" s="38"/>
      <c r="KYV3" s="38"/>
      <c r="KYW3" s="38"/>
      <c r="KYX3" s="38"/>
      <c r="KYY3" s="38"/>
      <c r="KYZ3" s="38"/>
      <c r="KZA3" s="38"/>
      <c r="KZB3" s="38"/>
      <c r="KZC3" s="38"/>
      <c r="KZD3" s="38"/>
      <c r="KZE3" s="38"/>
      <c r="KZF3" s="38"/>
      <c r="KZG3" s="38"/>
      <c r="KZH3" s="38"/>
      <c r="KZI3" s="38"/>
      <c r="KZJ3" s="38"/>
      <c r="KZK3" s="38"/>
      <c r="KZL3" s="38"/>
      <c r="KZM3" s="38"/>
      <c r="KZN3" s="38"/>
      <c r="KZO3" s="38"/>
      <c r="KZP3" s="38"/>
      <c r="KZQ3" s="38"/>
      <c r="KZR3" s="38"/>
      <c r="KZS3" s="38"/>
      <c r="KZT3" s="38"/>
      <c r="KZU3" s="38"/>
      <c r="KZV3" s="38"/>
      <c r="KZW3" s="38"/>
      <c r="KZX3" s="38"/>
      <c r="KZY3" s="38"/>
      <c r="KZZ3" s="38"/>
      <c r="LAA3" s="38"/>
      <c r="LAB3" s="38"/>
      <c r="LAC3" s="38"/>
      <c r="LAD3" s="38"/>
      <c r="LAE3" s="38"/>
      <c r="LAF3" s="38"/>
      <c r="LAG3" s="38"/>
      <c r="LAH3" s="38"/>
      <c r="LAI3" s="38"/>
      <c r="LAJ3" s="38"/>
      <c r="LAK3" s="38"/>
      <c r="LAL3" s="38"/>
      <c r="LAM3" s="38"/>
      <c r="LAN3" s="38"/>
      <c r="LAO3" s="38"/>
      <c r="LAP3" s="38"/>
      <c r="LAQ3" s="38"/>
      <c r="LAR3" s="38"/>
      <c r="LAS3" s="38"/>
      <c r="LAT3" s="38"/>
      <c r="LAU3" s="38"/>
      <c r="LAV3" s="38"/>
      <c r="LAW3" s="38"/>
      <c r="LAX3" s="38"/>
      <c r="LAY3" s="38"/>
      <c r="LAZ3" s="38"/>
      <c r="LBA3" s="38"/>
      <c r="LBB3" s="38"/>
      <c r="LBC3" s="38"/>
      <c r="LBD3" s="38"/>
      <c r="LBE3" s="38"/>
      <c r="LBF3" s="38"/>
      <c r="LBG3" s="38"/>
      <c r="LBH3" s="38"/>
      <c r="LBI3" s="38"/>
      <c r="LBJ3" s="38"/>
      <c r="LBK3" s="38"/>
      <c r="LBL3" s="38"/>
      <c r="LBM3" s="38"/>
      <c r="LBN3" s="38"/>
      <c r="LBO3" s="38"/>
      <c r="LBP3" s="38"/>
      <c r="LBQ3" s="38"/>
      <c r="LBR3" s="38"/>
      <c r="LBS3" s="38"/>
      <c r="LBT3" s="38"/>
      <c r="LBU3" s="38"/>
      <c r="LBV3" s="38"/>
      <c r="LBW3" s="38"/>
      <c r="LBX3" s="38"/>
      <c r="LBY3" s="38"/>
      <c r="LBZ3" s="38"/>
      <c r="LCA3" s="38"/>
      <c r="LCB3" s="38"/>
      <c r="LCC3" s="38"/>
      <c r="LCD3" s="38"/>
      <c r="LCE3" s="38"/>
      <c r="LCF3" s="38"/>
      <c r="LCG3" s="38"/>
      <c r="LCH3" s="38"/>
      <c r="LCI3" s="38"/>
      <c r="LCJ3" s="38"/>
      <c r="LCK3" s="38"/>
      <c r="LCL3" s="38"/>
      <c r="LCM3" s="38"/>
      <c r="LCN3" s="38"/>
      <c r="LCO3" s="38"/>
      <c r="LCP3" s="38"/>
      <c r="LCQ3" s="38"/>
      <c r="LCR3" s="38"/>
      <c r="LCS3" s="38"/>
      <c r="LCT3" s="38"/>
      <c r="LCU3" s="38"/>
      <c r="LCV3" s="38"/>
      <c r="LCW3" s="38"/>
      <c r="LCX3" s="38"/>
      <c r="LCY3" s="38"/>
      <c r="LCZ3" s="38"/>
      <c r="LDA3" s="38"/>
      <c r="LDB3" s="38"/>
      <c r="LDC3" s="38"/>
      <c r="LDD3" s="38"/>
      <c r="LDE3" s="38"/>
      <c r="LDF3" s="38"/>
      <c r="LDG3" s="38"/>
      <c r="LDH3" s="38"/>
      <c r="LDI3" s="38"/>
      <c r="LDJ3" s="38"/>
      <c r="LDK3" s="38"/>
      <c r="LDL3" s="38"/>
      <c r="LDM3" s="38"/>
      <c r="LDN3" s="38"/>
      <c r="LDO3" s="38"/>
      <c r="LDP3" s="38"/>
      <c r="LDQ3" s="38"/>
      <c r="LDR3" s="38"/>
      <c r="LDS3" s="38"/>
      <c r="LDT3" s="38"/>
      <c r="LDU3" s="38"/>
      <c r="LDV3" s="38"/>
      <c r="LDW3" s="38"/>
      <c r="LDX3" s="38"/>
      <c r="LDY3" s="38"/>
      <c r="LDZ3" s="38"/>
      <c r="LEA3" s="38"/>
      <c r="LEB3" s="38"/>
      <c r="LEC3" s="38"/>
      <c r="LED3" s="38"/>
      <c r="LEE3" s="38"/>
      <c r="LEF3" s="38"/>
      <c r="LEG3" s="38"/>
      <c r="LEH3" s="38"/>
      <c r="LEI3" s="38"/>
      <c r="LEJ3" s="38"/>
      <c r="LEK3" s="38"/>
      <c r="LEL3" s="38"/>
      <c r="LEM3" s="38"/>
      <c r="LEN3" s="38"/>
      <c r="LEO3" s="38"/>
      <c r="LEP3" s="38"/>
      <c r="LEQ3" s="38"/>
      <c r="LER3" s="38"/>
      <c r="LES3" s="38"/>
      <c r="LET3" s="38"/>
      <c r="LEU3" s="38"/>
      <c r="LEV3" s="38"/>
      <c r="LEW3" s="38"/>
      <c r="LEX3" s="38"/>
      <c r="LEY3" s="38"/>
      <c r="LEZ3" s="38"/>
      <c r="LFA3" s="38"/>
      <c r="LFB3" s="38"/>
      <c r="LFC3" s="38"/>
      <c r="LFD3" s="38"/>
      <c r="LFE3" s="38"/>
      <c r="LFF3" s="38"/>
      <c r="LFG3" s="38"/>
      <c r="LFH3" s="38"/>
      <c r="LFI3" s="38"/>
      <c r="LFJ3" s="38"/>
      <c r="LFK3" s="38"/>
      <c r="LFL3" s="38"/>
      <c r="LFM3" s="38"/>
      <c r="LFN3" s="38"/>
      <c r="LFO3" s="38"/>
      <c r="LFP3" s="38"/>
      <c r="LFQ3" s="38"/>
      <c r="LFR3" s="38"/>
      <c r="LFS3" s="38"/>
      <c r="LFT3" s="38"/>
      <c r="LFU3" s="38"/>
      <c r="LFV3" s="38"/>
      <c r="LFW3" s="38"/>
      <c r="LFX3" s="38"/>
      <c r="LFY3" s="38"/>
      <c r="LFZ3" s="38"/>
      <c r="LGA3" s="38"/>
      <c r="LGB3" s="38"/>
      <c r="LGC3" s="38"/>
      <c r="LGD3" s="38"/>
      <c r="LGE3" s="38"/>
      <c r="LGF3" s="38"/>
      <c r="LGG3" s="38"/>
      <c r="LGH3" s="38"/>
      <c r="LGI3" s="38"/>
      <c r="LGJ3" s="38"/>
      <c r="LGK3" s="38"/>
      <c r="LGL3" s="38"/>
      <c r="LGM3" s="38"/>
      <c r="LGN3" s="38"/>
      <c r="LGO3" s="38"/>
      <c r="LGP3" s="38"/>
      <c r="LGQ3" s="38"/>
      <c r="LGR3" s="38"/>
      <c r="LGS3" s="38"/>
      <c r="LGT3" s="38"/>
      <c r="LGU3" s="38"/>
      <c r="LGV3" s="38"/>
      <c r="LGW3" s="38"/>
      <c r="LGX3" s="38"/>
      <c r="LGY3" s="38"/>
      <c r="LGZ3" s="38"/>
      <c r="LHA3" s="38"/>
      <c r="LHB3" s="38"/>
      <c r="LHC3" s="38"/>
      <c r="LHD3" s="38"/>
      <c r="LHE3" s="38"/>
      <c r="LHF3" s="38"/>
      <c r="LHG3" s="38"/>
      <c r="LHH3" s="38"/>
      <c r="LHI3" s="38"/>
      <c r="LHJ3" s="38"/>
      <c r="LHK3" s="38"/>
      <c r="LHL3" s="38"/>
      <c r="LHM3" s="38"/>
      <c r="LHN3" s="38"/>
      <c r="LHO3" s="38"/>
      <c r="LHP3" s="38"/>
      <c r="LHQ3" s="38"/>
      <c r="LHR3" s="38"/>
      <c r="LHS3" s="38"/>
      <c r="LHT3" s="38"/>
      <c r="LHU3" s="38"/>
      <c r="LHV3" s="38"/>
      <c r="LHW3" s="38"/>
      <c r="LHX3" s="38"/>
      <c r="LHY3" s="38"/>
      <c r="LHZ3" s="38"/>
      <c r="LIA3" s="38"/>
      <c r="LIB3" s="38"/>
      <c r="LIC3" s="38"/>
      <c r="LID3" s="38"/>
      <c r="LIE3" s="38"/>
      <c r="LIF3" s="38"/>
      <c r="LIG3" s="38"/>
      <c r="LIH3" s="38"/>
      <c r="LII3" s="38"/>
      <c r="LIJ3" s="38"/>
      <c r="LIK3" s="38"/>
      <c r="LIL3" s="38"/>
      <c r="LIM3" s="38"/>
      <c r="LIN3" s="38"/>
      <c r="LIO3" s="38"/>
      <c r="LIP3" s="38"/>
      <c r="LIQ3" s="38"/>
      <c r="LIR3" s="38"/>
      <c r="LIS3" s="38"/>
      <c r="LIT3" s="38"/>
      <c r="LIU3" s="38"/>
      <c r="LIV3" s="38"/>
      <c r="LIW3" s="38"/>
      <c r="LIX3" s="38"/>
      <c r="LIY3" s="38"/>
      <c r="LIZ3" s="38"/>
      <c r="LJA3" s="38"/>
      <c r="LJB3" s="38"/>
      <c r="LJC3" s="38"/>
      <c r="LJD3" s="38"/>
      <c r="LJE3" s="38"/>
      <c r="LJF3" s="38"/>
      <c r="LJG3" s="38"/>
      <c r="LJH3" s="38"/>
      <c r="LJI3" s="38"/>
      <c r="LJJ3" s="38"/>
      <c r="LJK3" s="38"/>
      <c r="LJL3" s="38"/>
      <c r="LJM3" s="38"/>
      <c r="LJN3" s="38"/>
      <c r="LJO3" s="38"/>
      <c r="LJP3" s="38"/>
      <c r="LJQ3" s="38"/>
      <c r="LJR3" s="38"/>
      <c r="LJS3" s="38"/>
      <c r="LJT3" s="38"/>
      <c r="LJU3" s="38"/>
      <c r="LJV3" s="38"/>
      <c r="LJW3" s="38"/>
      <c r="LJX3" s="38"/>
      <c r="LJY3" s="38"/>
      <c r="LJZ3" s="38"/>
      <c r="LKA3" s="38"/>
      <c r="LKB3" s="38"/>
      <c r="LKC3" s="38"/>
      <c r="LKD3" s="38"/>
      <c r="LKE3" s="38"/>
      <c r="LKF3" s="38"/>
      <c r="LKG3" s="38"/>
      <c r="LKH3" s="38"/>
      <c r="LKI3" s="38"/>
      <c r="LKJ3" s="38"/>
      <c r="LKK3" s="38"/>
      <c r="LKL3" s="38"/>
      <c r="LKM3" s="38"/>
      <c r="LKN3" s="38"/>
      <c r="LKO3" s="38"/>
      <c r="LKP3" s="38"/>
      <c r="LKQ3" s="38"/>
      <c r="LKR3" s="38"/>
      <c r="LKS3" s="38"/>
      <c r="LKT3" s="38"/>
      <c r="LKU3" s="38"/>
      <c r="LKV3" s="38"/>
      <c r="LKW3" s="38"/>
      <c r="LKX3" s="38"/>
      <c r="LKY3" s="38"/>
      <c r="LKZ3" s="38"/>
      <c r="LLA3" s="38"/>
      <c r="LLB3" s="38"/>
      <c r="LLC3" s="38"/>
      <c r="LLD3" s="38"/>
      <c r="LLE3" s="38"/>
      <c r="LLF3" s="38"/>
      <c r="LLG3" s="38"/>
      <c r="LLH3" s="38"/>
      <c r="LLI3" s="38"/>
      <c r="LLJ3" s="38"/>
      <c r="LLK3" s="38"/>
      <c r="LLL3" s="38"/>
      <c r="LLM3" s="38"/>
      <c r="LLN3" s="38"/>
      <c r="LLO3" s="38"/>
      <c r="LLP3" s="38"/>
      <c r="LLQ3" s="38"/>
      <c r="LLR3" s="38"/>
      <c r="LLS3" s="38"/>
      <c r="LLT3" s="38"/>
      <c r="LLU3" s="38"/>
      <c r="LLV3" s="38"/>
      <c r="LLW3" s="38"/>
      <c r="LLX3" s="38"/>
      <c r="LLY3" s="38"/>
      <c r="LLZ3" s="38"/>
      <c r="LMA3" s="38"/>
      <c r="LMB3" s="38"/>
      <c r="LMC3" s="38"/>
      <c r="LMD3" s="38"/>
      <c r="LME3" s="38"/>
      <c r="LMF3" s="38"/>
      <c r="LMG3" s="38"/>
      <c r="LMH3" s="38"/>
      <c r="LMI3" s="38"/>
      <c r="LMJ3" s="38"/>
      <c r="LMK3" s="38"/>
      <c r="LML3" s="38"/>
      <c r="LMM3" s="38"/>
      <c r="LMN3" s="38"/>
      <c r="LMO3" s="38"/>
      <c r="LMP3" s="38"/>
      <c r="LMQ3" s="38"/>
      <c r="LMR3" s="38"/>
      <c r="LMS3" s="38"/>
      <c r="LMT3" s="38"/>
      <c r="LMU3" s="38"/>
      <c r="LMV3" s="38"/>
      <c r="LMW3" s="38"/>
      <c r="LMX3" s="38"/>
      <c r="LMY3" s="38"/>
      <c r="LMZ3" s="38"/>
      <c r="LNA3" s="38"/>
      <c r="LNB3" s="38"/>
      <c r="LNC3" s="38"/>
      <c r="LND3" s="38"/>
      <c r="LNE3" s="38"/>
      <c r="LNF3" s="38"/>
      <c r="LNG3" s="38"/>
      <c r="LNH3" s="38"/>
      <c r="LNI3" s="38"/>
      <c r="LNJ3" s="38"/>
      <c r="LNK3" s="38"/>
      <c r="LNL3" s="38"/>
      <c r="LNM3" s="38"/>
      <c r="LNN3" s="38"/>
      <c r="LNO3" s="38"/>
      <c r="LNP3" s="38"/>
      <c r="LNQ3" s="38"/>
      <c r="LNR3" s="38"/>
      <c r="LNS3" s="38"/>
      <c r="LNT3" s="38"/>
      <c r="LNU3" s="38"/>
      <c r="LNV3" s="38"/>
      <c r="LNW3" s="38"/>
      <c r="LNX3" s="38"/>
      <c r="LNY3" s="38"/>
      <c r="LNZ3" s="38"/>
      <c r="LOA3" s="38"/>
      <c r="LOB3" s="38"/>
      <c r="LOC3" s="38"/>
      <c r="LOD3" s="38"/>
      <c r="LOE3" s="38"/>
      <c r="LOF3" s="38"/>
      <c r="LOG3" s="38"/>
      <c r="LOH3" s="38"/>
      <c r="LOI3" s="38"/>
      <c r="LOJ3" s="38"/>
      <c r="LOK3" s="38"/>
      <c r="LOL3" s="38"/>
      <c r="LOM3" s="38"/>
      <c r="LON3" s="38"/>
      <c r="LOO3" s="38"/>
      <c r="LOP3" s="38"/>
      <c r="LOQ3" s="38"/>
      <c r="LOR3" s="38"/>
      <c r="LOS3" s="38"/>
      <c r="LOT3" s="38"/>
      <c r="LOU3" s="38"/>
      <c r="LOV3" s="38"/>
      <c r="LOW3" s="38"/>
      <c r="LOX3" s="38"/>
      <c r="LOY3" s="38"/>
      <c r="LOZ3" s="38"/>
      <c r="LPA3" s="38"/>
      <c r="LPB3" s="38"/>
      <c r="LPC3" s="38"/>
      <c r="LPD3" s="38"/>
      <c r="LPE3" s="38"/>
      <c r="LPF3" s="38"/>
      <c r="LPG3" s="38"/>
      <c r="LPH3" s="38"/>
      <c r="LPI3" s="38"/>
      <c r="LPJ3" s="38"/>
      <c r="LPK3" s="38"/>
      <c r="LPL3" s="38"/>
      <c r="LPM3" s="38"/>
      <c r="LPN3" s="38"/>
      <c r="LPO3" s="38"/>
      <c r="LPP3" s="38"/>
      <c r="LPQ3" s="38"/>
      <c r="LPR3" s="38"/>
      <c r="LPS3" s="38"/>
      <c r="LPT3" s="38"/>
      <c r="LPU3" s="38"/>
      <c r="LPV3" s="38"/>
      <c r="LPW3" s="38"/>
      <c r="LPX3" s="38"/>
      <c r="LPY3" s="38"/>
      <c r="LPZ3" s="38"/>
      <c r="LQA3" s="38"/>
      <c r="LQB3" s="38"/>
      <c r="LQC3" s="38"/>
      <c r="LQD3" s="38"/>
      <c r="LQE3" s="38"/>
      <c r="LQF3" s="38"/>
      <c r="LQG3" s="38"/>
      <c r="LQH3" s="38"/>
      <c r="LQI3" s="38"/>
      <c r="LQJ3" s="38"/>
      <c r="LQK3" s="38"/>
      <c r="LQL3" s="38"/>
      <c r="LQM3" s="38"/>
      <c r="LQN3" s="38"/>
      <c r="LQO3" s="38"/>
      <c r="LQP3" s="38"/>
      <c r="LQQ3" s="38"/>
      <c r="LQR3" s="38"/>
      <c r="LQS3" s="38"/>
      <c r="LQT3" s="38"/>
      <c r="LQU3" s="38"/>
      <c r="LQV3" s="38"/>
      <c r="LQW3" s="38"/>
      <c r="LQX3" s="38"/>
      <c r="LQY3" s="38"/>
      <c r="LQZ3" s="38"/>
      <c r="LRA3" s="38"/>
      <c r="LRB3" s="38"/>
      <c r="LRC3" s="38"/>
      <c r="LRD3" s="38"/>
      <c r="LRE3" s="38"/>
      <c r="LRF3" s="38"/>
      <c r="LRG3" s="38"/>
      <c r="LRH3" s="38"/>
      <c r="LRI3" s="38"/>
      <c r="LRJ3" s="38"/>
      <c r="LRK3" s="38"/>
      <c r="LRL3" s="38"/>
      <c r="LRM3" s="38"/>
      <c r="LRN3" s="38"/>
      <c r="LRO3" s="38"/>
      <c r="LRP3" s="38"/>
      <c r="LRQ3" s="38"/>
      <c r="LRR3" s="38"/>
      <c r="LRS3" s="38"/>
      <c r="LRT3" s="38"/>
      <c r="LRU3" s="38"/>
      <c r="LRV3" s="38"/>
      <c r="LRW3" s="38"/>
      <c r="LRX3" s="38"/>
      <c r="LRY3" s="38"/>
      <c r="LRZ3" s="38"/>
      <c r="LSA3" s="38"/>
      <c r="LSB3" s="38"/>
      <c r="LSC3" s="38"/>
      <c r="LSD3" s="38"/>
      <c r="LSE3" s="38"/>
      <c r="LSF3" s="38"/>
      <c r="LSG3" s="38"/>
      <c r="LSH3" s="38"/>
      <c r="LSI3" s="38"/>
      <c r="LSJ3" s="38"/>
      <c r="LSK3" s="38"/>
      <c r="LSL3" s="38"/>
      <c r="LSM3" s="38"/>
      <c r="LSN3" s="38"/>
      <c r="LSO3" s="38"/>
      <c r="LSP3" s="38"/>
      <c r="LSQ3" s="38"/>
      <c r="LSR3" s="38"/>
      <c r="LSS3" s="38"/>
      <c r="LST3" s="38"/>
      <c r="LSU3" s="38"/>
      <c r="LSV3" s="38"/>
      <c r="LSW3" s="38"/>
      <c r="LSX3" s="38"/>
      <c r="LSY3" s="38"/>
      <c r="LSZ3" s="38"/>
      <c r="LTA3" s="38"/>
      <c r="LTB3" s="38"/>
      <c r="LTC3" s="38"/>
      <c r="LTD3" s="38"/>
      <c r="LTE3" s="38"/>
      <c r="LTF3" s="38"/>
      <c r="LTG3" s="38"/>
      <c r="LTH3" s="38"/>
      <c r="LTI3" s="38"/>
      <c r="LTJ3" s="38"/>
      <c r="LTK3" s="38"/>
      <c r="LTL3" s="38"/>
      <c r="LTM3" s="38"/>
      <c r="LTN3" s="38"/>
      <c r="LTO3" s="38"/>
      <c r="LTP3" s="38"/>
      <c r="LTQ3" s="38"/>
      <c r="LTR3" s="38"/>
      <c r="LTS3" s="38"/>
      <c r="LTT3" s="38"/>
      <c r="LTU3" s="38"/>
      <c r="LTV3" s="38"/>
      <c r="LTW3" s="38"/>
      <c r="LTX3" s="38"/>
      <c r="LTY3" s="38"/>
      <c r="LTZ3" s="38"/>
      <c r="LUA3" s="38"/>
      <c r="LUB3" s="38"/>
      <c r="LUC3" s="38"/>
      <c r="LUD3" s="38"/>
      <c r="LUE3" s="38"/>
      <c r="LUF3" s="38"/>
      <c r="LUG3" s="38"/>
      <c r="LUH3" s="38"/>
      <c r="LUI3" s="38"/>
      <c r="LUJ3" s="38"/>
      <c r="LUK3" s="38"/>
      <c r="LUL3" s="38"/>
      <c r="LUM3" s="38"/>
      <c r="LUN3" s="38"/>
      <c r="LUO3" s="38"/>
      <c r="LUP3" s="38"/>
      <c r="LUQ3" s="38"/>
      <c r="LUR3" s="38"/>
      <c r="LUS3" s="38"/>
      <c r="LUT3" s="38"/>
      <c r="LUU3" s="38"/>
      <c r="LUV3" s="38"/>
      <c r="LUW3" s="38"/>
      <c r="LUX3" s="38"/>
      <c r="LUY3" s="38"/>
      <c r="LUZ3" s="38"/>
      <c r="LVA3" s="38"/>
      <c r="LVB3" s="38"/>
      <c r="LVC3" s="38"/>
      <c r="LVD3" s="38"/>
      <c r="LVE3" s="38"/>
      <c r="LVF3" s="38"/>
      <c r="LVG3" s="38"/>
      <c r="LVH3" s="38"/>
      <c r="LVI3" s="38"/>
      <c r="LVJ3" s="38"/>
      <c r="LVK3" s="38"/>
      <c r="LVL3" s="38"/>
      <c r="LVM3" s="38"/>
      <c r="LVN3" s="38"/>
      <c r="LVO3" s="38"/>
      <c r="LVP3" s="38"/>
      <c r="LVQ3" s="38"/>
      <c r="LVR3" s="38"/>
      <c r="LVS3" s="38"/>
      <c r="LVT3" s="38"/>
      <c r="LVU3" s="38"/>
      <c r="LVV3" s="38"/>
      <c r="LVW3" s="38"/>
      <c r="LVX3" s="38"/>
      <c r="LVY3" s="38"/>
      <c r="LVZ3" s="38"/>
      <c r="LWA3" s="38"/>
      <c r="LWB3" s="38"/>
      <c r="LWC3" s="38"/>
      <c r="LWD3" s="38"/>
      <c r="LWE3" s="38"/>
      <c r="LWF3" s="38"/>
      <c r="LWG3" s="38"/>
      <c r="LWH3" s="38"/>
      <c r="LWI3" s="38"/>
      <c r="LWJ3" s="38"/>
      <c r="LWK3" s="38"/>
      <c r="LWL3" s="38"/>
      <c r="LWM3" s="38"/>
      <c r="LWN3" s="38"/>
      <c r="LWO3" s="38"/>
      <c r="LWP3" s="38"/>
      <c r="LWQ3" s="38"/>
      <c r="LWR3" s="38"/>
      <c r="LWS3" s="38"/>
      <c r="LWT3" s="38"/>
      <c r="LWU3" s="38"/>
      <c r="LWV3" s="38"/>
      <c r="LWW3" s="38"/>
      <c r="LWX3" s="38"/>
      <c r="LWY3" s="38"/>
      <c r="LWZ3" s="38"/>
      <c r="LXA3" s="38"/>
      <c r="LXB3" s="38"/>
      <c r="LXC3" s="38"/>
      <c r="LXD3" s="38"/>
      <c r="LXE3" s="38"/>
      <c r="LXF3" s="38"/>
      <c r="LXG3" s="38"/>
      <c r="LXH3" s="38"/>
      <c r="LXI3" s="38"/>
      <c r="LXJ3" s="38"/>
      <c r="LXK3" s="38"/>
      <c r="LXL3" s="38"/>
      <c r="LXM3" s="38"/>
      <c r="LXN3" s="38"/>
      <c r="LXO3" s="38"/>
      <c r="LXP3" s="38"/>
      <c r="LXQ3" s="38"/>
      <c r="LXR3" s="38"/>
      <c r="LXS3" s="38"/>
      <c r="LXT3" s="38"/>
      <c r="LXU3" s="38"/>
      <c r="LXV3" s="38"/>
      <c r="LXW3" s="38"/>
      <c r="LXX3" s="38"/>
      <c r="LXY3" s="38"/>
      <c r="LXZ3" s="38"/>
      <c r="LYA3" s="38"/>
      <c r="LYB3" s="38"/>
      <c r="LYC3" s="38"/>
      <c r="LYD3" s="38"/>
      <c r="LYE3" s="38"/>
      <c r="LYF3" s="38"/>
      <c r="LYG3" s="38"/>
      <c r="LYH3" s="38"/>
      <c r="LYI3" s="38"/>
      <c r="LYJ3" s="38"/>
      <c r="LYK3" s="38"/>
      <c r="LYL3" s="38"/>
      <c r="LYM3" s="38"/>
      <c r="LYN3" s="38"/>
      <c r="LYO3" s="38"/>
      <c r="LYP3" s="38"/>
      <c r="LYQ3" s="38"/>
      <c r="LYR3" s="38"/>
      <c r="LYS3" s="38"/>
      <c r="LYT3" s="38"/>
      <c r="LYU3" s="38"/>
      <c r="LYV3" s="38"/>
      <c r="LYW3" s="38"/>
      <c r="LYX3" s="38"/>
      <c r="LYY3" s="38"/>
      <c r="LYZ3" s="38"/>
      <c r="LZA3" s="38"/>
      <c r="LZB3" s="38"/>
      <c r="LZC3" s="38"/>
      <c r="LZD3" s="38"/>
      <c r="LZE3" s="38"/>
      <c r="LZF3" s="38"/>
      <c r="LZG3" s="38"/>
      <c r="LZH3" s="38"/>
      <c r="LZI3" s="38"/>
      <c r="LZJ3" s="38"/>
      <c r="LZK3" s="38"/>
      <c r="LZL3" s="38"/>
      <c r="LZM3" s="38"/>
      <c r="LZN3" s="38"/>
      <c r="LZO3" s="38"/>
      <c r="LZP3" s="38"/>
      <c r="LZQ3" s="38"/>
      <c r="LZR3" s="38"/>
      <c r="LZS3" s="38"/>
      <c r="LZT3" s="38"/>
      <c r="LZU3" s="38"/>
      <c r="LZV3" s="38"/>
      <c r="LZW3" s="38"/>
      <c r="LZX3" s="38"/>
      <c r="LZY3" s="38"/>
      <c r="LZZ3" s="38"/>
      <c r="MAA3" s="38"/>
      <c r="MAB3" s="38"/>
      <c r="MAC3" s="38"/>
      <c r="MAD3" s="38"/>
      <c r="MAE3" s="38"/>
      <c r="MAF3" s="38"/>
      <c r="MAG3" s="38"/>
      <c r="MAH3" s="38"/>
      <c r="MAI3" s="38"/>
      <c r="MAJ3" s="38"/>
      <c r="MAK3" s="38"/>
      <c r="MAL3" s="38"/>
      <c r="MAM3" s="38"/>
      <c r="MAN3" s="38"/>
      <c r="MAO3" s="38"/>
      <c r="MAP3" s="38"/>
      <c r="MAQ3" s="38"/>
      <c r="MAR3" s="38"/>
      <c r="MAS3" s="38"/>
      <c r="MAT3" s="38"/>
      <c r="MAU3" s="38"/>
      <c r="MAV3" s="38"/>
      <c r="MAW3" s="38"/>
      <c r="MAX3" s="38"/>
      <c r="MAY3" s="38"/>
      <c r="MAZ3" s="38"/>
      <c r="MBA3" s="38"/>
      <c r="MBB3" s="38"/>
      <c r="MBC3" s="38"/>
      <c r="MBD3" s="38"/>
      <c r="MBE3" s="38"/>
      <c r="MBF3" s="38"/>
      <c r="MBG3" s="38"/>
      <c r="MBH3" s="38"/>
      <c r="MBI3" s="38"/>
      <c r="MBJ3" s="38"/>
      <c r="MBK3" s="38"/>
      <c r="MBL3" s="38"/>
      <c r="MBM3" s="38"/>
      <c r="MBN3" s="38"/>
      <c r="MBO3" s="38"/>
      <c r="MBP3" s="38"/>
      <c r="MBQ3" s="38"/>
      <c r="MBR3" s="38"/>
      <c r="MBS3" s="38"/>
      <c r="MBT3" s="38"/>
      <c r="MBU3" s="38"/>
      <c r="MBV3" s="38"/>
      <c r="MBW3" s="38"/>
      <c r="MBX3" s="38"/>
      <c r="MBY3" s="38"/>
      <c r="MBZ3" s="38"/>
      <c r="MCA3" s="38"/>
      <c r="MCB3" s="38"/>
      <c r="MCC3" s="38"/>
      <c r="MCD3" s="38"/>
      <c r="MCE3" s="38"/>
      <c r="MCF3" s="38"/>
      <c r="MCG3" s="38"/>
      <c r="MCH3" s="38"/>
      <c r="MCI3" s="38"/>
      <c r="MCJ3" s="38"/>
      <c r="MCK3" s="38"/>
      <c r="MCL3" s="38"/>
      <c r="MCM3" s="38"/>
      <c r="MCN3" s="38"/>
      <c r="MCO3" s="38"/>
      <c r="MCP3" s="38"/>
      <c r="MCQ3" s="38"/>
      <c r="MCR3" s="38"/>
      <c r="MCS3" s="38"/>
      <c r="MCT3" s="38"/>
      <c r="MCU3" s="38"/>
      <c r="MCV3" s="38"/>
      <c r="MCW3" s="38"/>
      <c r="MCX3" s="38"/>
      <c r="MCY3" s="38"/>
      <c r="MCZ3" s="38"/>
      <c r="MDA3" s="38"/>
      <c r="MDB3" s="38"/>
      <c r="MDC3" s="38"/>
      <c r="MDD3" s="38"/>
      <c r="MDE3" s="38"/>
      <c r="MDF3" s="38"/>
      <c r="MDG3" s="38"/>
      <c r="MDH3" s="38"/>
      <c r="MDI3" s="38"/>
      <c r="MDJ3" s="38"/>
      <c r="MDK3" s="38"/>
      <c r="MDL3" s="38"/>
      <c r="MDM3" s="38"/>
      <c r="MDN3" s="38"/>
      <c r="MDO3" s="38"/>
      <c r="MDP3" s="38"/>
      <c r="MDQ3" s="38"/>
      <c r="MDR3" s="38"/>
      <c r="MDS3" s="38"/>
      <c r="MDT3" s="38"/>
      <c r="MDU3" s="38"/>
      <c r="MDV3" s="38"/>
      <c r="MDW3" s="38"/>
      <c r="MDX3" s="38"/>
      <c r="MDY3" s="38"/>
      <c r="MDZ3" s="38"/>
      <c r="MEA3" s="38"/>
      <c r="MEB3" s="38"/>
      <c r="MEC3" s="38"/>
      <c r="MED3" s="38"/>
      <c r="MEE3" s="38"/>
      <c r="MEF3" s="38"/>
      <c r="MEG3" s="38"/>
      <c r="MEH3" s="38"/>
      <c r="MEI3" s="38"/>
      <c r="MEJ3" s="38"/>
      <c r="MEK3" s="38"/>
      <c r="MEL3" s="38"/>
      <c r="MEM3" s="38"/>
      <c r="MEN3" s="38"/>
      <c r="MEO3" s="38"/>
      <c r="MEP3" s="38"/>
      <c r="MEQ3" s="38"/>
      <c r="MER3" s="38"/>
      <c r="MES3" s="38"/>
      <c r="MET3" s="38"/>
      <c r="MEU3" s="38"/>
      <c r="MEV3" s="38"/>
      <c r="MEW3" s="38"/>
      <c r="MEX3" s="38"/>
      <c r="MEY3" s="38"/>
      <c r="MEZ3" s="38"/>
      <c r="MFA3" s="38"/>
      <c r="MFB3" s="38"/>
      <c r="MFC3" s="38"/>
      <c r="MFD3" s="38"/>
      <c r="MFE3" s="38"/>
      <c r="MFF3" s="38"/>
      <c r="MFG3" s="38"/>
      <c r="MFH3" s="38"/>
      <c r="MFI3" s="38"/>
      <c r="MFJ3" s="38"/>
      <c r="MFK3" s="38"/>
      <c r="MFL3" s="38"/>
      <c r="MFM3" s="38"/>
      <c r="MFN3" s="38"/>
      <c r="MFO3" s="38"/>
      <c r="MFP3" s="38"/>
      <c r="MFQ3" s="38"/>
      <c r="MFR3" s="38"/>
      <c r="MFS3" s="38"/>
      <c r="MFT3" s="38"/>
      <c r="MFU3" s="38"/>
      <c r="MFV3" s="38"/>
      <c r="MFW3" s="38"/>
      <c r="MFX3" s="38"/>
      <c r="MFY3" s="38"/>
      <c r="MFZ3" s="38"/>
      <c r="MGA3" s="38"/>
      <c r="MGB3" s="38"/>
      <c r="MGC3" s="38"/>
      <c r="MGD3" s="38"/>
      <c r="MGE3" s="38"/>
      <c r="MGF3" s="38"/>
      <c r="MGG3" s="38"/>
      <c r="MGH3" s="38"/>
      <c r="MGI3" s="38"/>
      <c r="MGJ3" s="38"/>
      <c r="MGK3" s="38"/>
      <c r="MGL3" s="38"/>
      <c r="MGM3" s="38"/>
      <c r="MGN3" s="38"/>
      <c r="MGO3" s="38"/>
      <c r="MGP3" s="38"/>
      <c r="MGQ3" s="38"/>
      <c r="MGR3" s="38"/>
      <c r="MGS3" s="38"/>
      <c r="MGT3" s="38"/>
      <c r="MGU3" s="38"/>
      <c r="MGV3" s="38"/>
      <c r="MGW3" s="38"/>
      <c r="MGX3" s="38"/>
      <c r="MGY3" s="38"/>
      <c r="MGZ3" s="38"/>
      <c r="MHA3" s="38"/>
      <c r="MHB3" s="38"/>
      <c r="MHC3" s="38"/>
      <c r="MHD3" s="38"/>
      <c r="MHE3" s="38"/>
      <c r="MHF3" s="38"/>
      <c r="MHG3" s="38"/>
      <c r="MHH3" s="38"/>
      <c r="MHI3" s="38"/>
      <c r="MHJ3" s="38"/>
      <c r="MHK3" s="38"/>
      <c r="MHL3" s="38"/>
      <c r="MHM3" s="38"/>
      <c r="MHN3" s="38"/>
      <c r="MHO3" s="38"/>
      <c r="MHP3" s="38"/>
      <c r="MHQ3" s="38"/>
      <c r="MHR3" s="38"/>
      <c r="MHS3" s="38"/>
      <c r="MHT3" s="38"/>
      <c r="MHU3" s="38"/>
      <c r="MHV3" s="38"/>
      <c r="MHW3" s="38"/>
      <c r="MHX3" s="38"/>
      <c r="MHY3" s="38"/>
      <c r="MHZ3" s="38"/>
      <c r="MIA3" s="38"/>
      <c r="MIB3" s="38"/>
      <c r="MIC3" s="38"/>
      <c r="MID3" s="38"/>
      <c r="MIE3" s="38"/>
      <c r="MIF3" s="38"/>
      <c r="MIG3" s="38"/>
      <c r="MIH3" s="38"/>
      <c r="MII3" s="38"/>
      <c r="MIJ3" s="38"/>
      <c r="MIK3" s="38"/>
      <c r="MIL3" s="38"/>
      <c r="MIM3" s="38"/>
      <c r="MIN3" s="38"/>
      <c r="MIO3" s="38"/>
      <c r="MIP3" s="38"/>
      <c r="MIQ3" s="38"/>
      <c r="MIR3" s="38"/>
      <c r="MIS3" s="38"/>
      <c r="MIT3" s="38"/>
      <c r="MIU3" s="38"/>
      <c r="MIV3" s="38"/>
      <c r="MIW3" s="38"/>
      <c r="MIX3" s="38"/>
      <c r="MIY3" s="38"/>
      <c r="MIZ3" s="38"/>
      <c r="MJA3" s="38"/>
      <c r="MJB3" s="38"/>
      <c r="MJC3" s="38"/>
      <c r="MJD3" s="38"/>
      <c r="MJE3" s="38"/>
      <c r="MJF3" s="38"/>
      <c r="MJG3" s="38"/>
      <c r="MJH3" s="38"/>
      <c r="MJI3" s="38"/>
      <c r="MJJ3" s="38"/>
      <c r="MJK3" s="38"/>
      <c r="MJL3" s="38"/>
      <c r="MJM3" s="38"/>
      <c r="MJN3" s="38"/>
      <c r="MJO3" s="38"/>
      <c r="MJP3" s="38"/>
      <c r="MJQ3" s="38"/>
      <c r="MJR3" s="38"/>
      <c r="MJS3" s="38"/>
      <c r="MJT3" s="38"/>
      <c r="MJU3" s="38"/>
      <c r="MJV3" s="38"/>
      <c r="MJW3" s="38"/>
      <c r="MJX3" s="38"/>
      <c r="MJY3" s="38"/>
      <c r="MJZ3" s="38"/>
      <c r="MKA3" s="38"/>
      <c r="MKB3" s="38"/>
      <c r="MKC3" s="38"/>
      <c r="MKD3" s="38"/>
      <c r="MKE3" s="38"/>
      <c r="MKF3" s="38"/>
      <c r="MKG3" s="38"/>
      <c r="MKH3" s="38"/>
      <c r="MKI3" s="38"/>
      <c r="MKJ3" s="38"/>
      <c r="MKK3" s="38"/>
      <c r="MKL3" s="38"/>
      <c r="MKM3" s="38"/>
      <c r="MKN3" s="38"/>
      <c r="MKO3" s="38"/>
      <c r="MKP3" s="38"/>
      <c r="MKQ3" s="38"/>
      <c r="MKR3" s="38"/>
      <c r="MKS3" s="38"/>
      <c r="MKT3" s="38"/>
      <c r="MKU3" s="38"/>
      <c r="MKV3" s="38"/>
      <c r="MKW3" s="38"/>
      <c r="MKX3" s="38"/>
      <c r="MKY3" s="38"/>
      <c r="MKZ3" s="38"/>
      <c r="MLA3" s="38"/>
      <c r="MLB3" s="38"/>
      <c r="MLC3" s="38"/>
      <c r="MLD3" s="38"/>
      <c r="MLE3" s="38"/>
      <c r="MLF3" s="38"/>
      <c r="MLG3" s="38"/>
      <c r="MLH3" s="38"/>
      <c r="MLI3" s="38"/>
      <c r="MLJ3" s="38"/>
      <c r="MLK3" s="38"/>
      <c r="MLL3" s="38"/>
      <c r="MLM3" s="38"/>
      <c r="MLN3" s="38"/>
      <c r="MLO3" s="38"/>
      <c r="MLP3" s="38"/>
      <c r="MLQ3" s="38"/>
      <c r="MLR3" s="38"/>
      <c r="MLS3" s="38"/>
      <c r="MLT3" s="38"/>
      <c r="MLU3" s="38"/>
      <c r="MLV3" s="38"/>
      <c r="MLW3" s="38"/>
      <c r="MLX3" s="38"/>
      <c r="MLY3" s="38"/>
      <c r="MLZ3" s="38"/>
      <c r="MMA3" s="38"/>
      <c r="MMB3" s="38"/>
      <c r="MMC3" s="38"/>
      <c r="MMD3" s="38"/>
      <c r="MME3" s="38"/>
      <c r="MMF3" s="38"/>
      <c r="MMG3" s="38"/>
      <c r="MMH3" s="38"/>
      <c r="MMI3" s="38"/>
      <c r="MMJ3" s="38"/>
      <c r="MMK3" s="38"/>
      <c r="MML3" s="38"/>
      <c r="MMM3" s="38"/>
      <c r="MMN3" s="38"/>
      <c r="MMO3" s="38"/>
      <c r="MMP3" s="38"/>
      <c r="MMQ3" s="38"/>
      <c r="MMR3" s="38"/>
      <c r="MMS3" s="38"/>
      <c r="MMT3" s="38"/>
      <c r="MMU3" s="38"/>
      <c r="MMV3" s="38"/>
      <c r="MMW3" s="38"/>
      <c r="MMX3" s="38"/>
      <c r="MMY3" s="38"/>
      <c r="MMZ3" s="38"/>
      <c r="MNA3" s="38"/>
      <c r="MNB3" s="38"/>
      <c r="MNC3" s="38"/>
      <c r="MND3" s="38"/>
      <c r="MNE3" s="38"/>
      <c r="MNF3" s="38"/>
      <c r="MNG3" s="38"/>
      <c r="MNH3" s="38"/>
      <c r="MNI3" s="38"/>
      <c r="MNJ3" s="38"/>
      <c r="MNK3" s="38"/>
      <c r="MNL3" s="38"/>
      <c r="MNM3" s="38"/>
      <c r="MNN3" s="38"/>
      <c r="MNO3" s="38"/>
      <c r="MNP3" s="38"/>
      <c r="MNQ3" s="38"/>
      <c r="MNR3" s="38"/>
      <c r="MNS3" s="38"/>
      <c r="MNT3" s="38"/>
      <c r="MNU3" s="38"/>
      <c r="MNV3" s="38"/>
      <c r="MNW3" s="38"/>
      <c r="MNX3" s="38"/>
      <c r="MNY3" s="38"/>
      <c r="MNZ3" s="38"/>
      <c r="MOA3" s="38"/>
      <c r="MOB3" s="38"/>
      <c r="MOC3" s="38"/>
      <c r="MOD3" s="38"/>
      <c r="MOE3" s="38"/>
      <c r="MOF3" s="38"/>
      <c r="MOG3" s="38"/>
      <c r="MOH3" s="38"/>
      <c r="MOI3" s="38"/>
      <c r="MOJ3" s="38"/>
      <c r="MOK3" s="38"/>
      <c r="MOL3" s="38"/>
      <c r="MOM3" s="38"/>
      <c r="MON3" s="38"/>
      <c r="MOO3" s="38"/>
      <c r="MOP3" s="38"/>
      <c r="MOQ3" s="38"/>
      <c r="MOR3" s="38"/>
      <c r="MOS3" s="38"/>
      <c r="MOT3" s="38"/>
      <c r="MOU3" s="38"/>
      <c r="MOV3" s="38"/>
      <c r="MOW3" s="38"/>
      <c r="MOX3" s="38"/>
      <c r="MOY3" s="38"/>
      <c r="MOZ3" s="38"/>
      <c r="MPA3" s="38"/>
      <c r="MPB3" s="38"/>
      <c r="MPC3" s="38"/>
      <c r="MPD3" s="38"/>
      <c r="MPE3" s="38"/>
      <c r="MPF3" s="38"/>
      <c r="MPG3" s="38"/>
      <c r="MPH3" s="38"/>
      <c r="MPI3" s="38"/>
      <c r="MPJ3" s="38"/>
      <c r="MPK3" s="38"/>
      <c r="MPL3" s="38"/>
      <c r="MPM3" s="38"/>
      <c r="MPN3" s="38"/>
      <c r="MPO3" s="38"/>
      <c r="MPP3" s="38"/>
      <c r="MPQ3" s="38"/>
      <c r="MPR3" s="38"/>
      <c r="MPS3" s="38"/>
      <c r="MPT3" s="38"/>
      <c r="MPU3" s="38"/>
      <c r="MPV3" s="38"/>
      <c r="MPW3" s="38"/>
      <c r="MPX3" s="38"/>
      <c r="MPY3" s="38"/>
      <c r="MPZ3" s="38"/>
      <c r="MQA3" s="38"/>
      <c r="MQB3" s="38"/>
      <c r="MQC3" s="38"/>
      <c r="MQD3" s="38"/>
      <c r="MQE3" s="38"/>
      <c r="MQF3" s="38"/>
      <c r="MQG3" s="38"/>
      <c r="MQH3" s="38"/>
      <c r="MQI3" s="38"/>
      <c r="MQJ3" s="38"/>
      <c r="MQK3" s="38"/>
      <c r="MQL3" s="38"/>
      <c r="MQM3" s="38"/>
      <c r="MQN3" s="38"/>
      <c r="MQO3" s="38"/>
      <c r="MQP3" s="38"/>
      <c r="MQQ3" s="38"/>
      <c r="MQR3" s="38"/>
      <c r="MQS3" s="38"/>
      <c r="MQT3" s="38"/>
      <c r="MQU3" s="38"/>
      <c r="MQV3" s="38"/>
      <c r="MQW3" s="38"/>
      <c r="MQX3" s="38"/>
      <c r="MQY3" s="38"/>
      <c r="MQZ3" s="38"/>
      <c r="MRA3" s="38"/>
      <c r="MRB3" s="38"/>
      <c r="MRC3" s="38"/>
      <c r="MRD3" s="38"/>
      <c r="MRE3" s="38"/>
      <c r="MRF3" s="38"/>
      <c r="MRG3" s="38"/>
      <c r="MRH3" s="38"/>
      <c r="MRI3" s="38"/>
      <c r="MRJ3" s="38"/>
      <c r="MRK3" s="38"/>
      <c r="MRL3" s="38"/>
      <c r="MRM3" s="38"/>
      <c r="MRN3" s="38"/>
      <c r="MRO3" s="38"/>
      <c r="MRP3" s="38"/>
      <c r="MRQ3" s="38"/>
      <c r="MRR3" s="38"/>
      <c r="MRS3" s="38"/>
      <c r="MRT3" s="38"/>
      <c r="MRU3" s="38"/>
      <c r="MRV3" s="38"/>
      <c r="MRW3" s="38"/>
      <c r="MRX3" s="38"/>
      <c r="MRY3" s="38"/>
      <c r="MRZ3" s="38"/>
      <c r="MSA3" s="38"/>
      <c r="MSB3" s="38"/>
      <c r="MSC3" s="38"/>
      <c r="MSD3" s="38"/>
      <c r="MSE3" s="38"/>
      <c r="MSF3" s="38"/>
      <c r="MSG3" s="38"/>
      <c r="MSH3" s="38"/>
      <c r="MSI3" s="38"/>
      <c r="MSJ3" s="38"/>
      <c r="MSK3" s="38"/>
      <c r="MSL3" s="38"/>
      <c r="MSM3" s="38"/>
      <c r="MSN3" s="38"/>
      <c r="MSO3" s="38"/>
      <c r="MSP3" s="38"/>
      <c r="MSQ3" s="38"/>
      <c r="MSR3" s="38"/>
      <c r="MSS3" s="38"/>
      <c r="MST3" s="38"/>
      <c r="MSU3" s="38"/>
      <c r="MSV3" s="38"/>
      <c r="MSW3" s="38"/>
      <c r="MSX3" s="38"/>
      <c r="MSY3" s="38"/>
      <c r="MSZ3" s="38"/>
      <c r="MTA3" s="38"/>
      <c r="MTB3" s="38"/>
      <c r="MTC3" s="38"/>
      <c r="MTD3" s="38"/>
      <c r="MTE3" s="38"/>
      <c r="MTF3" s="38"/>
      <c r="MTG3" s="38"/>
      <c r="MTH3" s="38"/>
      <c r="MTI3" s="38"/>
      <c r="MTJ3" s="38"/>
      <c r="MTK3" s="38"/>
      <c r="MTL3" s="38"/>
      <c r="MTM3" s="38"/>
      <c r="MTN3" s="38"/>
      <c r="MTO3" s="38"/>
      <c r="MTP3" s="38"/>
      <c r="MTQ3" s="38"/>
      <c r="MTR3" s="38"/>
      <c r="MTS3" s="38"/>
      <c r="MTT3" s="38"/>
      <c r="MTU3" s="38"/>
      <c r="MTV3" s="38"/>
      <c r="MTW3" s="38"/>
      <c r="MTX3" s="38"/>
      <c r="MTY3" s="38"/>
      <c r="MTZ3" s="38"/>
      <c r="MUA3" s="38"/>
      <c r="MUB3" s="38"/>
      <c r="MUC3" s="38"/>
      <c r="MUD3" s="38"/>
      <c r="MUE3" s="38"/>
      <c r="MUF3" s="38"/>
      <c r="MUG3" s="38"/>
      <c r="MUH3" s="38"/>
      <c r="MUI3" s="38"/>
      <c r="MUJ3" s="38"/>
      <c r="MUK3" s="38"/>
      <c r="MUL3" s="38"/>
      <c r="MUM3" s="38"/>
      <c r="MUN3" s="38"/>
      <c r="MUO3" s="38"/>
      <c r="MUP3" s="38"/>
      <c r="MUQ3" s="38"/>
      <c r="MUR3" s="38"/>
      <c r="MUS3" s="38"/>
      <c r="MUT3" s="38"/>
      <c r="MUU3" s="38"/>
      <c r="MUV3" s="38"/>
      <c r="MUW3" s="38"/>
      <c r="MUX3" s="38"/>
      <c r="MUY3" s="38"/>
      <c r="MUZ3" s="38"/>
      <c r="MVA3" s="38"/>
      <c r="MVB3" s="38"/>
      <c r="MVC3" s="38"/>
      <c r="MVD3" s="38"/>
      <c r="MVE3" s="38"/>
      <c r="MVF3" s="38"/>
      <c r="MVG3" s="38"/>
      <c r="MVH3" s="38"/>
      <c r="MVI3" s="38"/>
      <c r="MVJ3" s="38"/>
      <c r="MVK3" s="38"/>
      <c r="MVL3" s="38"/>
      <c r="MVM3" s="38"/>
      <c r="MVN3" s="38"/>
      <c r="MVO3" s="38"/>
      <c r="MVP3" s="38"/>
      <c r="MVQ3" s="38"/>
      <c r="MVR3" s="38"/>
      <c r="MVS3" s="38"/>
      <c r="MVT3" s="38"/>
      <c r="MVU3" s="38"/>
      <c r="MVV3" s="38"/>
      <c r="MVW3" s="38"/>
      <c r="MVX3" s="38"/>
      <c r="MVY3" s="38"/>
      <c r="MVZ3" s="38"/>
      <c r="MWA3" s="38"/>
      <c r="MWB3" s="38"/>
      <c r="MWC3" s="38"/>
      <c r="MWD3" s="38"/>
      <c r="MWE3" s="38"/>
      <c r="MWF3" s="38"/>
      <c r="MWG3" s="38"/>
      <c r="MWH3" s="38"/>
      <c r="MWI3" s="38"/>
      <c r="MWJ3" s="38"/>
      <c r="MWK3" s="38"/>
      <c r="MWL3" s="38"/>
      <c r="MWM3" s="38"/>
      <c r="MWN3" s="38"/>
      <c r="MWO3" s="38"/>
      <c r="MWP3" s="38"/>
      <c r="MWQ3" s="38"/>
      <c r="MWR3" s="38"/>
      <c r="MWS3" s="38"/>
      <c r="MWT3" s="38"/>
      <c r="MWU3" s="38"/>
      <c r="MWV3" s="38"/>
      <c r="MWW3" s="38"/>
      <c r="MWX3" s="38"/>
      <c r="MWY3" s="38"/>
      <c r="MWZ3" s="38"/>
      <c r="MXA3" s="38"/>
      <c r="MXB3" s="38"/>
      <c r="MXC3" s="38"/>
      <c r="MXD3" s="38"/>
      <c r="MXE3" s="38"/>
      <c r="MXF3" s="38"/>
      <c r="MXG3" s="38"/>
      <c r="MXH3" s="38"/>
      <c r="MXI3" s="38"/>
      <c r="MXJ3" s="38"/>
      <c r="MXK3" s="38"/>
      <c r="MXL3" s="38"/>
      <c r="MXM3" s="38"/>
      <c r="MXN3" s="38"/>
      <c r="MXO3" s="38"/>
      <c r="MXP3" s="38"/>
      <c r="MXQ3" s="38"/>
      <c r="MXR3" s="38"/>
      <c r="MXS3" s="38"/>
      <c r="MXT3" s="38"/>
      <c r="MXU3" s="38"/>
      <c r="MXV3" s="38"/>
      <c r="MXW3" s="38"/>
      <c r="MXX3" s="38"/>
      <c r="MXY3" s="38"/>
      <c r="MXZ3" s="38"/>
      <c r="MYA3" s="38"/>
      <c r="MYB3" s="38"/>
      <c r="MYC3" s="38"/>
      <c r="MYD3" s="38"/>
      <c r="MYE3" s="38"/>
      <c r="MYF3" s="38"/>
      <c r="MYG3" s="38"/>
      <c r="MYH3" s="38"/>
      <c r="MYI3" s="38"/>
      <c r="MYJ3" s="38"/>
      <c r="MYK3" s="38"/>
      <c r="MYL3" s="38"/>
      <c r="MYM3" s="38"/>
      <c r="MYN3" s="38"/>
      <c r="MYO3" s="38"/>
      <c r="MYP3" s="38"/>
      <c r="MYQ3" s="38"/>
      <c r="MYR3" s="38"/>
      <c r="MYS3" s="38"/>
      <c r="MYT3" s="38"/>
      <c r="MYU3" s="38"/>
      <c r="MYV3" s="38"/>
      <c r="MYW3" s="38"/>
      <c r="MYX3" s="38"/>
      <c r="MYY3" s="38"/>
      <c r="MYZ3" s="38"/>
      <c r="MZA3" s="38"/>
      <c r="MZB3" s="38"/>
      <c r="MZC3" s="38"/>
      <c r="MZD3" s="38"/>
      <c r="MZE3" s="38"/>
      <c r="MZF3" s="38"/>
      <c r="MZG3" s="38"/>
      <c r="MZH3" s="38"/>
      <c r="MZI3" s="38"/>
      <c r="MZJ3" s="38"/>
      <c r="MZK3" s="38"/>
      <c r="MZL3" s="38"/>
      <c r="MZM3" s="38"/>
      <c r="MZN3" s="38"/>
      <c r="MZO3" s="38"/>
      <c r="MZP3" s="38"/>
      <c r="MZQ3" s="38"/>
      <c r="MZR3" s="38"/>
      <c r="MZS3" s="38"/>
      <c r="MZT3" s="38"/>
      <c r="MZU3" s="38"/>
      <c r="MZV3" s="38"/>
      <c r="MZW3" s="38"/>
      <c r="MZX3" s="38"/>
      <c r="MZY3" s="38"/>
      <c r="MZZ3" s="38"/>
      <c r="NAA3" s="38"/>
      <c r="NAB3" s="38"/>
      <c r="NAC3" s="38"/>
      <c r="NAD3" s="38"/>
      <c r="NAE3" s="38"/>
      <c r="NAF3" s="38"/>
      <c r="NAG3" s="38"/>
      <c r="NAH3" s="38"/>
      <c r="NAI3" s="38"/>
      <c r="NAJ3" s="38"/>
      <c r="NAK3" s="38"/>
      <c r="NAL3" s="38"/>
      <c r="NAM3" s="38"/>
      <c r="NAN3" s="38"/>
      <c r="NAO3" s="38"/>
      <c r="NAP3" s="38"/>
      <c r="NAQ3" s="38"/>
      <c r="NAR3" s="38"/>
      <c r="NAS3" s="38"/>
      <c r="NAT3" s="38"/>
      <c r="NAU3" s="38"/>
      <c r="NAV3" s="38"/>
      <c r="NAW3" s="38"/>
      <c r="NAX3" s="38"/>
      <c r="NAY3" s="38"/>
      <c r="NAZ3" s="38"/>
      <c r="NBA3" s="38"/>
      <c r="NBB3" s="38"/>
      <c r="NBC3" s="38"/>
      <c r="NBD3" s="38"/>
      <c r="NBE3" s="38"/>
      <c r="NBF3" s="38"/>
      <c r="NBG3" s="38"/>
      <c r="NBH3" s="38"/>
      <c r="NBI3" s="38"/>
      <c r="NBJ3" s="38"/>
      <c r="NBK3" s="38"/>
      <c r="NBL3" s="38"/>
      <c r="NBM3" s="38"/>
      <c r="NBN3" s="38"/>
      <c r="NBO3" s="38"/>
      <c r="NBP3" s="38"/>
      <c r="NBQ3" s="38"/>
      <c r="NBR3" s="38"/>
      <c r="NBS3" s="38"/>
      <c r="NBT3" s="38"/>
      <c r="NBU3" s="38"/>
      <c r="NBV3" s="38"/>
      <c r="NBW3" s="38"/>
      <c r="NBX3" s="38"/>
      <c r="NBY3" s="38"/>
      <c r="NBZ3" s="38"/>
      <c r="NCA3" s="38"/>
      <c r="NCB3" s="38"/>
      <c r="NCC3" s="38"/>
      <c r="NCD3" s="38"/>
      <c r="NCE3" s="38"/>
      <c r="NCF3" s="38"/>
      <c r="NCG3" s="38"/>
      <c r="NCH3" s="38"/>
      <c r="NCI3" s="38"/>
      <c r="NCJ3" s="38"/>
      <c r="NCK3" s="38"/>
      <c r="NCL3" s="38"/>
      <c r="NCM3" s="38"/>
      <c r="NCN3" s="38"/>
      <c r="NCO3" s="38"/>
      <c r="NCP3" s="38"/>
      <c r="NCQ3" s="38"/>
      <c r="NCR3" s="38"/>
      <c r="NCS3" s="38"/>
      <c r="NCT3" s="38"/>
      <c r="NCU3" s="38"/>
      <c r="NCV3" s="38"/>
      <c r="NCW3" s="38"/>
      <c r="NCX3" s="38"/>
      <c r="NCY3" s="38"/>
      <c r="NCZ3" s="38"/>
      <c r="NDA3" s="38"/>
      <c r="NDB3" s="38"/>
      <c r="NDC3" s="38"/>
      <c r="NDD3" s="38"/>
      <c r="NDE3" s="38"/>
      <c r="NDF3" s="38"/>
      <c r="NDG3" s="38"/>
      <c r="NDH3" s="38"/>
      <c r="NDI3" s="38"/>
      <c r="NDJ3" s="38"/>
      <c r="NDK3" s="38"/>
      <c r="NDL3" s="38"/>
      <c r="NDM3" s="38"/>
      <c r="NDN3" s="38"/>
      <c r="NDO3" s="38"/>
      <c r="NDP3" s="38"/>
      <c r="NDQ3" s="38"/>
      <c r="NDR3" s="38"/>
      <c r="NDS3" s="38"/>
      <c r="NDT3" s="38"/>
      <c r="NDU3" s="38"/>
      <c r="NDV3" s="38"/>
      <c r="NDW3" s="38"/>
      <c r="NDX3" s="38"/>
      <c r="NDY3" s="38"/>
      <c r="NDZ3" s="38"/>
      <c r="NEA3" s="38"/>
      <c r="NEB3" s="38"/>
      <c r="NEC3" s="38"/>
      <c r="NED3" s="38"/>
      <c r="NEE3" s="38"/>
      <c r="NEF3" s="38"/>
      <c r="NEG3" s="38"/>
      <c r="NEH3" s="38"/>
      <c r="NEI3" s="38"/>
      <c r="NEJ3" s="38"/>
      <c r="NEK3" s="38"/>
      <c r="NEL3" s="38"/>
      <c r="NEM3" s="38"/>
      <c r="NEN3" s="38"/>
      <c r="NEO3" s="38"/>
      <c r="NEP3" s="38"/>
      <c r="NEQ3" s="38"/>
      <c r="NER3" s="38"/>
      <c r="NES3" s="38"/>
      <c r="NET3" s="38"/>
      <c r="NEU3" s="38"/>
      <c r="NEV3" s="38"/>
      <c r="NEW3" s="38"/>
      <c r="NEX3" s="38"/>
      <c r="NEY3" s="38"/>
      <c r="NEZ3" s="38"/>
      <c r="NFA3" s="38"/>
      <c r="NFB3" s="38"/>
      <c r="NFC3" s="38"/>
      <c r="NFD3" s="38"/>
      <c r="NFE3" s="38"/>
      <c r="NFF3" s="38"/>
      <c r="NFG3" s="38"/>
      <c r="NFH3" s="38"/>
      <c r="NFI3" s="38"/>
      <c r="NFJ3" s="38"/>
      <c r="NFK3" s="38"/>
      <c r="NFL3" s="38"/>
      <c r="NFM3" s="38"/>
      <c r="NFN3" s="38"/>
      <c r="NFO3" s="38"/>
      <c r="NFP3" s="38"/>
      <c r="NFQ3" s="38"/>
      <c r="NFR3" s="38"/>
      <c r="NFS3" s="38"/>
      <c r="NFT3" s="38"/>
      <c r="NFU3" s="38"/>
      <c r="NFV3" s="38"/>
      <c r="NFW3" s="38"/>
      <c r="NFX3" s="38"/>
      <c r="NFY3" s="38"/>
      <c r="NFZ3" s="38"/>
      <c r="NGA3" s="38"/>
      <c r="NGB3" s="38"/>
      <c r="NGC3" s="38"/>
      <c r="NGD3" s="38"/>
      <c r="NGE3" s="38"/>
      <c r="NGF3" s="38"/>
      <c r="NGG3" s="38"/>
      <c r="NGH3" s="38"/>
      <c r="NGI3" s="38"/>
      <c r="NGJ3" s="38"/>
      <c r="NGK3" s="38"/>
      <c r="NGL3" s="38"/>
      <c r="NGM3" s="38"/>
      <c r="NGN3" s="38"/>
      <c r="NGO3" s="38"/>
      <c r="NGP3" s="38"/>
      <c r="NGQ3" s="38"/>
      <c r="NGR3" s="38"/>
      <c r="NGS3" s="38"/>
      <c r="NGT3" s="38"/>
      <c r="NGU3" s="38"/>
      <c r="NGV3" s="38"/>
      <c r="NGW3" s="38"/>
      <c r="NGX3" s="38"/>
      <c r="NGY3" s="38"/>
      <c r="NGZ3" s="38"/>
      <c r="NHA3" s="38"/>
      <c r="NHB3" s="38"/>
      <c r="NHC3" s="38"/>
      <c r="NHD3" s="38"/>
      <c r="NHE3" s="38"/>
      <c r="NHF3" s="38"/>
      <c r="NHG3" s="38"/>
      <c r="NHH3" s="38"/>
      <c r="NHI3" s="38"/>
      <c r="NHJ3" s="38"/>
      <c r="NHK3" s="38"/>
      <c r="NHL3" s="38"/>
      <c r="NHM3" s="38"/>
      <c r="NHN3" s="38"/>
      <c r="NHO3" s="38"/>
      <c r="NHP3" s="38"/>
      <c r="NHQ3" s="38"/>
      <c r="NHR3" s="38"/>
      <c r="NHS3" s="38"/>
      <c r="NHT3" s="38"/>
      <c r="NHU3" s="38"/>
      <c r="NHV3" s="38"/>
      <c r="NHW3" s="38"/>
      <c r="NHX3" s="38"/>
      <c r="NHY3" s="38"/>
      <c r="NHZ3" s="38"/>
      <c r="NIA3" s="38"/>
      <c r="NIB3" s="38"/>
      <c r="NIC3" s="38"/>
      <c r="NID3" s="38"/>
      <c r="NIE3" s="38"/>
      <c r="NIF3" s="38"/>
      <c r="NIG3" s="38"/>
      <c r="NIH3" s="38"/>
      <c r="NII3" s="38"/>
      <c r="NIJ3" s="38"/>
      <c r="NIK3" s="38"/>
      <c r="NIL3" s="38"/>
      <c r="NIM3" s="38"/>
      <c r="NIN3" s="38"/>
      <c r="NIO3" s="38"/>
      <c r="NIP3" s="38"/>
      <c r="NIQ3" s="38"/>
      <c r="NIR3" s="38"/>
      <c r="NIS3" s="38"/>
      <c r="NIT3" s="38"/>
      <c r="NIU3" s="38"/>
      <c r="NIV3" s="38"/>
      <c r="NIW3" s="38"/>
      <c r="NIX3" s="38"/>
      <c r="NIY3" s="38"/>
      <c r="NIZ3" s="38"/>
      <c r="NJA3" s="38"/>
      <c r="NJB3" s="38"/>
      <c r="NJC3" s="38"/>
      <c r="NJD3" s="38"/>
      <c r="NJE3" s="38"/>
      <c r="NJF3" s="38"/>
      <c r="NJG3" s="38"/>
      <c r="NJH3" s="38"/>
      <c r="NJI3" s="38"/>
      <c r="NJJ3" s="38"/>
      <c r="NJK3" s="38"/>
      <c r="NJL3" s="38"/>
      <c r="NJM3" s="38"/>
      <c r="NJN3" s="38"/>
      <c r="NJO3" s="38"/>
      <c r="NJP3" s="38"/>
      <c r="NJQ3" s="38"/>
      <c r="NJR3" s="38"/>
      <c r="NJS3" s="38"/>
      <c r="NJT3" s="38"/>
      <c r="NJU3" s="38"/>
      <c r="NJV3" s="38"/>
      <c r="NJW3" s="38"/>
      <c r="NJX3" s="38"/>
      <c r="NJY3" s="38"/>
      <c r="NJZ3" s="38"/>
      <c r="NKA3" s="38"/>
      <c r="NKB3" s="38"/>
      <c r="NKC3" s="38"/>
      <c r="NKD3" s="38"/>
      <c r="NKE3" s="38"/>
      <c r="NKF3" s="38"/>
      <c r="NKG3" s="38"/>
      <c r="NKH3" s="38"/>
      <c r="NKI3" s="38"/>
      <c r="NKJ3" s="38"/>
      <c r="NKK3" s="38"/>
      <c r="NKL3" s="38"/>
      <c r="NKM3" s="38"/>
      <c r="NKN3" s="38"/>
      <c r="NKO3" s="38"/>
      <c r="NKP3" s="38"/>
      <c r="NKQ3" s="38"/>
      <c r="NKR3" s="38"/>
      <c r="NKS3" s="38"/>
      <c r="NKT3" s="38"/>
      <c r="NKU3" s="38"/>
      <c r="NKV3" s="38"/>
      <c r="NKW3" s="38"/>
      <c r="NKX3" s="38"/>
      <c r="NKY3" s="38"/>
      <c r="NKZ3" s="38"/>
      <c r="NLA3" s="38"/>
      <c r="NLB3" s="38"/>
      <c r="NLC3" s="38"/>
      <c r="NLD3" s="38"/>
      <c r="NLE3" s="38"/>
      <c r="NLF3" s="38"/>
      <c r="NLG3" s="38"/>
      <c r="NLH3" s="38"/>
      <c r="NLI3" s="38"/>
      <c r="NLJ3" s="38"/>
      <c r="NLK3" s="38"/>
      <c r="NLL3" s="38"/>
      <c r="NLM3" s="38"/>
      <c r="NLN3" s="38"/>
      <c r="NLO3" s="38"/>
      <c r="NLP3" s="38"/>
      <c r="NLQ3" s="38"/>
      <c r="NLR3" s="38"/>
      <c r="NLS3" s="38"/>
      <c r="NLT3" s="38"/>
      <c r="NLU3" s="38"/>
      <c r="NLV3" s="38"/>
      <c r="NLW3" s="38"/>
      <c r="NLX3" s="38"/>
      <c r="NLY3" s="38"/>
      <c r="NLZ3" s="38"/>
      <c r="NMA3" s="38"/>
      <c r="NMB3" s="38"/>
      <c r="NMC3" s="38"/>
      <c r="NMD3" s="38"/>
      <c r="NME3" s="38"/>
      <c r="NMF3" s="38"/>
      <c r="NMG3" s="38"/>
      <c r="NMH3" s="38"/>
      <c r="NMI3" s="38"/>
      <c r="NMJ3" s="38"/>
      <c r="NMK3" s="38"/>
      <c r="NML3" s="38"/>
      <c r="NMM3" s="38"/>
      <c r="NMN3" s="38"/>
      <c r="NMO3" s="38"/>
      <c r="NMP3" s="38"/>
      <c r="NMQ3" s="38"/>
      <c r="NMR3" s="38"/>
      <c r="NMS3" s="38"/>
      <c r="NMT3" s="38"/>
      <c r="NMU3" s="38"/>
      <c r="NMV3" s="38"/>
      <c r="NMW3" s="38"/>
      <c r="NMX3" s="38"/>
      <c r="NMY3" s="38"/>
      <c r="NMZ3" s="38"/>
      <c r="NNA3" s="38"/>
      <c r="NNB3" s="38"/>
      <c r="NNC3" s="38"/>
      <c r="NND3" s="38"/>
      <c r="NNE3" s="38"/>
      <c r="NNF3" s="38"/>
      <c r="NNG3" s="38"/>
      <c r="NNH3" s="38"/>
      <c r="NNI3" s="38"/>
      <c r="NNJ3" s="38"/>
      <c r="NNK3" s="38"/>
      <c r="NNL3" s="38"/>
      <c r="NNM3" s="38"/>
      <c r="NNN3" s="38"/>
      <c r="NNO3" s="38"/>
      <c r="NNP3" s="38"/>
      <c r="NNQ3" s="38"/>
      <c r="NNR3" s="38"/>
      <c r="NNS3" s="38"/>
      <c r="NNT3" s="38"/>
      <c r="NNU3" s="38"/>
      <c r="NNV3" s="38"/>
      <c r="NNW3" s="38"/>
      <c r="NNX3" s="38"/>
      <c r="NNY3" s="38"/>
      <c r="NNZ3" s="38"/>
      <c r="NOA3" s="38"/>
      <c r="NOB3" s="38"/>
      <c r="NOC3" s="38"/>
      <c r="NOD3" s="38"/>
      <c r="NOE3" s="38"/>
      <c r="NOF3" s="38"/>
      <c r="NOG3" s="38"/>
      <c r="NOH3" s="38"/>
      <c r="NOI3" s="38"/>
      <c r="NOJ3" s="38"/>
      <c r="NOK3" s="38"/>
      <c r="NOL3" s="38"/>
      <c r="NOM3" s="38"/>
      <c r="NON3" s="38"/>
      <c r="NOO3" s="38"/>
      <c r="NOP3" s="38"/>
      <c r="NOQ3" s="38"/>
      <c r="NOR3" s="38"/>
      <c r="NOS3" s="38"/>
      <c r="NOT3" s="38"/>
      <c r="NOU3" s="38"/>
      <c r="NOV3" s="38"/>
      <c r="NOW3" s="38"/>
      <c r="NOX3" s="38"/>
      <c r="NOY3" s="38"/>
      <c r="NOZ3" s="38"/>
      <c r="NPA3" s="38"/>
      <c r="NPB3" s="38"/>
      <c r="NPC3" s="38"/>
      <c r="NPD3" s="38"/>
      <c r="NPE3" s="38"/>
      <c r="NPF3" s="38"/>
      <c r="NPG3" s="38"/>
      <c r="NPH3" s="38"/>
      <c r="NPI3" s="38"/>
      <c r="NPJ3" s="38"/>
      <c r="NPK3" s="38"/>
      <c r="NPL3" s="38"/>
      <c r="NPM3" s="38"/>
      <c r="NPN3" s="38"/>
      <c r="NPO3" s="38"/>
      <c r="NPP3" s="38"/>
      <c r="NPQ3" s="38"/>
      <c r="NPR3" s="38"/>
      <c r="NPS3" s="38"/>
      <c r="NPT3" s="38"/>
      <c r="NPU3" s="38"/>
      <c r="NPV3" s="38"/>
      <c r="NPW3" s="38"/>
      <c r="NPX3" s="38"/>
      <c r="NPY3" s="38"/>
      <c r="NPZ3" s="38"/>
      <c r="NQA3" s="38"/>
      <c r="NQB3" s="38"/>
      <c r="NQC3" s="38"/>
      <c r="NQD3" s="38"/>
      <c r="NQE3" s="38"/>
      <c r="NQF3" s="38"/>
      <c r="NQG3" s="38"/>
      <c r="NQH3" s="38"/>
      <c r="NQI3" s="38"/>
      <c r="NQJ3" s="38"/>
      <c r="NQK3" s="38"/>
      <c r="NQL3" s="38"/>
      <c r="NQM3" s="38"/>
      <c r="NQN3" s="38"/>
      <c r="NQO3" s="38"/>
      <c r="NQP3" s="38"/>
      <c r="NQQ3" s="38"/>
      <c r="NQR3" s="38"/>
      <c r="NQS3" s="38"/>
      <c r="NQT3" s="38"/>
      <c r="NQU3" s="38"/>
      <c r="NQV3" s="38"/>
      <c r="NQW3" s="38"/>
      <c r="NQX3" s="38"/>
      <c r="NQY3" s="38"/>
      <c r="NQZ3" s="38"/>
      <c r="NRA3" s="38"/>
      <c r="NRB3" s="38"/>
      <c r="NRC3" s="38"/>
      <c r="NRD3" s="38"/>
      <c r="NRE3" s="38"/>
      <c r="NRF3" s="38"/>
      <c r="NRG3" s="38"/>
      <c r="NRH3" s="38"/>
      <c r="NRI3" s="38"/>
      <c r="NRJ3" s="38"/>
      <c r="NRK3" s="38"/>
      <c r="NRL3" s="38"/>
      <c r="NRM3" s="38"/>
      <c r="NRN3" s="38"/>
      <c r="NRO3" s="38"/>
      <c r="NRP3" s="38"/>
      <c r="NRQ3" s="38"/>
      <c r="NRR3" s="38"/>
      <c r="NRS3" s="38"/>
      <c r="NRT3" s="38"/>
      <c r="NRU3" s="38"/>
      <c r="NRV3" s="38"/>
      <c r="NRW3" s="38"/>
      <c r="NRX3" s="38"/>
      <c r="NRY3" s="38"/>
      <c r="NRZ3" s="38"/>
      <c r="NSA3" s="38"/>
      <c r="NSB3" s="38"/>
      <c r="NSC3" s="38"/>
      <c r="NSD3" s="38"/>
      <c r="NSE3" s="38"/>
      <c r="NSF3" s="38"/>
      <c r="NSG3" s="38"/>
      <c r="NSH3" s="38"/>
      <c r="NSI3" s="38"/>
      <c r="NSJ3" s="38"/>
      <c r="NSK3" s="38"/>
      <c r="NSL3" s="38"/>
      <c r="NSM3" s="38"/>
      <c r="NSN3" s="38"/>
      <c r="NSO3" s="38"/>
      <c r="NSP3" s="38"/>
      <c r="NSQ3" s="38"/>
      <c r="NSR3" s="38"/>
      <c r="NSS3" s="38"/>
      <c r="NST3" s="38"/>
      <c r="NSU3" s="38"/>
      <c r="NSV3" s="38"/>
      <c r="NSW3" s="38"/>
      <c r="NSX3" s="38"/>
      <c r="NSY3" s="38"/>
      <c r="NSZ3" s="38"/>
      <c r="NTA3" s="38"/>
      <c r="NTB3" s="38"/>
      <c r="NTC3" s="38"/>
      <c r="NTD3" s="38"/>
      <c r="NTE3" s="38"/>
      <c r="NTF3" s="38"/>
      <c r="NTG3" s="38"/>
      <c r="NTH3" s="38"/>
      <c r="NTI3" s="38"/>
      <c r="NTJ3" s="38"/>
      <c r="NTK3" s="38"/>
      <c r="NTL3" s="38"/>
      <c r="NTM3" s="38"/>
      <c r="NTN3" s="38"/>
      <c r="NTO3" s="38"/>
      <c r="NTP3" s="38"/>
      <c r="NTQ3" s="38"/>
      <c r="NTR3" s="38"/>
      <c r="NTS3" s="38"/>
      <c r="NTT3" s="38"/>
      <c r="NTU3" s="38"/>
      <c r="NTV3" s="38"/>
      <c r="NTW3" s="38"/>
      <c r="NTX3" s="38"/>
      <c r="NTY3" s="38"/>
      <c r="NTZ3" s="38"/>
      <c r="NUA3" s="38"/>
      <c r="NUB3" s="38"/>
      <c r="NUC3" s="38"/>
      <c r="NUD3" s="38"/>
      <c r="NUE3" s="38"/>
      <c r="NUF3" s="38"/>
      <c r="NUG3" s="38"/>
      <c r="NUH3" s="38"/>
      <c r="NUI3" s="38"/>
      <c r="NUJ3" s="38"/>
      <c r="NUK3" s="38"/>
      <c r="NUL3" s="38"/>
      <c r="NUM3" s="38"/>
      <c r="NUN3" s="38"/>
      <c r="NUO3" s="38"/>
      <c r="NUP3" s="38"/>
      <c r="NUQ3" s="38"/>
      <c r="NUR3" s="38"/>
      <c r="NUS3" s="38"/>
      <c r="NUT3" s="38"/>
      <c r="NUU3" s="38"/>
      <c r="NUV3" s="38"/>
      <c r="NUW3" s="38"/>
      <c r="NUX3" s="38"/>
      <c r="NUY3" s="38"/>
      <c r="NUZ3" s="38"/>
      <c r="NVA3" s="38"/>
      <c r="NVB3" s="38"/>
      <c r="NVC3" s="38"/>
      <c r="NVD3" s="38"/>
      <c r="NVE3" s="38"/>
      <c r="NVF3" s="38"/>
      <c r="NVG3" s="38"/>
      <c r="NVH3" s="38"/>
      <c r="NVI3" s="38"/>
      <c r="NVJ3" s="38"/>
      <c r="NVK3" s="38"/>
      <c r="NVL3" s="38"/>
      <c r="NVM3" s="38"/>
      <c r="NVN3" s="38"/>
      <c r="NVO3" s="38"/>
      <c r="NVP3" s="38"/>
      <c r="NVQ3" s="38"/>
      <c r="NVR3" s="38"/>
      <c r="NVS3" s="38"/>
      <c r="NVT3" s="38"/>
      <c r="NVU3" s="38"/>
      <c r="NVV3" s="38"/>
      <c r="NVW3" s="38"/>
      <c r="NVX3" s="38"/>
      <c r="NVY3" s="38"/>
      <c r="NVZ3" s="38"/>
      <c r="NWA3" s="38"/>
      <c r="NWB3" s="38"/>
      <c r="NWC3" s="38"/>
      <c r="NWD3" s="38"/>
      <c r="NWE3" s="38"/>
      <c r="NWF3" s="38"/>
      <c r="NWG3" s="38"/>
      <c r="NWH3" s="38"/>
      <c r="NWI3" s="38"/>
      <c r="NWJ3" s="38"/>
      <c r="NWK3" s="38"/>
      <c r="NWL3" s="38"/>
      <c r="NWM3" s="38"/>
      <c r="NWN3" s="38"/>
      <c r="NWO3" s="38"/>
      <c r="NWP3" s="38"/>
      <c r="NWQ3" s="38"/>
      <c r="NWR3" s="38"/>
      <c r="NWS3" s="38"/>
      <c r="NWT3" s="38"/>
      <c r="NWU3" s="38"/>
      <c r="NWV3" s="38"/>
      <c r="NWW3" s="38"/>
      <c r="NWX3" s="38"/>
      <c r="NWY3" s="38"/>
      <c r="NWZ3" s="38"/>
      <c r="NXA3" s="38"/>
      <c r="NXB3" s="38"/>
      <c r="NXC3" s="38"/>
      <c r="NXD3" s="38"/>
      <c r="NXE3" s="38"/>
      <c r="NXF3" s="38"/>
      <c r="NXG3" s="38"/>
      <c r="NXH3" s="38"/>
      <c r="NXI3" s="38"/>
      <c r="NXJ3" s="38"/>
      <c r="NXK3" s="38"/>
      <c r="NXL3" s="38"/>
      <c r="NXM3" s="38"/>
      <c r="NXN3" s="38"/>
      <c r="NXO3" s="38"/>
      <c r="NXP3" s="38"/>
      <c r="NXQ3" s="38"/>
      <c r="NXR3" s="38"/>
      <c r="NXS3" s="38"/>
      <c r="NXT3" s="38"/>
      <c r="NXU3" s="38"/>
      <c r="NXV3" s="38"/>
      <c r="NXW3" s="38"/>
      <c r="NXX3" s="38"/>
      <c r="NXY3" s="38"/>
      <c r="NXZ3" s="38"/>
      <c r="NYA3" s="38"/>
      <c r="NYB3" s="38"/>
      <c r="NYC3" s="38"/>
      <c r="NYD3" s="38"/>
      <c r="NYE3" s="38"/>
      <c r="NYF3" s="38"/>
      <c r="NYG3" s="38"/>
      <c r="NYH3" s="38"/>
      <c r="NYI3" s="38"/>
      <c r="NYJ3" s="38"/>
      <c r="NYK3" s="38"/>
      <c r="NYL3" s="38"/>
      <c r="NYM3" s="38"/>
      <c r="NYN3" s="38"/>
      <c r="NYO3" s="38"/>
      <c r="NYP3" s="38"/>
      <c r="NYQ3" s="38"/>
      <c r="NYR3" s="38"/>
      <c r="NYS3" s="38"/>
      <c r="NYT3" s="38"/>
      <c r="NYU3" s="38"/>
      <c r="NYV3" s="38"/>
      <c r="NYW3" s="38"/>
      <c r="NYX3" s="38"/>
      <c r="NYY3" s="38"/>
      <c r="NYZ3" s="38"/>
      <c r="NZA3" s="38"/>
      <c r="NZB3" s="38"/>
      <c r="NZC3" s="38"/>
      <c r="NZD3" s="38"/>
      <c r="NZE3" s="38"/>
      <c r="NZF3" s="38"/>
      <c r="NZG3" s="38"/>
      <c r="NZH3" s="38"/>
      <c r="NZI3" s="38"/>
      <c r="NZJ3" s="38"/>
      <c r="NZK3" s="38"/>
      <c r="NZL3" s="38"/>
      <c r="NZM3" s="38"/>
      <c r="NZN3" s="38"/>
      <c r="NZO3" s="38"/>
      <c r="NZP3" s="38"/>
      <c r="NZQ3" s="38"/>
      <c r="NZR3" s="38"/>
      <c r="NZS3" s="38"/>
      <c r="NZT3" s="38"/>
      <c r="NZU3" s="38"/>
      <c r="NZV3" s="38"/>
      <c r="NZW3" s="38"/>
      <c r="NZX3" s="38"/>
      <c r="NZY3" s="38"/>
      <c r="NZZ3" s="38"/>
      <c r="OAA3" s="38"/>
      <c r="OAB3" s="38"/>
      <c r="OAC3" s="38"/>
      <c r="OAD3" s="38"/>
      <c r="OAE3" s="38"/>
      <c r="OAF3" s="38"/>
      <c r="OAG3" s="38"/>
      <c r="OAH3" s="38"/>
      <c r="OAI3" s="38"/>
      <c r="OAJ3" s="38"/>
      <c r="OAK3" s="38"/>
      <c r="OAL3" s="38"/>
      <c r="OAM3" s="38"/>
      <c r="OAN3" s="38"/>
      <c r="OAO3" s="38"/>
      <c r="OAP3" s="38"/>
      <c r="OAQ3" s="38"/>
      <c r="OAR3" s="38"/>
      <c r="OAS3" s="38"/>
      <c r="OAT3" s="38"/>
      <c r="OAU3" s="38"/>
      <c r="OAV3" s="38"/>
      <c r="OAW3" s="38"/>
      <c r="OAX3" s="38"/>
      <c r="OAY3" s="38"/>
      <c r="OAZ3" s="38"/>
      <c r="OBA3" s="38"/>
      <c r="OBB3" s="38"/>
      <c r="OBC3" s="38"/>
      <c r="OBD3" s="38"/>
      <c r="OBE3" s="38"/>
      <c r="OBF3" s="38"/>
      <c r="OBG3" s="38"/>
      <c r="OBH3" s="38"/>
      <c r="OBI3" s="38"/>
      <c r="OBJ3" s="38"/>
      <c r="OBK3" s="38"/>
      <c r="OBL3" s="38"/>
      <c r="OBM3" s="38"/>
      <c r="OBN3" s="38"/>
      <c r="OBO3" s="38"/>
      <c r="OBP3" s="38"/>
      <c r="OBQ3" s="38"/>
      <c r="OBR3" s="38"/>
      <c r="OBS3" s="38"/>
      <c r="OBT3" s="38"/>
      <c r="OBU3" s="38"/>
      <c r="OBV3" s="38"/>
      <c r="OBW3" s="38"/>
      <c r="OBX3" s="38"/>
      <c r="OBY3" s="38"/>
      <c r="OBZ3" s="38"/>
      <c r="OCA3" s="38"/>
      <c r="OCB3" s="38"/>
      <c r="OCC3" s="38"/>
      <c r="OCD3" s="38"/>
      <c r="OCE3" s="38"/>
      <c r="OCF3" s="38"/>
      <c r="OCG3" s="38"/>
      <c r="OCH3" s="38"/>
      <c r="OCI3" s="38"/>
      <c r="OCJ3" s="38"/>
      <c r="OCK3" s="38"/>
      <c r="OCL3" s="38"/>
      <c r="OCM3" s="38"/>
      <c r="OCN3" s="38"/>
      <c r="OCO3" s="38"/>
      <c r="OCP3" s="38"/>
      <c r="OCQ3" s="38"/>
      <c r="OCR3" s="38"/>
      <c r="OCS3" s="38"/>
      <c r="OCT3" s="38"/>
      <c r="OCU3" s="38"/>
      <c r="OCV3" s="38"/>
      <c r="OCW3" s="38"/>
      <c r="OCX3" s="38"/>
      <c r="OCY3" s="38"/>
      <c r="OCZ3" s="38"/>
      <c r="ODA3" s="38"/>
      <c r="ODB3" s="38"/>
      <c r="ODC3" s="38"/>
      <c r="ODD3" s="38"/>
      <c r="ODE3" s="38"/>
      <c r="ODF3" s="38"/>
      <c r="ODG3" s="38"/>
      <c r="ODH3" s="38"/>
      <c r="ODI3" s="38"/>
      <c r="ODJ3" s="38"/>
      <c r="ODK3" s="38"/>
      <c r="ODL3" s="38"/>
      <c r="ODM3" s="38"/>
      <c r="ODN3" s="38"/>
      <c r="ODO3" s="38"/>
      <c r="ODP3" s="38"/>
      <c r="ODQ3" s="38"/>
      <c r="ODR3" s="38"/>
      <c r="ODS3" s="38"/>
      <c r="ODT3" s="38"/>
      <c r="ODU3" s="38"/>
      <c r="ODV3" s="38"/>
      <c r="ODW3" s="38"/>
      <c r="ODX3" s="38"/>
      <c r="ODY3" s="38"/>
      <c r="ODZ3" s="38"/>
      <c r="OEA3" s="38"/>
      <c r="OEB3" s="38"/>
      <c r="OEC3" s="38"/>
      <c r="OED3" s="38"/>
      <c r="OEE3" s="38"/>
      <c r="OEF3" s="38"/>
      <c r="OEG3" s="38"/>
      <c r="OEH3" s="38"/>
      <c r="OEI3" s="38"/>
      <c r="OEJ3" s="38"/>
      <c r="OEK3" s="38"/>
      <c r="OEL3" s="38"/>
      <c r="OEM3" s="38"/>
      <c r="OEN3" s="38"/>
      <c r="OEO3" s="38"/>
      <c r="OEP3" s="38"/>
      <c r="OEQ3" s="38"/>
      <c r="OER3" s="38"/>
      <c r="OES3" s="38"/>
      <c r="OET3" s="38"/>
      <c r="OEU3" s="38"/>
      <c r="OEV3" s="38"/>
      <c r="OEW3" s="38"/>
      <c r="OEX3" s="38"/>
      <c r="OEY3" s="38"/>
      <c r="OEZ3" s="38"/>
      <c r="OFA3" s="38"/>
      <c r="OFB3" s="38"/>
      <c r="OFC3" s="38"/>
      <c r="OFD3" s="38"/>
      <c r="OFE3" s="38"/>
      <c r="OFF3" s="38"/>
      <c r="OFG3" s="38"/>
      <c r="OFH3" s="38"/>
      <c r="OFI3" s="38"/>
      <c r="OFJ3" s="38"/>
      <c r="OFK3" s="38"/>
      <c r="OFL3" s="38"/>
      <c r="OFM3" s="38"/>
      <c r="OFN3" s="38"/>
      <c r="OFO3" s="38"/>
      <c r="OFP3" s="38"/>
      <c r="OFQ3" s="38"/>
      <c r="OFR3" s="38"/>
      <c r="OFS3" s="38"/>
      <c r="OFT3" s="38"/>
      <c r="OFU3" s="38"/>
      <c r="OFV3" s="38"/>
      <c r="OFW3" s="38"/>
      <c r="OFX3" s="38"/>
      <c r="OFY3" s="38"/>
      <c r="OFZ3" s="38"/>
      <c r="OGA3" s="38"/>
      <c r="OGB3" s="38"/>
      <c r="OGC3" s="38"/>
      <c r="OGD3" s="38"/>
      <c r="OGE3" s="38"/>
      <c r="OGF3" s="38"/>
      <c r="OGG3" s="38"/>
      <c r="OGH3" s="38"/>
      <c r="OGI3" s="38"/>
      <c r="OGJ3" s="38"/>
      <c r="OGK3" s="38"/>
      <c r="OGL3" s="38"/>
      <c r="OGM3" s="38"/>
      <c r="OGN3" s="38"/>
      <c r="OGO3" s="38"/>
      <c r="OGP3" s="38"/>
      <c r="OGQ3" s="38"/>
      <c r="OGR3" s="38"/>
      <c r="OGS3" s="38"/>
      <c r="OGT3" s="38"/>
      <c r="OGU3" s="38"/>
      <c r="OGV3" s="38"/>
      <c r="OGW3" s="38"/>
      <c r="OGX3" s="38"/>
      <c r="OGY3" s="38"/>
      <c r="OGZ3" s="38"/>
      <c r="OHA3" s="38"/>
      <c r="OHB3" s="38"/>
      <c r="OHC3" s="38"/>
      <c r="OHD3" s="38"/>
      <c r="OHE3" s="38"/>
      <c r="OHF3" s="38"/>
      <c r="OHG3" s="38"/>
      <c r="OHH3" s="38"/>
      <c r="OHI3" s="38"/>
      <c r="OHJ3" s="38"/>
      <c r="OHK3" s="38"/>
      <c r="OHL3" s="38"/>
      <c r="OHM3" s="38"/>
      <c r="OHN3" s="38"/>
      <c r="OHO3" s="38"/>
      <c r="OHP3" s="38"/>
      <c r="OHQ3" s="38"/>
      <c r="OHR3" s="38"/>
      <c r="OHS3" s="38"/>
      <c r="OHT3" s="38"/>
      <c r="OHU3" s="38"/>
      <c r="OHV3" s="38"/>
      <c r="OHW3" s="38"/>
      <c r="OHX3" s="38"/>
      <c r="OHY3" s="38"/>
      <c r="OHZ3" s="38"/>
      <c r="OIA3" s="38"/>
      <c r="OIB3" s="38"/>
      <c r="OIC3" s="38"/>
      <c r="OID3" s="38"/>
      <c r="OIE3" s="38"/>
      <c r="OIF3" s="38"/>
      <c r="OIG3" s="38"/>
      <c r="OIH3" s="38"/>
      <c r="OII3" s="38"/>
      <c r="OIJ3" s="38"/>
      <c r="OIK3" s="38"/>
      <c r="OIL3" s="38"/>
      <c r="OIM3" s="38"/>
      <c r="OIN3" s="38"/>
      <c r="OIO3" s="38"/>
      <c r="OIP3" s="38"/>
      <c r="OIQ3" s="38"/>
      <c r="OIR3" s="38"/>
      <c r="OIS3" s="38"/>
      <c r="OIT3" s="38"/>
      <c r="OIU3" s="38"/>
      <c r="OIV3" s="38"/>
      <c r="OIW3" s="38"/>
      <c r="OIX3" s="38"/>
      <c r="OIY3" s="38"/>
      <c r="OIZ3" s="38"/>
      <c r="OJA3" s="38"/>
      <c r="OJB3" s="38"/>
      <c r="OJC3" s="38"/>
      <c r="OJD3" s="38"/>
      <c r="OJE3" s="38"/>
      <c r="OJF3" s="38"/>
      <c r="OJG3" s="38"/>
      <c r="OJH3" s="38"/>
      <c r="OJI3" s="38"/>
      <c r="OJJ3" s="38"/>
      <c r="OJK3" s="38"/>
      <c r="OJL3" s="38"/>
      <c r="OJM3" s="38"/>
      <c r="OJN3" s="38"/>
      <c r="OJO3" s="38"/>
      <c r="OJP3" s="38"/>
      <c r="OJQ3" s="38"/>
      <c r="OJR3" s="38"/>
      <c r="OJS3" s="38"/>
      <c r="OJT3" s="38"/>
      <c r="OJU3" s="38"/>
      <c r="OJV3" s="38"/>
      <c r="OJW3" s="38"/>
      <c r="OJX3" s="38"/>
      <c r="OJY3" s="38"/>
      <c r="OJZ3" s="38"/>
      <c r="OKA3" s="38"/>
      <c r="OKB3" s="38"/>
      <c r="OKC3" s="38"/>
      <c r="OKD3" s="38"/>
      <c r="OKE3" s="38"/>
      <c r="OKF3" s="38"/>
      <c r="OKG3" s="38"/>
      <c r="OKH3" s="38"/>
      <c r="OKI3" s="38"/>
      <c r="OKJ3" s="38"/>
      <c r="OKK3" s="38"/>
      <c r="OKL3" s="38"/>
      <c r="OKM3" s="38"/>
      <c r="OKN3" s="38"/>
      <c r="OKO3" s="38"/>
      <c r="OKP3" s="38"/>
      <c r="OKQ3" s="38"/>
      <c r="OKR3" s="38"/>
      <c r="OKS3" s="38"/>
      <c r="OKT3" s="38"/>
      <c r="OKU3" s="38"/>
      <c r="OKV3" s="38"/>
      <c r="OKW3" s="38"/>
      <c r="OKX3" s="38"/>
      <c r="OKY3" s="38"/>
      <c r="OKZ3" s="38"/>
      <c r="OLA3" s="38"/>
      <c r="OLB3" s="38"/>
      <c r="OLC3" s="38"/>
      <c r="OLD3" s="38"/>
      <c r="OLE3" s="38"/>
      <c r="OLF3" s="38"/>
      <c r="OLG3" s="38"/>
      <c r="OLH3" s="38"/>
      <c r="OLI3" s="38"/>
      <c r="OLJ3" s="38"/>
      <c r="OLK3" s="38"/>
      <c r="OLL3" s="38"/>
      <c r="OLM3" s="38"/>
      <c r="OLN3" s="38"/>
      <c r="OLO3" s="38"/>
      <c r="OLP3" s="38"/>
      <c r="OLQ3" s="38"/>
      <c r="OLR3" s="38"/>
      <c r="OLS3" s="38"/>
      <c r="OLT3" s="38"/>
      <c r="OLU3" s="38"/>
      <c r="OLV3" s="38"/>
      <c r="OLW3" s="38"/>
      <c r="OLX3" s="38"/>
      <c r="OLY3" s="38"/>
      <c r="OLZ3" s="38"/>
      <c r="OMA3" s="38"/>
      <c r="OMB3" s="38"/>
      <c r="OMC3" s="38"/>
      <c r="OMD3" s="38"/>
      <c r="OME3" s="38"/>
      <c r="OMF3" s="38"/>
      <c r="OMG3" s="38"/>
      <c r="OMH3" s="38"/>
      <c r="OMI3" s="38"/>
      <c r="OMJ3" s="38"/>
      <c r="OMK3" s="38"/>
      <c r="OML3" s="38"/>
      <c r="OMM3" s="38"/>
      <c r="OMN3" s="38"/>
      <c r="OMO3" s="38"/>
      <c r="OMP3" s="38"/>
      <c r="OMQ3" s="38"/>
      <c r="OMR3" s="38"/>
      <c r="OMS3" s="38"/>
      <c r="OMT3" s="38"/>
      <c r="OMU3" s="38"/>
      <c r="OMV3" s="38"/>
      <c r="OMW3" s="38"/>
      <c r="OMX3" s="38"/>
      <c r="OMY3" s="38"/>
      <c r="OMZ3" s="38"/>
      <c r="ONA3" s="38"/>
      <c r="ONB3" s="38"/>
      <c r="ONC3" s="38"/>
      <c r="OND3" s="38"/>
      <c r="ONE3" s="38"/>
      <c r="ONF3" s="38"/>
      <c r="ONG3" s="38"/>
      <c r="ONH3" s="38"/>
      <c r="ONI3" s="38"/>
      <c r="ONJ3" s="38"/>
      <c r="ONK3" s="38"/>
      <c r="ONL3" s="38"/>
      <c r="ONM3" s="38"/>
      <c r="ONN3" s="38"/>
      <c r="ONO3" s="38"/>
      <c r="ONP3" s="38"/>
      <c r="ONQ3" s="38"/>
      <c r="ONR3" s="38"/>
      <c r="ONS3" s="38"/>
      <c r="ONT3" s="38"/>
      <c r="ONU3" s="38"/>
      <c r="ONV3" s="38"/>
      <c r="ONW3" s="38"/>
      <c r="ONX3" s="38"/>
      <c r="ONY3" s="38"/>
      <c r="ONZ3" s="38"/>
      <c r="OOA3" s="38"/>
      <c r="OOB3" s="38"/>
      <c r="OOC3" s="38"/>
      <c r="OOD3" s="38"/>
      <c r="OOE3" s="38"/>
      <c r="OOF3" s="38"/>
      <c r="OOG3" s="38"/>
      <c r="OOH3" s="38"/>
      <c r="OOI3" s="38"/>
      <c r="OOJ3" s="38"/>
      <c r="OOK3" s="38"/>
      <c r="OOL3" s="38"/>
      <c r="OOM3" s="38"/>
      <c r="OON3" s="38"/>
      <c r="OOO3" s="38"/>
      <c r="OOP3" s="38"/>
      <c r="OOQ3" s="38"/>
      <c r="OOR3" s="38"/>
      <c r="OOS3" s="38"/>
      <c r="OOT3" s="38"/>
      <c r="OOU3" s="38"/>
      <c r="OOV3" s="38"/>
      <c r="OOW3" s="38"/>
      <c r="OOX3" s="38"/>
      <c r="OOY3" s="38"/>
      <c r="OOZ3" s="38"/>
      <c r="OPA3" s="38"/>
      <c r="OPB3" s="38"/>
      <c r="OPC3" s="38"/>
      <c r="OPD3" s="38"/>
      <c r="OPE3" s="38"/>
      <c r="OPF3" s="38"/>
      <c r="OPG3" s="38"/>
      <c r="OPH3" s="38"/>
      <c r="OPI3" s="38"/>
      <c r="OPJ3" s="38"/>
      <c r="OPK3" s="38"/>
      <c r="OPL3" s="38"/>
      <c r="OPM3" s="38"/>
      <c r="OPN3" s="38"/>
      <c r="OPO3" s="38"/>
      <c r="OPP3" s="38"/>
      <c r="OPQ3" s="38"/>
      <c r="OPR3" s="38"/>
      <c r="OPS3" s="38"/>
      <c r="OPT3" s="38"/>
      <c r="OPU3" s="38"/>
      <c r="OPV3" s="38"/>
      <c r="OPW3" s="38"/>
      <c r="OPX3" s="38"/>
      <c r="OPY3" s="38"/>
      <c r="OPZ3" s="38"/>
      <c r="OQA3" s="38"/>
      <c r="OQB3" s="38"/>
      <c r="OQC3" s="38"/>
      <c r="OQD3" s="38"/>
      <c r="OQE3" s="38"/>
      <c r="OQF3" s="38"/>
      <c r="OQG3" s="38"/>
      <c r="OQH3" s="38"/>
      <c r="OQI3" s="38"/>
      <c r="OQJ3" s="38"/>
      <c r="OQK3" s="38"/>
      <c r="OQL3" s="38"/>
      <c r="OQM3" s="38"/>
      <c r="OQN3" s="38"/>
      <c r="OQO3" s="38"/>
      <c r="OQP3" s="38"/>
      <c r="OQQ3" s="38"/>
      <c r="OQR3" s="38"/>
      <c r="OQS3" s="38"/>
      <c r="OQT3" s="38"/>
      <c r="OQU3" s="38"/>
      <c r="OQV3" s="38"/>
      <c r="OQW3" s="38"/>
      <c r="OQX3" s="38"/>
      <c r="OQY3" s="38"/>
      <c r="OQZ3" s="38"/>
      <c r="ORA3" s="38"/>
      <c r="ORB3" s="38"/>
      <c r="ORC3" s="38"/>
      <c r="ORD3" s="38"/>
      <c r="ORE3" s="38"/>
      <c r="ORF3" s="38"/>
      <c r="ORG3" s="38"/>
      <c r="ORH3" s="38"/>
      <c r="ORI3" s="38"/>
      <c r="ORJ3" s="38"/>
      <c r="ORK3" s="38"/>
      <c r="ORL3" s="38"/>
      <c r="ORM3" s="38"/>
      <c r="ORN3" s="38"/>
      <c r="ORO3" s="38"/>
      <c r="ORP3" s="38"/>
      <c r="ORQ3" s="38"/>
      <c r="ORR3" s="38"/>
      <c r="ORS3" s="38"/>
      <c r="ORT3" s="38"/>
      <c r="ORU3" s="38"/>
      <c r="ORV3" s="38"/>
      <c r="ORW3" s="38"/>
      <c r="ORX3" s="38"/>
      <c r="ORY3" s="38"/>
      <c r="ORZ3" s="38"/>
      <c r="OSA3" s="38"/>
      <c r="OSB3" s="38"/>
      <c r="OSC3" s="38"/>
      <c r="OSD3" s="38"/>
      <c r="OSE3" s="38"/>
      <c r="OSF3" s="38"/>
      <c r="OSG3" s="38"/>
      <c r="OSH3" s="38"/>
      <c r="OSI3" s="38"/>
      <c r="OSJ3" s="38"/>
      <c r="OSK3" s="38"/>
      <c r="OSL3" s="38"/>
      <c r="OSM3" s="38"/>
      <c r="OSN3" s="38"/>
      <c r="OSO3" s="38"/>
      <c r="OSP3" s="38"/>
      <c r="OSQ3" s="38"/>
      <c r="OSR3" s="38"/>
      <c r="OSS3" s="38"/>
      <c r="OST3" s="38"/>
      <c r="OSU3" s="38"/>
      <c r="OSV3" s="38"/>
      <c r="OSW3" s="38"/>
      <c r="OSX3" s="38"/>
      <c r="OSY3" s="38"/>
      <c r="OSZ3" s="38"/>
      <c r="OTA3" s="38"/>
      <c r="OTB3" s="38"/>
      <c r="OTC3" s="38"/>
      <c r="OTD3" s="38"/>
      <c r="OTE3" s="38"/>
      <c r="OTF3" s="38"/>
      <c r="OTG3" s="38"/>
      <c r="OTH3" s="38"/>
      <c r="OTI3" s="38"/>
      <c r="OTJ3" s="38"/>
      <c r="OTK3" s="38"/>
      <c r="OTL3" s="38"/>
      <c r="OTM3" s="38"/>
      <c r="OTN3" s="38"/>
      <c r="OTO3" s="38"/>
      <c r="OTP3" s="38"/>
      <c r="OTQ3" s="38"/>
      <c r="OTR3" s="38"/>
      <c r="OTS3" s="38"/>
      <c r="OTT3" s="38"/>
      <c r="OTU3" s="38"/>
      <c r="OTV3" s="38"/>
      <c r="OTW3" s="38"/>
      <c r="OTX3" s="38"/>
      <c r="OTY3" s="38"/>
      <c r="OTZ3" s="38"/>
      <c r="OUA3" s="38"/>
      <c r="OUB3" s="38"/>
      <c r="OUC3" s="38"/>
      <c r="OUD3" s="38"/>
      <c r="OUE3" s="38"/>
      <c r="OUF3" s="38"/>
      <c r="OUG3" s="38"/>
      <c r="OUH3" s="38"/>
      <c r="OUI3" s="38"/>
      <c r="OUJ3" s="38"/>
      <c r="OUK3" s="38"/>
      <c r="OUL3" s="38"/>
      <c r="OUM3" s="38"/>
      <c r="OUN3" s="38"/>
      <c r="OUO3" s="38"/>
      <c r="OUP3" s="38"/>
      <c r="OUQ3" s="38"/>
      <c r="OUR3" s="38"/>
      <c r="OUS3" s="38"/>
      <c r="OUT3" s="38"/>
      <c r="OUU3" s="38"/>
      <c r="OUV3" s="38"/>
      <c r="OUW3" s="38"/>
      <c r="OUX3" s="38"/>
      <c r="OUY3" s="38"/>
      <c r="OUZ3" s="38"/>
      <c r="OVA3" s="38"/>
      <c r="OVB3" s="38"/>
      <c r="OVC3" s="38"/>
      <c r="OVD3" s="38"/>
      <c r="OVE3" s="38"/>
      <c r="OVF3" s="38"/>
      <c r="OVG3" s="38"/>
      <c r="OVH3" s="38"/>
      <c r="OVI3" s="38"/>
      <c r="OVJ3" s="38"/>
      <c r="OVK3" s="38"/>
      <c r="OVL3" s="38"/>
      <c r="OVM3" s="38"/>
      <c r="OVN3" s="38"/>
      <c r="OVO3" s="38"/>
      <c r="OVP3" s="38"/>
      <c r="OVQ3" s="38"/>
      <c r="OVR3" s="38"/>
      <c r="OVS3" s="38"/>
      <c r="OVT3" s="38"/>
      <c r="OVU3" s="38"/>
      <c r="OVV3" s="38"/>
      <c r="OVW3" s="38"/>
      <c r="OVX3" s="38"/>
      <c r="OVY3" s="38"/>
      <c r="OVZ3" s="38"/>
      <c r="OWA3" s="38"/>
      <c r="OWB3" s="38"/>
      <c r="OWC3" s="38"/>
      <c r="OWD3" s="38"/>
      <c r="OWE3" s="38"/>
      <c r="OWF3" s="38"/>
      <c r="OWG3" s="38"/>
      <c r="OWH3" s="38"/>
      <c r="OWI3" s="38"/>
      <c r="OWJ3" s="38"/>
      <c r="OWK3" s="38"/>
      <c r="OWL3" s="38"/>
      <c r="OWM3" s="38"/>
      <c r="OWN3" s="38"/>
      <c r="OWO3" s="38"/>
      <c r="OWP3" s="38"/>
      <c r="OWQ3" s="38"/>
      <c r="OWR3" s="38"/>
      <c r="OWS3" s="38"/>
      <c r="OWT3" s="38"/>
      <c r="OWU3" s="38"/>
      <c r="OWV3" s="38"/>
      <c r="OWW3" s="38"/>
      <c r="OWX3" s="38"/>
      <c r="OWY3" s="38"/>
      <c r="OWZ3" s="38"/>
      <c r="OXA3" s="38"/>
      <c r="OXB3" s="38"/>
      <c r="OXC3" s="38"/>
      <c r="OXD3" s="38"/>
      <c r="OXE3" s="38"/>
      <c r="OXF3" s="38"/>
      <c r="OXG3" s="38"/>
      <c r="OXH3" s="38"/>
      <c r="OXI3" s="38"/>
      <c r="OXJ3" s="38"/>
      <c r="OXK3" s="38"/>
      <c r="OXL3" s="38"/>
      <c r="OXM3" s="38"/>
      <c r="OXN3" s="38"/>
      <c r="OXO3" s="38"/>
      <c r="OXP3" s="38"/>
      <c r="OXQ3" s="38"/>
      <c r="OXR3" s="38"/>
      <c r="OXS3" s="38"/>
      <c r="OXT3" s="38"/>
      <c r="OXU3" s="38"/>
      <c r="OXV3" s="38"/>
      <c r="OXW3" s="38"/>
      <c r="OXX3" s="38"/>
      <c r="OXY3" s="38"/>
      <c r="OXZ3" s="38"/>
      <c r="OYA3" s="38"/>
      <c r="OYB3" s="38"/>
      <c r="OYC3" s="38"/>
      <c r="OYD3" s="38"/>
      <c r="OYE3" s="38"/>
      <c r="OYF3" s="38"/>
      <c r="OYG3" s="38"/>
      <c r="OYH3" s="38"/>
      <c r="OYI3" s="38"/>
      <c r="OYJ3" s="38"/>
      <c r="OYK3" s="38"/>
      <c r="OYL3" s="38"/>
      <c r="OYM3" s="38"/>
      <c r="OYN3" s="38"/>
      <c r="OYO3" s="38"/>
      <c r="OYP3" s="38"/>
      <c r="OYQ3" s="38"/>
      <c r="OYR3" s="38"/>
      <c r="OYS3" s="38"/>
      <c r="OYT3" s="38"/>
      <c r="OYU3" s="38"/>
      <c r="OYV3" s="38"/>
      <c r="OYW3" s="38"/>
      <c r="OYX3" s="38"/>
      <c r="OYY3" s="38"/>
      <c r="OYZ3" s="38"/>
      <c r="OZA3" s="38"/>
      <c r="OZB3" s="38"/>
      <c r="OZC3" s="38"/>
      <c r="OZD3" s="38"/>
      <c r="OZE3" s="38"/>
      <c r="OZF3" s="38"/>
      <c r="OZG3" s="38"/>
      <c r="OZH3" s="38"/>
      <c r="OZI3" s="38"/>
      <c r="OZJ3" s="38"/>
      <c r="OZK3" s="38"/>
      <c r="OZL3" s="38"/>
      <c r="OZM3" s="38"/>
      <c r="OZN3" s="38"/>
      <c r="OZO3" s="38"/>
      <c r="OZP3" s="38"/>
      <c r="OZQ3" s="38"/>
      <c r="OZR3" s="38"/>
      <c r="OZS3" s="38"/>
      <c r="OZT3" s="38"/>
      <c r="OZU3" s="38"/>
      <c r="OZV3" s="38"/>
      <c r="OZW3" s="38"/>
      <c r="OZX3" s="38"/>
      <c r="OZY3" s="38"/>
      <c r="OZZ3" s="38"/>
      <c r="PAA3" s="38"/>
      <c r="PAB3" s="38"/>
      <c r="PAC3" s="38"/>
      <c r="PAD3" s="38"/>
      <c r="PAE3" s="38"/>
      <c r="PAF3" s="38"/>
      <c r="PAG3" s="38"/>
      <c r="PAH3" s="38"/>
      <c r="PAI3" s="38"/>
      <c r="PAJ3" s="38"/>
      <c r="PAK3" s="38"/>
      <c r="PAL3" s="38"/>
      <c r="PAM3" s="38"/>
      <c r="PAN3" s="38"/>
      <c r="PAO3" s="38"/>
      <c r="PAP3" s="38"/>
      <c r="PAQ3" s="38"/>
      <c r="PAR3" s="38"/>
      <c r="PAS3" s="38"/>
      <c r="PAT3" s="38"/>
      <c r="PAU3" s="38"/>
      <c r="PAV3" s="38"/>
      <c r="PAW3" s="38"/>
      <c r="PAX3" s="38"/>
      <c r="PAY3" s="38"/>
      <c r="PAZ3" s="38"/>
      <c r="PBA3" s="38"/>
      <c r="PBB3" s="38"/>
      <c r="PBC3" s="38"/>
      <c r="PBD3" s="38"/>
      <c r="PBE3" s="38"/>
      <c r="PBF3" s="38"/>
      <c r="PBG3" s="38"/>
      <c r="PBH3" s="38"/>
      <c r="PBI3" s="38"/>
      <c r="PBJ3" s="38"/>
      <c r="PBK3" s="38"/>
      <c r="PBL3" s="38"/>
      <c r="PBM3" s="38"/>
      <c r="PBN3" s="38"/>
      <c r="PBO3" s="38"/>
      <c r="PBP3" s="38"/>
      <c r="PBQ3" s="38"/>
      <c r="PBR3" s="38"/>
      <c r="PBS3" s="38"/>
      <c r="PBT3" s="38"/>
      <c r="PBU3" s="38"/>
      <c r="PBV3" s="38"/>
      <c r="PBW3" s="38"/>
      <c r="PBX3" s="38"/>
      <c r="PBY3" s="38"/>
      <c r="PBZ3" s="38"/>
      <c r="PCA3" s="38"/>
      <c r="PCB3" s="38"/>
      <c r="PCC3" s="38"/>
      <c r="PCD3" s="38"/>
      <c r="PCE3" s="38"/>
      <c r="PCF3" s="38"/>
      <c r="PCG3" s="38"/>
      <c r="PCH3" s="38"/>
      <c r="PCI3" s="38"/>
      <c r="PCJ3" s="38"/>
      <c r="PCK3" s="38"/>
      <c r="PCL3" s="38"/>
      <c r="PCM3" s="38"/>
      <c r="PCN3" s="38"/>
      <c r="PCO3" s="38"/>
      <c r="PCP3" s="38"/>
      <c r="PCQ3" s="38"/>
      <c r="PCR3" s="38"/>
      <c r="PCS3" s="38"/>
      <c r="PCT3" s="38"/>
      <c r="PCU3" s="38"/>
      <c r="PCV3" s="38"/>
      <c r="PCW3" s="38"/>
      <c r="PCX3" s="38"/>
      <c r="PCY3" s="38"/>
      <c r="PCZ3" s="38"/>
      <c r="PDA3" s="38"/>
      <c r="PDB3" s="38"/>
      <c r="PDC3" s="38"/>
      <c r="PDD3" s="38"/>
      <c r="PDE3" s="38"/>
      <c r="PDF3" s="38"/>
      <c r="PDG3" s="38"/>
      <c r="PDH3" s="38"/>
      <c r="PDI3" s="38"/>
      <c r="PDJ3" s="38"/>
      <c r="PDK3" s="38"/>
      <c r="PDL3" s="38"/>
      <c r="PDM3" s="38"/>
      <c r="PDN3" s="38"/>
      <c r="PDO3" s="38"/>
      <c r="PDP3" s="38"/>
      <c r="PDQ3" s="38"/>
      <c r="PDR3" s="38"/>
      <c r="PDS3" s="38"/>
      <c r="PDT3" s="38"/>
      <c r="PDU3" s="38"/>
      <c r="PDV3" s="38"/>
      <c r="PDW3" s="38"/>
      <c r="PDX3" s="38"/>
      <c r="PDY3" s="38"/>
      <c r="PDZ3" s="38"/>
      <c r="PEA3" s="38"/>
      <c r="PEB3" s="38"/>
      <c r="PEC3" s="38"/>
      <c r="PED3" s="38"/>
      <c r="PEE3" s="38"/>
      <c r="PEF3" s="38"/>
      <c r="PEG3" s="38"/>
      <c r="PEH3" s="38"/>
      <c r="PEI3" s="38"/>
      <c r="PEJ3" s="38"/>
      <c r="PEK3" s="38"/>
      <c r="PEL3" s="38"/>
      <c r="PEM3" s="38"/>
      <c r="PEN3" s="38"/>
      <c r="PEO3" s="38"/>
      <c r="PEP3" s="38"/>
      <c r="PEQ3" s="38"/>
      <c r="PER3" s="38"/>
      <c r="PES3" s="38"/>
      <c r="PET3" s="38"/>
      <c r="PEU3" s="38"/>
      <c r="PEV3" s="38"/>
      <c r="PEW3" s="38"/>
      <c r="PEX3" s="38"/>
      <c r="PEY3" s="38"/>
      <c r="PEZ3" s="38"/>
      <c r="PFA3" s="38"/>
      <c r="PFB3" s="38"/>
      <c r="PFC3" s="38"/>
      <c r="PFD3" s="38"/>
      <c r="PFE3" s="38"/>
      <c r="PFF3" s="38"/>
      <c r="PFG3" s="38"/>
      <c r="PFH3" s="38"/>
      <c r="PFI3" s="38"/>
      <c r="PFJ3" s="38"/>
      <c r="PFK3" s="38"/>
      <c r="PFL3" s="38"/>
      <c r="PFM3" s="38"/>
      <c r="PFN3" s="38"/>
      <c r="PFO3" s="38"/>
      <c r="PFP3" s="38"/>
      <c r="PFQ3" s="38"/>
      <c r="PFR3" s="38"/>
      <c r="PFS3" s="38"/>
      <c r="PFT3" s="38"/>
      <c r="PFU3" s="38"/>
      <c r="PFV3" s="38"/>
      <c r="PFW3" s="38"/>
      <c r="PFX3" s="38"/>
      <c r="PFY3" s="38"/>
      <c r="PFZ3" s="38"/>
      <c r="PGA3" s="38"/>
      <c r="PGB3" s="38"/>
      <c r="PGC3" s="38"/>
      <c r="PGD3" s="38"/>
      <c r="PGE3" s="38"/>
      <c r="PGF3" s="38"/>
      <c r="PGG3" s="38"/>
      <c r="PGH3" s="38"/>
      <c r="PGI3" s="38"/>
      <c r="PGJ3" s="38"/>
      <c r="PGK3" s="38"/>
      <c r="PGL3" s="38"/>
      <c r="PGM3" s="38"/>
      <c r="PGN3" s="38"/>
      <c r="PGO3" s="38"/>
      <c r="PGP3" s="38"/>
      <c r="PGQ3" s="38"/>
      <c r="PGR3" s="38"/>
      <c r="PGS3" s="38"/>
      <c r="PGT3" s="38"/>
      <c r="PGU3" s="38"/>
      <c r="PGV3" s="38"/>
      <c r="PGW3" s="38"/>
      <c r="PGX3" s="38"/>
      <c r="PGY3" s="38"/>
      <c r="PGZ3" s="38"/>
      <c r="PHA3" s="38"/>
      <c r="PHB3" s="38"/>
      <c r="PHC3" s="38"/>
      <c r="PHD3" s="38"/>
      <c r="PHE3" s="38"/>
      <c r="PHF3" s="38"/>
      <c r="PHG3" s="38"/>
      <c r="PHH3" s="38"/>
      <c r="PHI3" s="38"/>
      <c r="PHJ3" s="38"/>
      <c r="PHK3" s="38"/>
      <c r="PHL3" s="38"/>
      <c r="PHM3" s="38"/>
      <c r="PHN3" s="38"/>
      <c r="PHO3" s="38"/>
      <c r="PHP3" s="38"/>
      <c r="PHQ3" s="38"/>
      <c r="PHR3" s="38"/>
      <c r="PHS3" s="38"/>
      <c r="PHT3" s="38"/>
      <c r="PHU3" s="38"/>
      <c r="PHV3" s="38"/>
      <c r="PHW3" s="38"/>
      <c r="PHX3" s="38"/>
      <c r="PHY3" s="38"/>
      <c r="PHZ3" s="38"/>
      <c r="PIA3" s="38"/>
      <c r="PIB3" s="38"/>
      <c r="PIC3" s="38"/>
      <c r="PID3" s="38"/>
      <c r="PIE3" s="38"/>
      <c r="PIF3" s="38"/>
      <c r="PIG3" s="38"/>
      <c r="PIH3" s="38"/>
      <c r="PII3" s="38"/>
      <c r="PIJ3" s="38"/>
      <c r="PIK3" s="38"/>
      <c r="PIL3" s="38"/>
      <c r="PIM3" s="38"/>
      <c r="PIN3" s="38"/>
      <c r="PIO3" s="38"/>
      <c r="PIP3" s="38"/>
      <c r="PIQ3" s="38"/>
      <c r="PIR3" s="38"/>
      <c r="PIS3" s="38"/>
      <c r="PIT3" s="38"/>
      <c r="PIU3" s="38"/>
      <c r="PIV3" s="38"/>
      <c r="PIW3" s="38"/>
      <c r="PIX3" s="38"/>
      <c r="PIY3" s="38"/>
      <c r="PIZ3" s="38"/>
      <c r="PJA3" s="38"/>
      <c r="PJB3" s="38"/>
      <c r="PJC3" s="38"/>
      <c r="PJD3" s="38"/>
      <c r="PJE3" s="38"/>
      <c r="PJF3" s="38"/>
      <c r="PJG3" s="38"/>
      <c r="PJH3" s="38"/>
      <c r="PJI3" s="38"/>
      <c r="PJJ3" s="38"/>
      <c r="PJK3" s="38"/>
      <c r="PJL3" s="38"/>
      <c r="PJM3" s="38"/>
      <c r="PJN3" s="38"/>
      <c r="PJO3" s="38"/>
      <c r="PJP3" s="38"/>
      <c r="PJQ3" s="38"/>
      <c r="PJR3" s="38"/>
      <c r="PJS3" s="38"/>
      <c r="PJT3" s="38"/>
      <c r="PJU3" s="38"/>
      <c r="PJV3" s="38"/>
      <c r="PJW3" s="38"/>
      <c r="PJX3" s="38"/>
      <c r="PJY3" s="38"/>
      <c r="PJZ3" s="38"/>
      <c r="PKA3" s="38"/>
      <c r="PKB3" s="38"/>
      <c r="PKC3" s="38"/>
      <c r="PKD3" s="38"/>
      <c r="PKE3" s="38"/>
      <c r="PKF3" s="38"/>
      <c r="PKG3" s="38"/>
      <c r="PKH3" s="38"/>
      <c r="PKI3" s="38"/>
      <c r="PKJ3" s="38"/>
      <c r="PKK3" s="38"/>
      <c r="PKL3" s="38"/>
      <c r="PKM3" s="38"/>
      <c r="PKN3" s="38"/>
      <c r="PKO3" s="38"/>
      <c r="PKP3" s="38"/>
      <c r="PKQ3" s="38"/>
      <c r="PKR3" s="38"/>
      <c r="PKS3" s="38"/>
      <c r="PKT3" s="38"/>
      <c r="PKU3" s="38"/>
      <c r="PKV3" s="38"/>
      <c r="PKW3" s="38"/>
      <c r="PKX3" s="38"/>
      <c r="PKY3" s="38"/>
      <c r="PKZ3" s="38"/>
      <c r="PLA3" s="38"/>
      <c r="PLB3" s="38"/>
      <c r="PLC3" s="38"/>
      <c r="PLD3" s="38"/>
      <c r="PLE3" s="38"/>
      <c r="PLF3" s="38"/>
      <c r="PLG3" s="38"/>
      <c r="PLH3" s="38"/>
      <c r="PLI3" s="38"/>
      <c r="PLJ3" s="38"/>
      <c r="PLK3" s="38"/>
      <c r="PLL3" s="38"/>
      <c r="PLM3" s="38"/>
      <c r="PLN3" s="38"/>
      <c r="PLO3" s="38"/>
      <c r="PLP3" s="38"/>
      <c r="PLQ3" s="38"/>
      <c r="PLR3" s="38"/>
      <c r="PLS3" s="38"/>
      <c r="PLT3" s="38"/>
      <c r="PLU3" s="38"/>
      <c r="PLV3" s="38"/>
      <c r="PLW3" s="38"/>
      <c r="PLX3" s="38"/>
      <c r="PLY3" s="38"/>
      <c r="PLZ3" s="38"/>
      <c r="PMA3" s="38"/>
      <c r="PMB3" s="38"/>
      <c r="PMC3" s="38"/>
      <c r="PMD3" s="38"/>
      <c r="PME3" s="38"/>
      <c r="PMF3" s="38"/>
      <c r="PMG3" s="38"/>
      <c r="PMH3" s="38"/>
      <c r="PMI3" s="38"/>
      <c r="PMJ3" s="38"/>
      <c r="PMK3" s="38"/>
      <c r="PML3" s="38"/>
      <c r="PMM3" s="38"/>
      <c r="PMN3" s="38"/>
      <c r="PMO3" s="38"/>
      <c r="PMP3" s="38"/>
      <c r="PMQ3" s="38"/>
      <c r="PMR3" s="38"/>
      <c r="PMS3" s="38"/>
      <c r="PMT3" s="38"/>
      <c r="PMU3" s="38"/>
      <c r="PMV3" s="38"/>
      <c r="PMW3" s="38"/>
      <c r="PMX3" s="38"/>
      <c r="PMY3" s="38"/>
      <c r="PMZ3" s="38"/>
      <c r="PNA3" s="38"/>
      <c r="PNB3" s="38"/>
      <c r="PNC3" s="38"/>
      <c r="PND3" s="38"/>
      <c r="PNE3" s="38"/>
      <c r="PNF3" s="38"/>
      <c r="PNG3" s="38"/>
      <c r="PNH3" s="38"/>
      <c r="PNI3" s="38"/>
      <c r="PNJ3" s="38"/>
      <c r="PNK3" s="38"/>
      <c r="PNL3" s="38"/>
      <c r="PNM3" s="38"/>
      <c r="PNN3" s="38"/>
      <c r="PNO3" s="38"/>
      <c r="PNP3" s="38"/>
      <c r="PNQ3" s="38"/>
      <c r="PNR3" s="38"/>
      <c r="PNS3" s="38"/>
      <c r="PNT3" s="38"/>
      <c r="PNU3" s="38"/>
      <c r="PNV3" s="38"/>
      <c r="PNW3" s="38"/>
      <c r="PNX3" s="38"/>
      <c r="PNY3" s="38"/>
      <c r="PNZ3" s="38"/>
      <c r="POA3" s="38"/>
      <c r="POB3" s="38"/>
      <c r="POC3" s="38"/>
      <c r="POD3" s="38"/>
      <c r="POE3" s="38"/>
      <c r="POF3" s="38"/>
      <c r="POG3" s="38"/>
      <c r="POH3" s="38"/>
      <c r="POI3" s="38"/>
      <c r="POJ3" s="38"/>
      <c r="POK3" s="38"/>
      <c r="POL3" s="38"/>
      <c r="POM3" s="38"/>
      <c r="PON3" s="38"/>
      <c r="POO3" s="38"/>
      <c r="POP3" s="38"/>
      <c r="POQ3" s="38"/>
      <c r="POR3" s="38"/>
      <c r="POS3" s="38"/>
      <c r="POT3" s="38"/>
      <c r="POU3" s="38"/>
      <c r="POV3" s="38"/>
      <c r="POW3" s="38"/>
      <c r="POX3" s="38"/>
      <c r="POY3" s="38"/>
      <c r="POZ3" s="38"/>
      <c r="PPA3" s="38"/>
      <c r="PPB3" s="38"/>
      <c r="PPC3" s="38"/>
      <c r="PPD3" s="38"/>
      <c r="PPE3" s="38"/>
      <c r="PPF3" s="38"/>
      <c r="PPG3" s="38"/>
      <c r="PPH3" s="38"/>
      <c r="PPI3" s="38"/>
      <c r="PPJ3" s="38"/>
      <c r="PPK3" s="38"/>
      <c r="PPL3" s="38"/>
      <c r="PPM3" s="38"/>
      <c r="PPN3" s="38"/>
      <c r="PPO3" s="38"/>
      <c r="PPP3" s="38"/>
      <c r="PPQ3" s="38"/>
      <c r="PPR3" s="38"/>
      <c r="PPS3" s="38"/>
      <c r="PPT3" s="38"/>
      <c r="PPU3" s="38"/>
      <c r="PPV3" s="38"/>
      <c r="PPW3" s="38"/>
      <c r="PPX3" s="38"/>
      <c r="PPY3" s="38"/>
      <c r="PPZ3" s="38"/>
      <c r="PQA3" s="38"/>
      <c r="PQB3" s="38"/>
      <c r="PQC3" s="38"/>
      <c r="PQD3" s="38"/>
      <c r="PQE3" s="38"/>
      <c r="PQF3" s="38"/>
      <c r="PQG3" s="38"/>
      <c r="PQH3" s="38"/>
      <c r="PQI3" s="38"/>
      <c r="PQJ3" s="38"/>
      <c r="PQK3" s="38"/>
      <c r="PQL3" s="38"/>
      <c r="PQM3" s="38"/>
      <c r="PQN3" s="38"/>
      <c r="PQO3" s="38"/>
      <c r="PQP3" s="38"/>
      <c r="PQQ3" s="38"/>
      <c r="PQR3" s="38"/>
      <c r="PQS3" s="38"/>
      <c r="PQT3" s="38"/>
      <c r="PQU3" s="38"/>
      <c r="PQV3" s="38"/>
      <c r="PQW3" s="38"/>
      <c r="PQX3" s="38"/>
      <c r="PQY3" s="38"/>
      <c r="PQZ3" s="38"/>
      <c r="PRA3" s="38"/>
      <c r="PRB3" s="38"/>
      <c r="PRC3" s="38"/>
      <c r="PRD3" s="38"/>
      <c r="PRE3" s="38"/>
      <c r="PRF3" s="38"/>
      <c r="PRG3" s="38"/>
      <c r="PRH3" s="38"/>
      <c r="PRI3" s="38"/>
      <c r="PRJ3" s="38"/>
      <c r="PRK3" s="38"/>
      <c r="PRL3" s="38"/>
      <c r="PRM3" s="38"/>
      <c r="PRN3" s="38"/>
      <c r="PRO3" s="38"/>
      <c r="PRP3" s="38"/>
      <c r="PRQ3" s="38"/>
      <c r="PRR3" s="38"/>
      <c r="PRS3" s="38"/>
      <c r="PRT3" s="38"/>
      <c r="PRU3" s="38"/>
      <c r="PRV3" s="38"/>
      <c r="PRW3" s="38"/>
      <c r="PRX3" s="38"/>
      <c r="PRY3" s="38"/>
      <c r="PRZ3" s="38"/>
      <c r="PSA3" s="38"/>
      <c r="PSB3" s="38"/>
      <c r="PSC3" s="38"/>
      <c r="PSD3" s="38"/>
      <c r="PSE3" s="38"/>
      <c r="PSF3" s="38"/>
      <c r="PSG3" s="38"/>
      <c r="PSH3" s="38"/>
      <c r="PSI3" s="38"/>
      <c r="PSJ3" s="38"/>
      <c r="PSK3" s="38"/>
      <c r="PSL3" s="38"/>
      <c r="PSM3" s="38"/>
      <c r="PSN3" s="38"/>
      <c r="PSO3" s="38"/>
      <c r="PSP3" s="38"/>
      <c r="PSQ3" s="38"/>
      <c r="PSR3" s="38"/>
      <c r="PSS3" s="38"/>
      <c r="PST3" s="38"/>
      <c r="PSU3" s="38"/>
      <c r="PSV3" s="38"/>
      <c r="PSW3" s="38"/>
      <c r="PSX3" s="38"/>
      <c r="PSY3" s="38"/>
      <c r="PSZ3" s="38"/>
      <c r="PTA3" s="38"/>
      <c r="PTB3" s="38"/>
      <c r="PTC3" s="38"/>
      <c r="PTD3" s="38"/>
      <c r="PTE3" s="38"/>
      <c r="PTF3" s="38"/>
      <c r="PTG3" s="38"/>
      <c r="PTH3" s="38"/>
      <c r="PTI3" s="38"/>
      <c r="PTJ3" s="38"/>
      <c r="PTK3" s="38"/>
      <c r="PTL3" s="38"/>
      <c r="PTM3" s="38"/>
      <c r="PTN3" s="38"/>
      <c r="PTO3" s="38"/>
      <c r="PTP3" s="38"/>
      <c r="PTQ3" s="38"/>
      <c r="PTR3" s="38"/>
      <c r="PTS3" s="38"/>
      <c r="PTT3" s="38"/>
      <c r="PTU3" s="38"/>
      <c r="PTV3" s="38"/>
      <c r="PTW3" s="38"/>
      <c r="PTX3" s="38"/>
      <c r="PTY3" s="38"/>
      <c r="PTZ3" s="38"/>
      <c r="PUA3" s="38"/>
      <c r="PUB3" s="38"/>
      <c r="PUC3" s="38"/>
      <c r="PUD3" s="38"/>
      <c r="PUE3" s="38"/>
      <c r="PUF3" s="38"/>
      <c r="PUG3" s="38"/>
      <c r="PUH3" s="38"/>
      <c r="PUI3" s="38"/>
      <c r="PUJ3" s="38"/>
      <c r="PUK3" s="38"/>
      <c r="PUL3" s="38"/>
      <c r="PUM3" s="38"/>
      <c r="PUN3" s="38"/>
      <c r="PUO3" s="38"/>
      <c r="PUP3" s="38"/>
      <c r="PUQ3" s="38"/>
      <c r="PUR3" s="38"/>
      <c r="PUS3" s="38"/>
      <c r="PUT3" s="38"/>
      <c r="PUU3" s="38"/>
      <c r="PUV3" s="38"/>
      <c r="PUW3" s="38"/>
      <c r="PUX3" s="38"/>
      <c r="PUY3" s="38"/>
      <c r="PUZ3" s="38"/>
      <c r="PVA3" s="38"/>
      <c r="PVB3" s="38"/>
      <c r="PVC3" s="38"/>
      <c r="PVD3" s="38"/>
      <c r="PVE3" s="38"/>
      <c r="PVF3" s="38"/>
      <c r="PVG3" s="38"/>
      <c r="PVH3" s="38"/>
      <c r="PVI3" s="38"/>
      <c r="PVJ3" s="38"/>
      <c r="PVK3" s="38"/>
      <c r="PVL3" s="38"/>
      <c r="PVM3" s="38"/>
      <c r="PVN3" s="38"/>
      <c r="PVO3" s="38"/>
      <c r="PVP3" s="38"/>
      <c r="PVQ3" s="38"/>
      <c r="PVR3" s="38"/>
      <c r="PVS3" s="38"/>
      <c r="PVT3" s="38"/>
      <c r="PVU3" s="38"/>
      <c r="PVV3" s="38"/>
      <c r="PVW3" s="38"/>
      <c r="PVX3" s="38"/>
      <c r="PVY3" s="38"/>
      <c r="PVZ3" s="38"/>
      <c r="PWA3" s="38"/>
      <c r="PWB3" s="38"/>
      <c r="PWC3" s="38"/>
      <c r="PWD3" s="38"/>
      <c r="PWE3" s="38"/>
      <c r="PWF3" s="38"/>
      <c r="PWG3" s="38"/>
      <c r="PWH3" s="38"/>
      <c r="PWI3" s="38"/>
      <c r="PWJ3" s="38"/>
      <c r="PWK3" s="38"/>
      <c r="PWL3" s="38"/>
      <c r="PWM3" s="38"/>
      <c r="PWN3" s="38"/>
      <c r="PWO3" s="38"/>
      <c r="PWP3" s="38"/>
      <c r="PWQ3" s="38"/>
      <c r="PWR3" s="38"/>
      <c r="PWS3" s="38"/>
      <c r="PWT3" s="38"/>
      <c r="PWU3" s="38"/>
      <c r="PWV3" s="38"/>
      <c r="PWW3" s="38"/>
      <c r="PWX3" s="38"/>
      <c r="PWY3" s="38"/>
      <c r="PWZ3" s="38"/>
      <c r="PXA3" s="38"/>
      <c r="PXB3" s="38"/>
      <c r="PXC3" s="38"/>
      <c r="PXD3" s="38"/>
      <c r="PXE3" s="38"/>
      <c r="PXF3" s="38"/>
      <c r="PXG3" s="38"/>
      <c r="PXH3" s="38"/>
      <c r="PXI3" s="38"/>
      <c r="PXJ3" s="38"/>
      <c r="PXK3" s="38"/>
      <c r="PXL3" s="38"/>
      <c r="PXM3" s="38"/>
      <c r="PXN3" s="38"/>
      <c r="PXO3" s="38"/>
      <c r="PXP3" s="38"/>
      <c r="PXQ3" s="38"/>
      <c r="PXR3" s="38"/>
      <c r="PXS3" s="38"/>
      <c r="PXT3" s="38"/>
      <c r="PXU3" s="38"/>
      <c r="PXV3" s="38"/>
      <c r="PXW3" s="38"/>
      <c r="PXX3" s="38"/>
      <c r="PXY3" s="38"/>
      <c r="PXZ3" s="38"/>
      <c r="PYA3" s="38"/>
      <c r="PYB3" s="38"/>
      <c r="PYC3" s="38"/>
      <c r="PYD3" s="38"/>
      <c r="PYE3" s="38"/>
      <c r="PYF3" s="38"/>
      <c r="PYG3" s="38"/>
      <c r="PYH3" s="38"/>
      <c r="PYI3" s="38"/>
      <c r="PYJ3" s="38"/>
      <c r="PYK3" s="38"/>
      <c r="PYL3" s="38"/>
      <c r="PYM3" s="38"/>
      <c r="PYN3" s="38"/>
      <c r="PYO3" s="38"/>
      <c r="PYP3" s="38"/>
      <c r="PYQ3" s="38"/>
      <c r="PYR3" s="38"/>
      <c r="PYS3" s="38"/>
      <c r="PYT3" s="38"/>
      <c r="PYU3" s="38"/>
      <c r="PYV3" s="38"/>
      <c r="PYW3" s="38"/>
      <c r="PYX3" s="38"/>
      <c r="PYY3" s="38"/>
      <c r="PYZ3" s="38"/>
      <c r="PZA3" s="38"/>
      <c r="PZB3" s="38"/>
      <c r="PZC3" s="38"/>
      <c r="PZD3" s="38"/>
      <c r="PZE3" s="38"/>
      <c r="PZF3" s="38"/>
      <c r="PZG3" s="38"/>
      <c r="PZH3" s="38"/>
      <c r="PZI3" s="38"/>
      <c r="PZJ3" s="38"/>
      <c r="PZK3" s="38"/>
      <c r="PZL3" s="38"/>
      <c r="PZM3" s="38"/>
      <c r="PZN3" s="38"/>
      <c r="PZO3" s="38"/>
      <c r="PZP3" s="38"/>
      <c r="PZQ3" s="38"/>
      <c r="PZR3" s="38"/>
      <c r="PZS3" s="38"/>
      <c r="PZT3" s="38"/>
      <c r="PZU3" s="38"/>
      <c r="PZV3" s="38"/>
      <c r="PZW3" s="38"/>
      <c r="PZX3" s="38"/>
      <c r="PZY3" s="38"/>
      <c r="PZZ3" s="38"/>
      <c r="QAA3" s="38"/>
      <c r="QAB3" s="38"/>
      <c r="QAC3" s="38"/>
      <c r="QAD3" s="38"/>
      <c r="QAE3" s="38"/>
      <c r="QAF3" s="38"/>
      <c r="QAG3" s="38"/>
      <c r="QAH3" s="38"/>
      <c r="QAI3" s="38"/>
      <c r="QAJ3" s="38"/>
      <c r="QAK3" s="38"/>
      <c r="QAL3" s="38"/>
      <c r="QAM3" s="38"/>
      <c r="QAN3" s="38"/>
      <c r="QAO3" s="38"/>
      <c r="QAP3" s="38"/>
      <c r="QAQ3" s="38"/>
      <c r="QAR3" s="38"/>
      <c r="QAS3" s="38"/>
      <c r="QAT3" s="38"/>
      <c r="QAU3" s="38"/>
      <c r="QAV3" s="38"/>
      <c r="QAW3" s="38"/>
      <c r="QAX3" s="38"/>
      <c r="QAY3" s="38"/>
      <c r="QAZ3" s="38"/>
      <c r="QBA3" s="38"/>
      <c r="QBB3" s="38"/>
      <c r="QBC3" s="38"/>
      <c r="QBD3" s="38"/>
      <c r="QBE3" s="38"/>
      <c r="QBF3" s="38"/>
      <c r="QBG3" s="38"/>
      <c r="QBH3" s="38"/>
      <c r="QBI3" s="38"/>
      <c r="QBJ3" s="38"/>
      <c r="QBK3" s="38"/>
      <c r="QBL3" s="38"/>
      <c r="QBM3" s="38"/>
      <c r="QBN3" s="38"/>
      <c r="QBO3" s="38"/>
      <c r="QBP3" s="38"/>
      <c r="QBQ3" s="38"/>
      <c r="QBR3" s="38"/>
      <c r="QBS3" s="38"/>
      <c r="QBT3" s="38"/>
      <c r="QBU3" s="38"/>
      <c r="QBV3" s="38"/>
      <c r="QBW3" s="38"/>
      <c r="QBX3" s="38"/>
      <c r="QBY3" s="38"/>
      <c r="QBZ3" s="38"/>
      <c r="QCA3" s="38"/>
      <c r="QCB3" s="38"/>
      <c r="QCC3" s="38"/>
      <c r="QCD3" s="38"/>
      <c r="QCE3" s="38"/>
      <c r="QCF3" s="38"/>
      <c r="QCG3" s="38"/>
      <c r="QCH3" s="38"/>
      <c r="QCI3" s="38"/>
      <c r="QCJ3" s="38"/>
      <c r="QCK3" s="38"/>
      <c r="QCL3" s="38"/>
      <c r="QCM3" s="38"/>
      <c r="QCN3" s="38"/>
      <c r="QCO3" s="38"/>
      <c r="QCP3" s="38"/>
      <c r="QCQ3" s="38"/>
      <c r="QCR3" s="38"/>
      <c r="QCS3" s="38"/>
      <c r="QCT3" s="38"/>
      <c r="QCU3" s="38"/>
      <c r="QCV3" s="38"/>
      <c r="QCW3" s="38"/>
      <c r="QCX3" s="38"/>
      <c r="QCY3" s="38"/>
      <c r="QCZ3" s="38"/>
      <c r="QDA3" s="38"/>
      <c r="QDB3" s="38"/>
      <c r="QDC3" s="38"/>
      <c r="QDD3" s="38"/>
      <c r="QDE3" s="38"/>
      <c r="QDF3" s="38"/>
      <c r="QDG3" s="38"/>
      <c r="QDH3" s="38"/>
      <c r="QDI3" s="38"/>
      <c r="QDJ3" s="38"/>
      <c r="QDK3" s="38"/>
      <c r="QDL3" s="38"/>
      <c r="QDM3" s="38"/>
      <c r="QDN3" s="38"/>
      <c r="QDO3" s="38"/>
      <c r="QDP3" s="38"/>
      <c r="QDQ3" s="38"/>
      <c r="QDR3" s="38"/>
      <c r="QDS3" s="38"/>
      <c r="QDT3" s="38"/>
      <c r="QDU3" s="38"/>
      <c r="QDV3" s="38"/>
      <c r="QDW3" s="38"/>
      <c r="QDX3" s="38"/>
      <c r="QDY3" s="38"/>
      <c r="QDZ3" s="38"/>
      <c r="QEA3" s="38"/>
      <c r="QEB3" s="38"/>
      <c r="QEC3" s="38"/>
      <c r="QED3" s="38"/>
      <c r="QEE3" s="38"/>
      <c r="QEF3" s="38"/>
      <c r="QEG3" s="38"/>
      <c r="QEH3" s="38"/>
      <c r="QEI3" s="38"/>
      <c r="QEJ3" s="38"/>
      <c r="QEK3" s="38"/>
      <c r="QEL3" s="38"/>
      <c r="QEM3" s="38"/>
      <c r="QEN3" s="38"/>
      <c r="QEO3" s="38"/>
      <c r="QEP3" s="38"/>
      <c r="QEQ3" s="38"/>
      <c r="QER3" s="38"/>
      <c r="QES3" s="38"/>
      <c r="QET3" s="38"/>
      <c r="QEU3" s="38"/>
      <c r="QEV3" s="38"/>
      <c r="QEW3" s="38"/>
      <c r="QEX3" s="38"/>
      <c r="QEY3" s="38"/>
      <c r="QEZ3" s="38"/>
      <c r="QFA3" s="38"/>
      <c r="QFB3" s="38"/>
      <c r="QFC3" s="38"/>
      <c r="QFD3" s="38"/>
      <c r="QFE3" s="38"/>
      <c r="QFF3" s="38"/>
      <c r="QFG3" s="38"/>
      <c r="QFH3" s="38"/>
      <c r="QFI3" s="38"/>
      <c r="QFJ3" s="38"/>
      <c r="QFK3" s="38"/>
      <c r="QFL3" s="38"/>
      <c r="QFM3" s="38"/>
      <c r="QFN3" s="38"/>
      <c r="QFO3" s="38"/>
      <c r="QFP3" s="38"/>
      <c r="QFQ3" s="38"/>
      <c r="QFR3" s="38"/>
      <c r="QFS3" s="38"/>
      <c r="QFT3" s="38"/>
      <c r="QFU3" s="38"/>
      <c r="QFV3" s="38"/>
      <c r="QFW3" s="38"/>
      <c r="QFX3" s="38"/>
      <c r="QFY3" s="38"/>
      <c r="QFZ3" s="38"/>
      <c r="QGA3" s="38"/>
      <c r="QGB3" s="38"/>
      <c r="QGC3" s="38"/>
      <c r="QGD3" s="38"/>
      <c r="QGE3" s="38"/>
      <c r="QGF3" s="38"/>
      <c r="QGG3" s="38"/>
      <c r="QGH3" s="38"/>
      <c r="QGI3" s="38"/>
      <c r="QGJ3" s="38"/>
      <c r="QGK3" s="38"/>
      <c r="QGL3" s="38"/>
      <c r="QGM3" s="38"/>
      <c r="QGN3" s="38"/>
      <c r="QGO3" s="38"/>
      <c r="QGP3" s="38"/>
      <c r="QGQ3" s="38"/>
      <c r="QGR3" s="38"/>
      <c r="QGS3" s="38"/>
      <c r="QGT3" s="38"/>
      <c r="QGU3" s="38"/>
      <c r="QGV3" s="38"/>
      <c r="QGW3" s="38"/>
      <c r="QGX3" s="38"/>
      <c r="QGY3" s="38"/>
      <c r="QGZ3" s="38"/>
      <c r="QHA3" s="38"/>
      <c r="QHB3" s="38"/>
      <c r="QHC3" s="38"/>
      <c r="QHD3" s="38"/>
      <c r="QHE3" s="38"/>
      <c r="QHF3" s="38"/>
      <c r="QHG3" s="38"/>
      <c r="QHH3" s="38"/>
      <c r="QHI3" s="38"/>
      <c r="QHJ3" s="38"/>
      <c r="QHK3" s="38"/>
      <c r="QHL3" s="38"/>
      <c r="QHM3" s="38"/>
      <c r="QHN3" s="38"/>
      <c r="QHO3" s="38"/>
      <c r="QHP3" s="38"/>
      <c r="QHQ3" s="38"/>
      <c r="QHR3" s="38"/>
      <c r="QHS3" s="38"/>
      <c r="QHT3" s="38"/>
      <c r="QHU3" s="38"/>
      <c r="QHV3" s="38"/>
      <c r="QHW3" s="38"/>
      <c r="QHX3" s="38"/>
      <c r="QHY3" s="38"/>
      <c r="QHZ3" s="38"/>
      <c r="QIA3" s="38"/>
      <c r="QIB3" s="38"/>
      <c r="QIC3" s="38"/>
      <c r="QID3" s="38"/>
      <c r="QIE3" s="38"/>
      <c r="QIF3" s="38"/>
      <c r="QIG3" s="38"/>
      <c r="QIH3" s="38"/>
      <c r="QII3" s="38"/>
      <c r="QIJ3" s="38"/>
      <c r="QIK3" s="38"/>
      <c r="QIL3" s="38"/>
      <c r="QIM3" s="38"/>
      <c r="QIN3" s="38"/>
      <c r="QIO3" s="38"/>
      <c r="QIP3" s="38"/>
      <c r="QIQ3" s="38"/>
      <c r="QIR3" s="38"/>
      <c r="QIS3" s="38"/>
      <c r="QIT3" s="38"/>
      <c r="QIU3" s="38"/>
      <c r="QIV3" s="38"/>
      <c r="QIW3" s="38"/>
      <c r="QIX3" s="38"/>
      <c r="QIY3" s="38"/>
      <c r="QIZ3" s="38"/>
      <c r="QJA3" s="38"/>
      <c r="QJB3" s="38"/>
      <c r="QJC3" s="38"/>
      <c r="QJD3" s="38"/>
      <c r="QJE3" s="38"/>
      <c r="QJF3" s="38"/>
      <c r="QJG3" s="38"/>
      <c r="QJH3" s="38"/>
      <c r="QJI3" s="38"/>
      <c r="QJJ3" s="38"/>
      <c r="QJK3" s="38"/>
      <c r="QJL3" s="38"/>
      <c r="QJM3" s="38"/>
      <c r="QJN3" s="38"/>
      <c r="QJO3" s="38"/>
      <c r="QJP3" s="38"/>
      <c r="QJQ3" s="38"/>
      <c r="QJR3" s="38"/>
      <c r="QJS3" s="38"/>
      <c r="QJT3" s="38"/>
      <c r="QJU3" s="38"/>
      <c r="QJV3" s="38"/>
      <c r="QJW3" s="38"/>
      <c r="QJX3" s="38"/>
      <c r="QJY3" s="38"/>
      <c r="QJZ3" s="38"/>
      <c r="QKA3" s="38"/>
      <c r="QKB3" s="38"/>
      <c r="QKC3" s="38"/>
      <c r="QKD3" s="38"/>
      <c r="QKE3" s="38"/>
      <c r="QKF3" s="38"/>
      <c r="QKG3" s="38"/>
      <c r="QKH3" s="38"/>
      <c r="QKI3" s="38"/>
      <c r="QKJ3" s="38"/>
      <c r="QKK3" s="38"/>
      <c r="QKL3" s="38"/>
      <c r="QKM3" s="38"/>
      <c r="QKN3" s="38"/>
      <c r="QKO3" s="38"/>
      <c r="QKP3" s="38"/>
      <c r="QKQ3" s="38"/>
      <c r="QKR3" s="38"/>
      <c r="QKS3" s="38"/>
      <c r="QKT3" s="38"/>
      <c r="QKU3" s="38"/>
      <c r="QKV3" s="38"/>
      <c r="QKW3" s="38"/>
      <c r="QKX3" s="38"/>
      <c r="QKY3" s="38"/>
      <c r="QKZ3" s="38"/>
      <c r="QLA3" s="38"/>
      <c r="QLB3" s="38"/>
      <c r="QLC3" s="38"/>
      <c r="QLD3" s="38"/>
      <c r="QLE3" s="38"/>
      <c r="QLF3" s="38"/>
      <c r="QLG3" s="38"/>
      <c r="QLH3" s="38"/>
      <c r="QLI3" s="38"/>
      <c r="QLJ3" s="38"/>
      <c r="QLK3" s="38"/>
      <c r="QLL3" s="38"/>
      <c r="QLM3" s="38"/>
      <c r="QLN3" s="38"/>
      <c r="QLO3" s="38"/>
      <c r="QLP3" s="38"/>
      <c r="QLQ3" s="38"/>
      <c r="QLR3" s="38"/>
      <c r="QLS3" s="38"/>
      <c r="QLT3" s="38"/>
      <c r="QLU3" s="38"/>
      <c r="QLV3" s="38"/>
      <c r="QLW3" s="38"/>
      <c r="QLX3" s="38"/>
      <c r="QLY3" s="38"/>
      <c r="QLZ3" s="38"/>
      <c r="QMA3" s="38"/>
      <c r="QMB3" s="38"/>
      <c r="QMC3" s="38"/>
      <c r="QMD3" s="38"/>
      <c r="QME3" s="38"/>
      <c r="QMF3" s="38"/>
      <c r="QMG3" s="38"/>
      <c r="QMH3" s="38"/>
      <c r="QMI3" s="38"/>
      <c r="QMJ3" s="38"/>
      <c r="QMK3" s="38"/>
      <c r="QML3" s="38"/>
      <c r="QMM3" s="38"/>
      <c r="QMN3" s="38"/>
      <c r="QMO3" s="38"/>
      <c r="QMP3" s="38"/>
      <c r="QMQ3" s="38"/>
      <c r="QMR3" s="38"/>
      <c r="QMS3" s="38"/>
      <c r="QMT3" s="38"/>
      <c r="QMU3" s="38"/>
      <c r="QMV3" s="38"/>
      <c r="QMW3" s="38"/>
      <c r="QMX3" s="38"/>
      <c r="QMY3" s="38"/>
      <c r="QMZ3" s="38"/>
      <c r="QNA3" s="38"/>
      <c r="QNB3" s="38"/>
      <c r="QNC3" s="38"/>
      <c r="QND3" s="38"/>
      <c r="QNE3" s="38"/>
      <c r="QNF3" s="38"/>
      <c r="QNG3" s="38"/>
      <c r="QNH3" s="38"/>
      <c r="QNI3" s="38"/>
      <c r="QNJ3" s="38"/>
      <c r="QNK3" s="38"/>
      <c r="QNL3" s="38"/>
      <c r="QNM3" s="38"/>
      <c r="QNN3" s="38"/>
      <c r="QNO3" s="38"/>
      <c r="QNP3" s="38"/>
      <c r="QNQ3" s="38"/>
      <c r="QNR3" s="38"/>
      <c r="QNS3" s="38"/>
      <c r="QNT3" s="38"/>
      <c r="QNU3" s="38"/>
      <c r="QNV3" s="38"/>
      <c r="QNW3" s="38"/>
      <c r="QNX3" s="38"/>
      <c r="QNY3" s="38"/>
      <c r="QNZ3" s="38"/>
      <c r="QOA3" s="38"/>
      <c r="QOB3" s="38"/>
      <c r="QOC3" s="38"/>
      <c r="QOD3" s="38"/>
      <c r="QOE3" s="38"/>
      <c r="QOF3" s="38"/>
      <c r="QOG3" s="38"/>
      <c r="QOH3" s="38"/>
      <c r="QOI3" s="38"/>
      <c r="QOJ3" s="38"/>
      <c r="QOK3" s="38"/>
      <c r="QOL3" s="38"/>
      <c r="QOM3" s="38"/>
      <c r="QON3" s="38"/>
      <c r="QOO3" s="38"/>
      <c r="QOP3" s="38"/>
      <c r="QOQ3" s="38"/>
      <c r="QOR3" s="38"/>
      <c r="QOS3" s="38"/>
      <c r="QOT3" s="38"/>
      <c r="QOU3" s="38"/>
      <c r="QOV3" s="38"/>
      <c r="QOW3" s="38"/>
      <c r="QOX3" s="38"/>
      <c r="QOY3" s="38"/>
      <c r="QOZ3" s="38"/>
      <c r="QPA3" s="38"/>
      <c r="QPB3" s="38"/>
      <c r="QPC3" s="38"/>
      <c r="QPD3" s="38"/>
      <c r="QPE3" s="38"/>
      <c r="QPF3" s="38"/>
      <c r="QPG3" s="38"/>
      <c r="QPH3" s="38"/>
      <c r="QPI3" s="38"/>
      <c r="QPJ3" s="38"/>
      <c r="QPK3" s="38"/>
      <c r="QPL3" s="38"/>
      <c r="QPM3" s="38"/>
      <c r="QPN3" s="38"/>
      <c r="QPO3" s="38"/>
      <c r="QPP3" s="38"/>
      <c r="QPQ3" s="38"/>
      <c r="QPR3" s="38"/>
      <c r="QPS3" s="38"/>
      <c r="QPT3" s="38"/>
      <c r="QPU3" s="38"/>
      <c r="QPV3" s="38"/>
      <c r="QPW3" s="38"/>
      <c r="QPX3" s="38"/>
      <c r="QPY3" s="38"/>
      <c r="QPZ3" s="38"/>
      <c r="QQA3" s="38"/>
      <c r="QQB3" s="38"/>
      <c r="QQC3" s="38"/>
      <c r="QQD3" s="38"/>
      <c r="QQE3" s="38"/>
      <c r="QQF3" s="38"/>
      <c r="QQG3" s="38"/>
      <c r="QQH3" s="38"/>
      <c r="QQI3" s="38"/>
      <c r="QQJ3" s="38"/>
      <c r="QQK3" s="38"/>
      <c r="QQL3" s="38"/>
      <c r="QQM3" s="38"/>
      <c r="QQN3" s="38"/>
      <c r="QQO3" s="38"/>
      <c r="QQP3" s="38"/>
      <c r="QQQ3" s="38"/>
      <c r="QQR3" s="38"/>
      <c r="QQS3" s="38"/>
      <c r="QQT3" s="38"/>
      <c r="QQU3" s="38"/>
      <c r="QQV3" s="38"/>
      <c r="QQW3" s="38"/>
      <c r="QQX3" s="38"/>
      <c r="QQY3" s="38"/>
      <c r="QQZ3" s="38"/>
      <c r="QRA3" s="38"/>
      <c r="QRB3" s="38"/>
      <c r="QRC3" s="38"/>
      <c r="QRD3" s="38"/>
      <c r="QRE3" s="38"/>
      <c r="QRF3" s="38"/>
      <c r="QRG3" s="38"/>
      <c r="QRH3" s="38"/>
      <c r="QRI3" s="38"/>
      <c r="QRJ3" s="38"/>
      <c r="QRK3" s="38"/>
      <c r="QRL3" s="38"/>
      <c r="QRM3" s="38"/>
      <c r="QRN3" s="38"/>
      <c r="QRO3" s="38"/>
      <c r="QRP3" s="38"/>
      <c r="QRQ3" s="38"/>
      <c r="QRR3" s="38"/>
      <c r="QRS3" s="38"/>
      <c r="QRT3" s="38"/>
      <c r="QRU3" s="38"/>
      <c r="QRV3" s="38"/>
      <c r="QRW3" s="38"/>
      <c r="QRX3" s="38"/>
      <c r="QRY3" s="38"/>
      <c r="QRZ3" s="38"/>
      <c r="QSA3" s="38"/>
      <c r="QSB3" s="38"/>
      <c r="QSC3" s="38"/>
      <c r="QSD3" s="38"/>
      <c r="QSE3" s="38"/>
      <c r="QSF3" s="38"/>
      <c r="QSG3" s="38"/>
      <c r="QSH3" s="38"/>
      <c r="QSI3" s="38"/>
      <c r="QSJ3" s="38"/>
      <c r="QSK3" s="38"/>
      <c r="QSL3" s="38"/>
      <c r="QSM3" s="38"/>
      <c r="QSN3" s="38"/>
      <c r="QSO3" s="38"/>
      <c r="QSP3" s="38"/>
      <c r="QSQ3" s="38"/>
      <c r="QSR3" s="38"/>
      <c r="QSS3" s="38"/>
      <c r="QST3" s="38"/>
      <c r="QSU3" s="38"/>
      <c r="QSV3" s="38"/>
      <c r="QSW3" s="38"/>
      <c r="QSX3" s="38"/>
      <c r="QSY3" s="38"/>
      <c r="QSZ3" s="38"/>
      <c r="QTA3" s="38"/>
      <c r="QTB3" s="38"/>
      <c r="QTC3" s="38"/>
      <c r="QTD3" s="38"/>
      <c r="QTE3" s="38"/>
      <c r="QTF3" s="38"/>
      <c r="QTG3" s="38"/>
      <c r="QTH3" s="38"/>
      <c r="QTI3" s="38"/>
      <c r="QTJ3" s="38"/>
      <c r="QTK3" s="38"/>
      <c r="QTL3" s="38"/>
      <c r="QTM3" s="38"/>
      <c r="QTN3" s="38"/>
      <c r="QTO3" s="38"/>
      <c r="QTP3" s="38"/>
      <c r="QTQ3" s="38"/>
      <c r="QTR3" s="38"/>
      <c r="QTS3" s="38"/>
      <c r="QTT3" s="38"/>
      <c r="QTU3" s="38"/>
      <c r="QTV3" s="38"/>
      <c r="QTW3" s="38"/>
      <c r="QTX3" s="38"/>
      <c r="QTY3" s="38"/>
      <c r="QTZ3" s="38"/>
      <c r="QUA3" s="38"/>
      <c r="QUB3" s="38"/>
      <c r="QUC3" s="38"/>
      <c r="QUD3" s="38"/>
      <c r="QUE3" s="38"/>
      <c r="QUF3" s="38"/>
      <c r="QUG3" s="38"/>
      <c r="QUH3" s="38"/>
      <c r="QUI3" s="38"/>
      <c r="QUJ3" s="38"/>
      <c r="QUK3" s="38"/>
      <c r="QUL3" s="38"/>
      <c r="QUM3" s="38"/>
      <c r="QUN3" s="38"/>
      <c r="QUO3" s="38"/>
      <c r="QUP3" s="38"/>
      <c r="QUQ3" s="38"/>
      <c r="QUR3" s="38"/>
      <c r="QUS3" s="38"/>
      <c r="QUT3" s="38"/>
      <c r="QUU3" s="38"/>
      <c r="QUV3" s="38"/>
      <c r="QUW3" s="38"/>
      <c r="QUX3" s="38"/>
      <c r="QUY3" s="38"/>
      <c r="QUZ3" s="38"/>
      <c r="QVA3" s="38"/>
      <c r="QVB3" s="38"/>
      <c r="QVC3" s="38"/>
      <c r="QVD3" s="38"/>
      <c r="QVE3" s="38"/>
      <c r="QVF3" s="38"/>
      <c r="QVG3" s="38"/>
      <c r="QVH3" s="38"/>
      <c r="QVI3" s="38"/>
      <c r="QVJ3" s="38"/>
      <c r="QVK3" s="38"/>
      <c r="QVL3" s="38"/>
      <c r="QVM3" s="38"/>
      <c r="QVN3" s="38"/>
      <c r="QVO3" s="38"/>
      <c r="QVP3" s="38"/>
      <c r="QVQ3" s="38"/>
      <c r="QVR3" s="38"/>
      <c r="QVS3" s="38"/>
      <c r="QVT3" s="38"/>
      <c r="QVU3" s="38"/>
      <c r="QVV3" s="38"/>
      <c r="QVW3" s="38"/>
      <c r="QVX3" s="38"/>
      <c r="QVY3" s="38"/>
      <c r="QVZ3" s="38"/>
      <c r="QWA3" s="38"/>
      <c r="QWB3" s="38"/>
      <c r="QWC3" s="38"/>
      <c r="QWD3" s="38"/>
      <c r="QWE3" s="38"/>
      <c r="QWF3" s="38"/>
      <c r="QWG3" s="38"/>
      <c r="QWH3" s="38"/>
      <c r="QWI3" s="38"/>
      <c r="QWJ3" s="38"/>
      <c r="QWK3" s="38"/>
      <c r="QWL3" s="38"/>
      <c r="QWM3" s="38"/>
      <c r="QWN3" s="38"/>
      <c r="QWO3" s="38"/>
      <c r="QWP3" s="38"/>
      <c r="QWQ3" s="38"/>
      <c r="QWR3" s="38"/>
      <c r="QWS3" s="38"/>
      <c r="QWT3" s="38"/>
      <c r="QWU3" s="38"/>
      <c r="QWV3" s="38"/>
      <c r="QWW3" s="38"/>
      <c r="QWX3" s="38"/>
      <c r="QWY3" s="38"/>
      <c r="QWZ3" s="38"/>
      <c r="QXA3" s="38"/>
      <c r="QXB3" s="38"/>
      <c r="QXC3" s="38"/>
      <c r="QXD3" s="38"/>
      <c r="QXE3" s="38"/>
      <c r="QXF3" s="38"/>
      <c r="QXG3" s="38"/>
      <c r="QXH3" s="38"/>
      <c r="QXI3" s="38"/>
      <c r="QXJ3" s="38"/>
      <c r="QXK3" s="38"/>
      <c r="QXL3" s="38"/>
      <c r="QXM3" s="38"/>
      <c r="QXN3" s="38"/>
      <c r="QXO3" s="38"/>
      <c r="QXP3" s="38"/>
      <c r="QXQ3" s="38"/>
      <c r="QXR3" s="38"/>
      <c r="QXS3" s="38"/>
      <c r="QXT3" s="38"/>
      <c r="QXU3" s="38"/>
      <c r="QXV3" s="38"/>
      <c r="QXW3" s="38"/>
      <c r="QXX3" s="38"/>
      <c r="QXY3" s="38"/>
      <c r="QXZ3" s="38"/>
      <c r="QYA3" s="38"/>
      <c r="QYB3" s="38"/>
      <c r="QYC3" s="38"/>
      <c r="QYD3" s="38"/>
      <c r="QYE3" s="38"/>
      <c r="QYF3" s="38"/>
      <c r="QYG3" s="38"/>
      <c r="QYH3" s="38"/>
      <c r="QYI3" s="38"/>
      <c r="QYJ3" s="38"/>
      <c r="QYK3" s="38"/>
      <c r="QYL3" s="38"/>
      <c r="QYM3" s="38"/>
      <c r="QYN3" s="38"/>
      <c r="QYO3" s="38"/>
      <c r="QYP3" s="38"/>
      <c r="QYQ3" s="38"/>
      <c r="QYR3" s="38"/>
      <c r="QYS3" s="38"/>
      <c r="QYT3" s="38"/>
      <c r="QYU3" s="38"/>
      <c r="QYV3" s="38"/>
      <c r="QYW3" s="38"/>
      <c r="QYX3" s="38"/>
      <c r="QYY3" s="38"/>
      <c r="QYZ3" s="38"/>
      <c r="QZA3" s="38"/>
      <c r="QZB3" s="38"/>
      <c r="QZC3" s="38"/>
      <c r="QZD3" s="38"/>
      <c r="QZE3" s="38"/>
      <c r="QZF3" s="38"/>
      <c r="QZG3" s="38"/>
      <c r="QZH3" s="38"/>
      <c r="QZI3" s="38"/>
      <c r="QZJ3" s="38"/>
      <c r="QZK3" s="38"/>
      <c r="QZL3" s="38"/>
      <c r="QZM3" s="38"/>
      <c r="QZN3" s="38"/>
      <c r="QZO3" s="38"/>
      <c r="QZP3" s="38"/>
      <c r="QZQ3" s="38"/>
      <c r="QZR3" s="38"/>
      <c r="QZS3" s="38"/>
      <c r="QZT3" s="38"/>
      <c r="QZU3" s="38"/>
      <c r="QZV3" s="38"/>
      <c r="QZW3" s="38"/>
      <c r="QZX3" s="38"/>
      <c r="QZY3" s="38"/>
      <c r="QZZ3" s="38"/>
      <c r="RAA3" s="38"/>
      <c r="RAB3" s="38"/>
      <c r="RAC3" s="38"/>
      <c r="RAD3" s="38"/>
      <c r="RAE3" s="38"/>
      <c r="RAF3" s="38"/>
      <c r="RAG3" s="38"/>
      <c r="RAH3" s="38"/>
      <c r="RAI3" s="38"/>
      <c r="RAJ3" s="38"/>
      <c r="RAK3" s="38"/>
      <c r="RAL3" s="38"/>
      <c r="RAM3" s="38"/>
      <c r="RAN3" s="38"/>
      <c r="RAO3" s="38"/>
      <c r="RAP3" s="38"/>
      <c r="RAQ3" s="38"/>
      <c r="RAR3" s="38"/>
      <c r="RAS3" s="38"/>
      <c r="RAT3" s="38"/>
      <c r="RAU3" s="38"/>
      <c r="RAV3" s="38"/>
      <c r="RAW3" s="38"/>
      <c r="RAX3" s="38"/>
      <c r="RAY3" s="38"/>
      <c r="RAZ3" s="38"/>
      <c r="RBA3" s="38"/>
      <c r="RBB3" s="38"/>
      <c r="RBC3" s="38"/>
      <c r="RBD3" s="38"/>
      <c r="RBE3" s="38"/>
      <c r="RBF3" s="38"/>
      <c r="RBG3" s="38"/>
      <c r="RBH3" s="38"/>
      <c r="RBI3" s="38"/>
      <c r="RBJ3" s="38"/>
      <c r="RBK3" s="38"/>
      <c r="RBL3" s="38"/>
      <c r="RBM3" s="38"/>
      <c r="RBN3" s="38"/>
      <c r="RBO3" s="38"/>
      <c r="RBP3" s="38"/>
      <c r="RBQ3" s="38"/>
      <c r="RBR3" s="38"/>
      <c r="RBS3" s="38"/>
      <c r="RBT3" s="38"/>
      <c r="RBU3" s="38"/>
      <c r="RBV3" s="38"/>
      <c r="RBW3" s="38"/>
      <c r="RBX3" s="38"/>
      <c r="RBY3" s="38"/>
      <c r="RBZ3" s="38"/>
      <c r="RCA3" s="38"/>
      <c r="RCB3" s="38"/>
      <c r="RCC3" s="38"/>
      <c r="RCD3" s="38"/>
      <c r="RCE3" s="38"/>
      <c r="RCF3" s="38"/>
      <c r="RCG3" s="38"/>
      <c r="RCH3" s="38"/>
      <c r="RCI3" s="38"/>
      <c r="RCJ3" s="38"/>
      <c r="RCK3" s="38"/>
      <c r="RCL3" s="38"/>
      <c r="RCM3" s="38"/>
      <c r="RCN3" s="38"/>
      <c r="RCO3" s="38"/>
      <c r="RCP3" s="38"/>
      <c r="RCQ3" s="38"/>
      <c r="RCR3" s="38"/>
      <c r="RCS3" s="38"/>
      <c r="RCT3" s="38"/>
      <c r="RCU3" s="38"/>
      <c r="RCV3" s="38"/>
      <c r="RCW3" s="38"/>
      <c r="RCX3" s="38"/>
      <c r="RCY3" s="38"/>
      <c r="RCZ3" s="38"/>
      <c r="RDA3" s="38"/>
      <c r="RDB3" s="38"/>
      <c r="RDC3" s="38"/>
      <c r="RDD3" s="38"/>
      <c r="RDE3" s="38"/>
      <c r="RDF3" s="38"/>
      <c r="RDG3" s="38"/>
      <c r="RDH3" s="38"/>
      <c r="RDI3" s="38"/>
      <c r="RDJ3" s="38"/>
      <c r="RDK3" s="38"/>
      <c r="RDL3" s="38"/>
      <c r="RDM3" s="38"/>
      <c r="RDN3" s="38"/>
      <c r="RDO3" s="38"/>
      <c r="RDP3" s="38"/>
      <c r="RDQ3" s="38"/>
      <c r="RDR3" s="38"/>
      <c r="RDS3" s="38"/>
      <c r="RDT3" s="38"/>
      <c r="RDU3" s="38"/>
      <c r="RDV3" s="38"/>
      <c r="RDW3" s="38"/>
      <c r="RDX3" s="38"/>
      <c r="RDY3" s="38"/>
      <c r="RDZ3" s="38"/>
      <c r="REA3" s="38"/>
      <c r="REB3" s="38"/>
      <c r="REC3" s="38"/>
      <c r="RED3" s="38"/>
      <c r="REE3" s="38"/>
      <c r="REF3" s="38"/>
      <c r="REG3" s="38"/>
      <c r="REH3" s="38"/>
      <c r="REI3" s="38"/>
      <c r="REJ3" s="38"/>
      <c r="REK3" s="38"/>
      <c r="REL3" s="38"/>
      <c r="REM3" s="38"/>
      <c r="REN3" s="38"/>
      <c r="REO3" s="38"/>
      <c r="REP3" s="38"/>
      <c r="REQ3" s="38"/>
      <c r="RER3" s="38"/>
      <c r="RES3" s="38"/>
      <c r="RET3" s="38"/>
      <c r="REU3" s="38"/>
      <c r="REV3" s="38"/>
      <c r="REW3" s="38"/>
      <c r="REX3" s="38"/>
      <c r="REY3" s="38"/>
      <c r="REZ3" s="38"/>
      <c r="RFA3" s="38"/>
      <c r="RFB3" s="38"/>
      <c r="RFC3" s="38"/>
      <c r="RFD3" s="38"/>
      <c r="RFE3" s="38"/>
      <c r="RFF3" s="38"/>
      <c r="RFG3" s="38"/>
      <c r="RFH3" s="38"/>
      <c r="RFI3" s="38"/>
      <c r="RFJ3" s="38"/>
      <c r="RFK3" s="38"/>
      <c r="RFL3" s="38"/>
      <c r="RFM3" s="38"/>
      <c r="RFN3" s="38"/>
      <c r="RFO3" s="38"/>
      <c r="RFP3" s="38"/>
      <c r="RFQ3" s="38"/>
      <c r="RFR3" s="38"/>
      <c r="RFS3" s="38"/>
      <c r="RFT3" s="38"/>
      <c r="RFU3" s="38"/>
      <c r="RFV3" s="38"/>
      <c r="RFW3" s="38"/>
      <c r="RFX3" s="38"/>
      <c r="RFY3" s="38"/>
      <c r="RFZ3" s="38"/>
      <c r="RGA3" s="38"/>
      <c r="RGB3" s="38"/>
      <c r="RGC3" s="38"/>
      <c r="RGD3" s="38"/>
      <c r="RGE3" s="38"/>
      <c r="RGF3" s="38"/>
      <c r="RGG3" s="38"/>
      <c r="RGH3" s="38"/>
      <c r="RGI3" s="38"/>
      <c r="RGJ3" s="38"/>
      <c r="RGK3" s="38"/>
      <c r="RGL3" s="38"/>
      <c r="RGM3" s="38"/>
      <c r="RGN3" s="38"/>
      <c r="RGO3" s="38"/>
      <c r="RGP3" s="38"/>
      <c r="RGQ3" s="38"/>
      <c r="RGR3" s="38"/>
      <c r="RGS3" s="38"/>
      <c r="RGT3" s="38"/>
      <c r="RGU3" s="38"/>
      <c r="RGV3" s="38"/>
      <c r="RGW3" s="38"/>
      <c r="RGX3" s="38"/>
      <c r="RGY3" s="38"/>
      <c r="RGZ3" s="38"/>
      <c r="RHA3" s="38"/>
      <c r="RHB3" s="38"/>
      <c r="RHC3" s="38"/>
      <c r="RHD3" s="38"/>
      <c r="RHE3" s="38"/>
      <c r="RHF3" s="38"/>
      <c r="RHG3" s="38"/>
      <c r="RHH3" s="38"/>
      <c r="RHI3" s="38"/>
      <c r="RHJ3" s="38"/>
      <c r="RHK3" s="38"/>
      <c r="RHL3" s="38"/>
      <c r="RHM3" s="38"/>
      <c r="RHN3" s="38"/>
      <c r="RHO3" s="38"/>
      <c r="RHP3" s="38"/>
      <c r="RHQ3" s="38"/>
      <c r="RHR3" s="38"/>
      <c r="RHS3" s="38"/>
      <c r="RHT3" s="38"/>
      <c r="RHU3" s="38"/>
      <c r="RHV3" s="38"/>
      <c r="RHW3" s="38"/>
      <c r="RHX3" s="38"/>
      <c r="RHY3" s="38"/>
      <c r="RHZ3" s="38"/>
      <c r="RIA3" s="38"/>
      <c r="RIB3" s="38"/>
      <c r="RIC3" s="38"/>
      <c r="RID3" s="38"/>
      <c r="RIE3" s="38"/>
      <c r="RIF3" s="38"/>
      <c r="RIG3" s="38"/>
      <c r="RIH3" s="38"/>
      <c r="RII3" s="38"/>
      <c r="RIJ3" s="38"/>
      <c r="RIK3" s="38"/>
      <c r="RIL3" s="38"/>
      <c r="RIM3" s="38"/>
      <c r="RIN3" s="38"/>
      <c r="RIO3" s="38"/>
      <c r="RIP3" s="38"/>
      <c r="RIQ3" s="38"/>
      <c r="RIR3" s="38"/>
      <c r="RIS3" s="38"/>
      <c r="RIT3" s="38"/>
      <c r="RIU3" s="38"/>
      <c r="RIV3" s="38"/>
      <c r="RIW3" s="38"/>
      <c r="RIX3" s="38"/>
      <c r="RIY3" s="38"/>
      <c r="RIZ3" s="38"/>
      <c r="RJA3" s="38"/>
      <c r="RJB3" s="38"/>
      <c r="RJC3" s="38"/>
      <c r="RJD3" s="38"/>
      <c r="RJE3" s="38"/>
      <c r="RJF3" s="38"/>
      <c r="RJG3" s="38"/>
      <c r="RJH3" s="38"/>
      <c r="RJI3" s="38"/>
      <c r="RJJ3" s="38"/>
      <c r="RJK3" s="38"/>
      <c r="RJL3" s="38"/>
      <c r="RJM3" s="38"/>
      <c r="RJN3" s="38"/>
      <c r="RJO3" s="38"/>
      <c r="RJP3" s="38"/>
      <c r="RJQ3" s="38"/>
      <c r="RJR3" s="38"/>
      <c r="RJS3" s="38"/>
      <c r="RJT3" s="38"/>
      <c r="RJU3" s="38"/>
      <c r="RJV3" s="38"/>
      <c r="RJW3" s="38"/>
      <c r="RJX3" s="38"/>
      <c r="RJY3" s="38"/>
      <c r="RJZ3" s="38"/>
      <c r="RKA3" s="38"/>
      <c r="RKB3" s="38"/>
      <c r="RKC3" s="38"/>
      <c r="RKD3" s="38"/>
      <c r="RKE3" s="38"/>
      <c r="RKF3" s="38"/>
      <c r="RKG3" s="38"/>
      <c r="RKH3" s="38"/>
      <c r="RKI3" s="38"/>
      <c r="RKJ3" s="38"/>
      <c r="RKK3" s="38"/>
      <c r="RKL3" s="38"/>
      <c r="RKM3" s="38"/>
      <c r="RKN3" s="38"/>
      <c r="RKO3" s="38"/>
      <c r="RKP3" s="38"/>
      <c r="RKQ3" s="38"/>
      <c r="RKR3" s="38"/>
      <c r="RKS3" s="38"/>
      <c r="RKT3" s="38"/>
      <c r="RKU3" s="38"/>
      <c r="RKV3" s="38"/>
      <c r="RKW3" s="38"/>
      <c r="RKX3" s="38"/>
      <c r="RKY3" s="38"/>
      <c r="RKZ3" s="38"/>
      <c r="RLA3" s="38"/>
      <c r="RLB3" s="38"/>
      <c r="RLC3" s="38"/>
      <c r="RLD3" s="38"/>
      <c r="RLE3" s="38"/>
      <c r="RLF3" s="38"/>
      <c r="RLG3" s="38"/>
      <c r="RLH3" s="38"/>
      <c r="RLI3" s="38"/>
      <c r="RLJ3" s="38"/>
      <c r="RLK3" s="38"/>
      <c r="RLL3" s="38"/>
      <c r="RLM3" s="38"/>
      <c r="RLN3" s="38"/>
      <c r="RLO3" s="38"/>
      <c r="RLP3" s="38"/>
      <c r="RLQ3" s="38"/>
      <c r="RLR3" s="38"/>
      <c r="RLS3" s="38"/>
      <c r="RLT3" s="38"/>
      <c r="RLU3" s="38"/>
      <c r="RLV3" s="38"/>
      <c r="RLW3" s="38"/>
      <c r="RLX3" s="38"/>
      <c r="RLY3" s="38"/>
      <c r="RLZ3" s="38"/>
      <c r="RMA3" s="38"/>
      <c r="RMB3" s="38"/>
      <c r="RMC3" s="38"/>
      <c r="RMD3" s="38"/>
      <c r="RME3" s="38"/>
      <c r="RMF3" s="38"/>
      <c r="RMG3" s="38"/>
      <c r="RMH3" s="38"/>
      <c r="RMI3" s="38"/>
      <c r="RMJ3" s="38"/>
      <c r="RMK3" s="38"/>
      <c r="RML3" s="38"/>
      <c r="RMM3" s="38"/>
      <c r="RMN3" s="38"/>
      <c r="RMO3" s="38"/>
      <c r="RMP3" s="38"/>
      <c r="RMQ3" s="38"/>
      <c r="RMR3" s="38"/>
      <c r="RMS3" s="38"/>
      <c r="RMT3" s="38"/>
      <c r="RMU3" s="38"/>
      <c r="RMV3" s="38"/>
      <c r="RMW3" s="38"/>
      <c r="RMX3" s="38"/>
      <c r="RMY3" s="38"/>
      <c r="RMZ3" s="38"/>
      <c r="RNA3" s="38"/>
      <c r="RNB3" s="38"/>
      <c r="RNC3" s="38"/>
      <c r="RND3" s="38"/>
      <c r="RNE3" s="38"/>
      <c r="RNF3" s="38"/>
      <c r="RNG3" s="38"/>
      <c r="RNH3" s="38"/>
      <c r="RNI3" s="38"/>
      <c r="RNJ3" s="38"/>
      <c r="RNK3" s="38"/>
      <c r="RNL3" s="38"/>
      <c r="RNM3" s="38"/>
      <c r="RNN3" s="38"/>
      <c r="RNO3" s="38"/>
      <c r="RNP3" s="38"/>
      <c r="RNQ3" s="38"/>
      <c r="RNR3" s="38"/>
      <c r="RNS3" s="38"/>
      <c r="RNT3" s="38"/>
      <c r="RNU3" s="38"/>
      <c r="RNV3" s="38"/>
      <c r="RNW3" s="38"/>
      <c r="RNX3" s="38"/>
      <c r="RNY3" s="38"/>
      <c r="RNZ3" s="38"/>
      <c r="ROA3" s="38"/>
      <c r="ROB3" s="38"/>
      <c r="ROC3" s="38"/>
      <c r="ROD3" s="38"/>
      <c r="ROE3" s="38"/>
      <c r="ROF3" s="38"/>
      <c r="ROG3" s="38"/>
      <c r="ROH3" s="38"/>
      <c r="ROI3" s="38"/>
      <c r="ROJ3" s="38"/>
      <c r="ROK3" s="38"/>
      <c r="ROL3" s="38"/>
      <c r="ROM3" s="38"/>
      <c r="RON3" s="38"/>
      <c r="ROO3" s="38"/>
      <c r="ROP3" s="38"/>
      <c r="ROQ3" s="38"/>
      <c r="ROR3" s="38"/>
      <c r="ROS3" s="38"/>
      <c r="ROT3" s="38"/>
      <c r="ROU3" s="38"/>
      <c r="ROV3" s="38"/>
      <c r="ROW3" s="38"/>
      <c r="ROX3" s="38"/>
      <c r="ROY3" s="38"/>
      <c r="ROZ3" s="38"/>
      <c r="RPA3" s="38"/>
      <c r="RPB3" s="38"/>
      <c r="RPC3" s="38"/>
      <c r="RPD3" s="38"/>
      <c r="RPE3" s="38"/>
      <c r="RPF3" s="38"/>
      <c r="RPG3" s="38"/>
      <c r="RPH3" s="38"/>
      <c r="RPI3" s="38"/>
      <c r="RPJ3" s="38"/>
      <c r="RPK3" s="38"/>
      <c r="RPL3" s="38"/>
      <c r="RPM3" s="38"/>
      <c r="RPN3" s="38"/>
      <c r="RPO3" s="38"/>
      <c r="RPP3" s="38"/>
      <c r="RPQ3" s="38"/>
      <c r="RPR3" s="38"/>
      <c r="RPS3" s="38"/>
      <c r="RPT3" s="38"/>
      <c r="RPU3" s="38"/>
      <c r="RPV3" s="38"/>
      <c r="RPW3" s="38"/>
      <c r="RPX3" s="38"/>
      <c r="RPY3" s="38"/>
      <c r="RPZ3" s="38"/>
      <c r="RQA3" s="38"/>
      <c r="RQB3" s="38"/>
      <c r="RQC3" s="38"/>
      <c r="RQD3" s="38"/>
      <c r="RQE3" s="38"/>
      <c r="RQF3" s="38"/>
      <c r="RQG3" s="38"/>
      <c r="RQH3" s="38"/>
      <c r="RQI3" s="38"/>
      <c r="RQJ3" s="38"/>
      <c r="RQK3" s="38"/>
      <c r="RQL3" s="38"/>
      <c r="RQM3" s="38"/>
      <c r="RQN3" s="38"/>
      <c r="RQO3" s="38"/>
      <c r="RQP3" s="38"/>
      <c r="RQQ3" s="38"/>
      <c r="RQR3" s="38"/>
      <c r="RQS3" s="38"/>
      <c r="RQT3" s="38"/>
      <c r="RQU3" s="38"/>
      <c r="RQV3" s="38"/>
      <c r="RQW3" s="38"/>
      <c r="RQX3" s="38"/>
      <c r="RQY3" s="38"/>
      <c r="RQZ3" s="38"/>
      <c r="RRA3" s="38"/>
      <c r="RRB3" s="38"/>
      <c r="RRC3" s="38"/>
      <c r="RRD3" s="38"/>
      <c r="RRE3" s="38"/>
      <c r="RRF3" s="38"/>
      <c r="RRG3" s="38"/>
      <c r="RRH3" s="38"/>
      <c r="RRI3" s="38"/>
      <c r="RRJ3" s="38"/>
      <c r="RRK3" s="38"/>
      <c r="RRL3" s="38"/>
      <c r="RRM3" s="38"/>
      <c r="RRN3" s="38"/>
      <c r="RRO3" s="38"/>
      <c r="RRP3" s="38"/>
      <c r="RRQ3" s="38"/>
      <c r="RRR3" s="38"/>
      <c r="RRS3" s="38"/>
      <c r="RRT3" s="38"/>
      <c r="RRU3" s="38"/>
      <c r="RRV3" s="38"/>
      <c r="RRW3" s="38"/>
      <c r="RRX3" s="38"/>
      <c r="RRY3" s="38"/>
      <c r="RRZ3" s="38"/>
      <c r="RSA3" s="38"/>
      <c r="RSB3" s="38"/>
      <c r="RSC3" s="38"/>
      <c r="RSD3" s="38"/>
      <c r="RSE3" s="38"/>
      <c r="RSF3" s="38"/>
      <c r="RSG3" s="38"/>
      <c r="RSH3" s="38"/>
      <c r="RSI3" s="38"/>
      <c r="RSJ3" s="38"/>
      <c r="RSK3" s="38"/>
      <c r="RSL3" s="38"/>
      <c r="RSM3" s="38"/>
      <c r="RSN3" s="38"/>
      <c r="RSO3" s="38"/>
      <c r="RSP3" s="38"/>
      <c r="RSQ3" s="38"/>
      <c r="RSR3" s="38"/>
      <c r="RSS3" s="38"/>
      <c r="RST3" s="38"/>
      <c r="RSU3" s="38"/>
      <c r="RSV3" s="38"/>
      <c r="RSW3" s="38"/>
      <c r="RSX3" s="38"/>
      <c r="RSY3" s="38"/>
      <c r="RSZ3" s="38"/>
      <c r="RTA3" s="38"/>
      <c r="RTB3" s="38"/>
      <c r="RTC3" s="38"/>
      <c r="RTD3" s="38"/>
      <c r="RTE3" s="38"/>
      <c r="RTF3" s="38"/>
      <c r="RTG3" s="38"/>
      <c r="RTH3" s="38"/>
      <c r="RTI3" s="38"/>
      <c r="RTJ3" s="38"/>
      <c r="RTK3" s="38"/>
      <c r="RTL3" s="38"/>
      <c r="RTM3" s="38"/>
      <c r="RTN3" s="38"/>
      <c r="RTO3" s="38"/>
      <c r="RTP3" s="38"/>
      <c r="RTQ3" s="38"/>
      <c r="RTR3" s="38"/>
      <c r="RTS3" s="38"/>
      <c r="RTT3" s="38"/>
      <c r="RTU3" s="38"/>
      <c r="RTV3" s="38"/>
      <c r="RTW3" s="38"/>
      <c r="RTX3" s="38"/>
      <c r="RTY3" s="38"/>
      <c r="RTZ3" s="38"/>
      <c r="RUA3" s="38"/>
      <c r="RUB3" s="38"/>
      <c r="RUC3" s="38"/>
      <c r="RUD3" s="38"/>
      <c r="RUE3" s="38"/>
      <c r="RUF3" s="38"/>
      <c r="RUG3" s="38"/>
      <c r="RUH3" s="38"/>
      <c r="RUI3" s="38"/>
      <c r="RUJ3" s="38"/>
      <c r="RUK3" s="38"/>
      <c r="RUL3" s="38"/>
      <c r="RUM3" s="38"/>
      <c r="RUN3" s="38"/>
      <c r="RUO3" s="38"/>
      <c r="RUP3" s="38"/>
      <c r="RUQ3" s="38"/>
      <c r="RUR3" s="38"/>
      <c r="RUS3" s="38"/>
      <c r="RUT3" s="38"/>
      <c r="RUU3" s="38"/>
      <c r="RUV3" s="38"/>
      <c r="RUW3" s="38"/>
      <c r="RUX3" s="38"/>
      <c r="RUY3" s="38"/>
      <c r="RUZ3" s="38"/>
      <c r="RVA3" s="38"/>
      <c r="RVB3" s="38"/>
      <c r="RVC3" s="38"/>
      <c r="RVD3" s="38"/>
      <c r="RVE3" s="38"/>
      <c r="RVF3" s="38"/>
      <c r="RVG3" s="38"/>
      <c r="RVH3" s="38"/>
      <c r="RVI3" s="38"/>
      <c r="RVJ3" s="38"/>
      <c r="RVK3" s="38"/>
      <c r="RVL3" s="38"/>
      <c r="RVM3" s="38"/>
      <c r="RVN3" s="38"/>
      <c r="RVO3" s="38"/>
      <c r="RVP3" s="38"/>
      <c r="RVQ3" s="38"/>
      <c r="RVR3" s="38"/>
      <c r="RVS3" s="38"/>
      <c r="RVT3" s="38"/>
      <c r="RVU3" s="38"/>
      <c r="RVV3" s="38"/>
      <c r="RVW3" s="38"/>
      <c r="RVX3" s="38"/>
      <c r="RVY3" s="38"/>
      <c r="RVZ3" s="38"/>
      <c r="RWA3" s="38"/>
      <c r="RWB3" s="38"/>
      <c r="RWC3" s="38"/>
      <c r="RWD3" s="38"/>
      <c r="RWE3" s="38"/>
      <c r="RWF3" s="38"/>
      <c r="RWG3" s="38"/>
      <c r="RWH3" s="38"/>
      <c r="RWI3" s="38"/>
      <c r="RWJ3" s="38"/>
      <c r="RWK3" s="38"/>
      <c r="RWL3" s="38"/>
      <c r="RWM3" s="38"/>
      <c r="RWN3" s="38"/>
      <c r="RWO3" s="38"/>
      <c r="RWP3" s="38"/>
      <c r="RWQ3" s="38"/>
      <c r="RWR3" s="38"/>
      <c r="RWS3" s="38"/>
      <c r="RWT3" s="38"/>
      <c r="RWU3" s="38"/>
      <c r="RWV3" s="38"/>
      <c r="RWW3" s="38"/>
      <c r="RWX3" s="38"/>
      <c r="RWY3" s="38"/>
      <c r="RWZ3" s="38"/>
      <c r="RXA3" s="38"/>
      <c r="RXB3" s="38"/>
      <c r="RXC3" s="38"/>
      <c r="RXD3" s="38"/>
      <c r="RXE3" s="38"/>
      <c r="RXF3" s="38"/>
      <c r="RXG3" s="38"/>
      <c r="RXH3" s="38"/>
      <c r="RXI3" s="38"/>
      <c r="RXJ3" s="38"/>
      <c r="RXK3" s="38"/>
      <c r="RXL3" s="38"/>
      <c r="RXM3" s="38"/>
      <c r="RXN3" s="38"/>
      <c r="RXO3" s="38"/>
      <c r="RXP3" s="38"/>
      <c r="RXQ3" s="38"/>
      <c r="RXR3" s="38"/>
      <c r="RXS3" s="38"/>
      <c r="RXT3" s="38"/>
      <c r="RXU3" s="38"/>
      <c r="RXV3" s="38"/>
      <c r="RXW3" s="38"/>
      <c r="RXX3" s="38"/>
      <c r="RXY3" s="38"/>
      <c r="RXZ3" s="38"/>
      <c r="RYA3" s="38"/>
      <c r="RYB3" s="38"/>
      <c r="RYC3" s="38"/>
      <c r="RYD3" s="38"/>
      <c r="RYE3" s="38"/>
      <c r="RYF3" s="38"/>
      <c r="RYG3" s="38"/>
      <c r="RYH3" s="38"/>
      <c r="RYI3" s="38"/>
      <c r="RYJ3" s="38"/>
      <c r="RYK3" s="38"/>
      <c r="RYL3" s="38"/>
      <c r="RYM3" s="38"/>
      <c r="RYN3" s="38"/>
      <c r="RYO3" s="38"/>
      <c r="RYP3" s="38"/>
      <c r="RYQ3" s="38"/>
      <c r="RYR3" s="38"/>
      <c r="RYS3" s="38"/>
      <c r="RYT3" s="38"/>
      <c r="RYU3" s="38"/>
      <c r="RYV3" s="38"/>
      <c r="RYW3" s="38"/>
      <c r="RYX3" s="38"/>
      <c r="RYY3" s="38"/>
      <c r="RYZ3" s="38"/>
      <c r="RZA3" s="38"/>
      <c r="RZB3" s="38"/>
      <c r="RZC3" s="38"/>
      <c r="RZD3" s="38"/>
      <c r="RZE3" s="38"/>
      <c r="RZF3" s="38"/>
      <c r="RZG3" s="38"/>
      <c r="RZH3" s="38"/>
      <c r="RZI3" s="38"/>
      <c r="RZJ3" s="38"/>
      <c r="RZK3" s="38"/>
      <c r="RZL3" s="38"/>
      <c r="RZM3" s="38"/>
      <c r="RZN3" s="38"/>
      <c r="RZO3" s="38"/>
      <c r="RZP3" s="38"/>
      <c r="RZQ3" s="38"/>
      <c r="RZR3" s="38"/>
      <c r="RZS3" s="38"/>
      <c r="RZT3" s="38"/>
      <c r="RZU3" s="38"/>
      <c r="RZV3" s="38"/>
      <c r="RZW3" s="38"/>
      <c r="RZX3" s="38"/>
      <c r="RZY3" s="38"/>
      <c r="RZZ3" s="38"/>
      <c r="SAA3" s="38"/>
      <c r="SAB3" s="38"/>
      <c r="SAC3" s="38"/>
      <c r="SAD3" s="38"/>
      <c r="SAE3" s="38"/>
      <c r="SAF3" s="38"/>
      <c r="SAG3" s="38"/>
      <c r="SAH3" s="38"/>
      <c r="SAI3" s="38"/>
      <c r="SAJ3" s="38"/>
      <c r="SAK3" s="38"/>
      <c r="SAL3" s="38"/>
      <c r="SAM3" s="38"/>
      <c r="SAN3" s="38"/>
      <c r="SAO3" s="38"/>
      <c r="SAP3" s="38"/>
      <c r="SAQ3" s="38"/>
      <c r="SAR3" s="38"/>
      <c r="SAS3" s="38"/>
      <c r="SAT3" s="38"/>
      <c r="SAU3" s="38"/>
      <c r="SAV3" s="38"/>
      <c r="SAW3" s="38"/>
      <c r="SAX3" s="38"/>
      <c r="SAY3" s="38"/>
      <c r="SAZ3" s="38"/>
      <c r="SBA3" s="38"/>
      <c r="SBB3" s="38"/>
      <c r="SBC3" s="38"/>
      <c r="SBD3" s="38"/>
      <c r="SBE3" s="38"/>
      <c r="SBF3" s="38"/>
      <c r="SBG3" s="38"/>
      <c r="SBH3" s="38"/>
      <c r="SBI3" s="38"/>
      <c r="SBJ3" s="38"/>
      <c r="SBK3" s="38"/>
      <c r="SBL3" s="38"/>
      <c r="SBM3" s="38"/>
      <c r="SBN3" s="38"/>
      <c r="SBO3" s="38"/>
      <c r="SBP3" s="38"/>
      <c r="SBQ3" s="38"/>
      <c r="SBR3" s="38"/>
      <c r="SBS3" s="38"/>
      <c r="SBT3" s="38"/>
      <c r="SBU3" s="38"/>
      <c r="SBV3" s="38"/>
      <c r="SBW3" s="38"/>
      <c r="SBX3" s="38"/>
      <c r="SBY3" s="38"/>
      <c r="SBZ3" s="38"/>
      <c r="SCA3" s="38"/>
      <c r="SCB3" s="38"/>
      <c r="SCC3" s="38"/>
      <c r="SCD3" s="38"/>
      <c r="SCE3" s="38"/>
      <c r="SCF3" s="38"/>
      <c r="SCG3" s="38"/>
      <c r="SCH3" s="38"/>
      <c r="SCI3" s="38"/>
      <c r="SCJ3" s="38"/>
      <c r="SCK3" s="38"/>
      <c r="SCL3" s="38"/>
      <c r="SCM3" s="38"/>
      <c r="SCN3" s="38"/>
      <c r="SCO3" s="38"/>
      <c r="SCP3" s="38"/>
      <c r="SCQ3" s="38"/>
      <c r="SCR3" s="38"/>
      <c r="SCS3" s="38"/>
      <c r="SCT3" s="38"/>
      <c r="SCU3" s="38"/>
      <c r="SCV3" s="38"/>
      <c r="SCW3" s="38"/>
      <c r="SCX3" s="38"/>
      <c r="SCY3" s="38"/>
      <c r="SCZ3" s="38"/>
      <c r="SDA3" s="38"/>
      <c r="SDB3" s="38"/>
      <c r="SDC3" s="38"/>
      <c r="SDD3" s="38"/>
      <c r="SDE3" s="38"/>
      <c r="SDF3" s="38"/>
      <c r="SDG3" s="38"/>
      <c r="SDH3" s="38"/>
      <c r="SDI3" s="38"/>
      <c r="SDJ3" s="38"/>
      <c r="SDK3" s="38"/>
      <c r="SDL3" s="38"/>
      <c r="SDM3" s="38"/>
      <c r="SDN3" s="38"/>
      <c r="SDO3" s="38"/>
      <c r="SDP3" s="38"/>
      <c r="SDQ3" s="38"/>
      <c r="SDR3" s="38"/>
      <c r="SDS3" s="38"/>
      <c r="SDT3" s="38"/>
      <c r="SDU3" s="38"/>
      <c r="SDV3" s="38"/>
      <c r="SDW3" s="38"/>
      <c r="SDX3" s="38"/>
      <c r="SDY3" s="38"/>
      <c r="SDZ3" s="38"/>
      <c r="SEA3" s="38"/>
      <c r="SEB3" s="38"/>
      <c r="SEC3" s="38"/>
      <c r="SED3" s="38"/>
      <c r="SEE3" s="38"/>
      <c r="SEF3" s="38"/>
      <c r="SEG3" s="38"/>
      <c r="SEH3" s="38"/>
      <c r="SEI3" s="38"/>
      <c r="SEJ3" s="38"/>
      <c r="SEK3" s="38"/>
      <c r="SEL3" s="38"/>
      <c r="SEM3" s="38"/>
      <c r="SEN3" s="38"/>
      <c r="SEO3" s="38"/>
      <c r="SEP3" s="38"/>
      <c r="SEQ3" s="38"/>
      <c r="SER3" s="38"/>
      <c r="SES3" s="38"/>
      <c r="SET3" s="38"/>
      <c r="SEU3" s="38"/>
      <c r="SEV3" s="38"/>
      <c r="SEW3" s="38"/>
      <c r="SEX3" s="38"/>
      <c r="SEY3" s="38"/>
      <c r="SEZ3" s="38"/>
      <c r="SFA3" s="38"/>
      <c r="SFB3" s="38"/>
      <c r="SFC3" s="38"/>
      <c r="SFD3" s="38"/>
      <c r="SFE3" s="38"/>
      <c r="SFF3" s="38"/>
      <c r="SFG3" s="38"/>
      <c r="SFH3" s="38"/>
      <c r="SFI3" s="38"/>
      <c r="SFJ3" s="38"/>
      <c r="SFK3" s="38"/>
      <c r="SFL3" s="38"/>
      <c r="SFM3" s="38"/>
      <c r="SFN3" s="38"/>
      <c r="SFO3" s="38"/>
      <c r="SFP3" s="38"/>
      <c r="SFQ3" s="38"/>
      <c r="SFR3" s="38"/>
      <c r="SFS3" s="38"/>
      <c r="SFT3" s="38"/>
      <c r="SFU3" s="38"/>
      <c r="SFV3" s="38"/>
      <c r="SFW3" s="38"/>
      <c r="SFX3" s="38"/>
      <c r="SFY3" s="38"/>
      <c r="SFZ3" s="38"/>
      <c r="SGA3" s="38"/>
      <c r="SGB3" s="38"/>
      <c r="SGC3" s="38"/>
      <c r="SGD3" s="38"/>
      <c r="SGE3" s="38"/>
      <c r="SGF3" s="38"/>
      <c r="SGG3" s="38"/>
      <c r="SGH3" s="38"/>
      <c r="SGI3" s="38"/>
      <c r="SGJ3" s="38"/>
      <c r="SGK3" s="38"/>
      <c r="SGL3" s="38"/>
      <c r="SGM3" s="38"/>
      <c r="SGN3" s="38"/>
      <c r="SGO3" s="38"/>
      <c r="SGP3" s="38"/>
      <c r="SGQ3" s="38"/>
      <c r="SGR3" s="38"/>
      <c r="SGS3" s="38"/>
      <c r="SGT3" s="38"/>
      <c r="SGU3" s="38"/>
      <c r="SGV3" s="38"/>
      <c r="SGW3" s="38"/>
      <c r="SGX3" s="38"/>
      <c r="SGY3" s="38"/>
      <c r="SGZ3" s="38"/>
      <c r="SHA3" s="38"/>
      <c r="SHB3" s="38"/>
      <c r="SHC3" s="38"/>
      <c r="SHD3" s="38"/>
      <c r="SHE3" s="38"/>
      <c r="SHF3" s="38"/>
      <c r="SHG3" s="38"/>
      <c r="SHH3" s="38"/>
      <c r="SHI3" s="38"/>
      <c r="SHJ3" s="38"/>
      <c r="SHK3" s="38"/>
      <c r="SHL3" s="38"/>
      <c r="SHM3" s="38"/>
      <c r="SHN3" s="38"/>
      <c r="SHO3" s="38"/>
      <c r="SHP3" s="38"/>
      <c r="SHQ3" s="38"/>
      <c r="SHR3" s="38"/>
      <c r="SHS3" s="38"/>
      <c r="SHT3" s="38"/>
      <c r="SHU3" s="38"/>
      <c r="SHV3" s="38"/>
      <c r="SHW3" s="38"/>
      <c r="SHX3" s="38"/>
      <c r="SHY3" s="38"/>
      <c r="SHZ3" s="38"/>
      <c r="SIA3" s="38"/>
      <c r="SIB3" s="38"/>
      <c r="SIC3" s="38"/>
      <c r="SID3" s="38"/>
      <c r="SIE3" s="38"/>
      <c r="SIF3" s="38"/>
      <c r="SIG3" s="38"/>
      <c r="SIH3" s="38"/>
      <c r="SII3" s="38"/>
      <c r="SIJ3" s="38"/>
      <c r="SIK3" s="38"/>
      <c r="SIL3" s="38"/>
      <c r="SIM3" s="38"/>
      <c r="SIN3" s="38"/>
      <c r="SIO3" s="38"/>
      <c r="SIP3" s="38"/>
      <c r="SIQ3" s="38"/>
      <c r="SIR3" s="38"/>
      <c r="SIS3" s="38"/>
      <c r="SIT3" s="38"/>
      <c r="SIU3" s="38"/>
      <c r="SIV3" s="38"/>
      <c r="SIW3" s="38"/>
      <c r="SIX3" s="38"/>
      <c r="SIY3" s="38"/>
      <c r="SIZ3" s="38"/>
      <c r="SJA3" s="38"/>
      <c r="SJB3" s="38"/>
      <c r="SJC3" s="38"/>
      <c r="SJD3" s="38"/>
      <c r="SJE3" s="38"/>
      <c r="SJF3" s="38"/>
      <c r="SJG3" s="38"/>
      <c r="SJH3" s="38"/>
      <c r="SJI3" s="38"/>
      <c r="SJJ3" s="38"/>
      <c r="SJK3" s="38"/>
      <c r="SJL3" s="38"/>
      <c r="SJM3" s="38"/>
      <c r="SJN3" s="38"/>
      <c r="SJO3" s="38"/>
      <c r="SJP3" s="38"/>
      <c r="SJQ3" s="38"/>
      <c r="SJR3" s="38"/>
      <c r="SJS3" s="38"/>
      <c r="SJT3" s="38"/>
      <c r="SJU3" s="38"/>
      <c r="SJV3" s="38"/>
      <c r="SJW3" s="38"/>
      <c r="SJX3" s="38"/>
      <c r="SJY3" s="38"/>
      <c r="SJZ3" s="38"/>
      <c r="SKA3" s="38"/>
      <c r="SKB3" s="38"/>
      <c r="SKC3" s="38"/>
      <c r="SKD3" s="38"/>
      <c r="SKE3" s="38"/>
      <c r="SKF3" s="38"/>
      <c r="SKG3" s="38"/>
      <c r="SKH3" s="38"/>
      <c r="SKI3" s="38"/>
      <c r="SKJ3" s="38"/>
      <c r="SKK3" s="38"/>
      <c r="SKL3" s="38"/>
      <c r="SKM3" s="38"/>
      <c r="SKN3" s="38"/>
      <c r="SKO3" s="38"/>
      <c r="SKP3" s="38"/>
      <c r="SKQ3" s="38"/>
      <c r="SKR3" s="38"/>
      <c r="SKS3" s="38"/>
      <c r="SKT3" s="38"/>
      <c r="SKU3" s="38"/>
      <c r="SKV3" s="38"/>
      <c r="SKW3" s="38"/>
      <c r="SKX3" s="38"/>
      <c r="SKY3" s="38"/>
      <c r="SKZ3" s="38"/>
      <c r="SLA3" s="38"/>
      <c r="SLB3" s="38"/>
      <c r="SLC3" s="38"/>
      <c r="SLD3" s="38"/>
      <c r="SLE3" s="38"/>
      <c r="SLF3" s="38"/>
      <c r="SLG3" s="38"/>
      <c r="SLH3" s="38"/>
      <c r="SLI3" s="38"/>
      <c r="SLJ3" s="38"/>
      <c r="SLK3" s="38"/>
      <c r="SLL3" s="38"/>
      <c r="SLM3" s="38"/>
      <c r="SLN3" s="38"/>
      <c r="SLO3" s="38"/>
      <c r="SLP3" s="38"/>
      <c r="SLQ3" s="38"/>
      <c r="SLR3" s="38"/>
      <c r="SLS3" s="38"/>
      <c r="SLT3" s="38"/>
      <c r="SLU3" s="38"/>
      <c r="SLV3" s="38"/>
      <c r="SLW3" s="38"/>
      <c r="SLX3" s="38"/>
      <c r="SLY3" s="38"/>
      <c r="SLZ3" s="38"/>
      <c r="SMA3" s="38"/>
      <c r="SMB3" s="38"/>
      <c r="SMC3" s="38"/>
      <c r="SMD3" s="38"/>
      <c r="SME3" s="38"/>
      <c r="SMF3" s="38"/>
      <c r="SMG3" s="38"/>
      <c r="SMH3" s="38"/>
      <c r="SMI3" s="38"/>
      <c r="SMJ3" s="38"/>
      <c r="SMK3" s="38"/>
      <c r="SML3" s="38"/>
      <c r="SMM3" s="38"/>
      <c r="SMN3" s="38"/>
      <c r="SMO3" s="38"/>
      <c r="SMP3" s="38"/>
      <c r="SMQ3" s="38"/>
      <c r="SMR3" s="38"/>
      <c r="SMS3" s="38"/>
      <c r="SMT3" s="38"/>
      <c r="SMU3" s="38"/>
      <c r="SMV3" s="38"/>
      <c r="SMW3" s="38"/>
      <c r="SMX3" s="38"/>
      <c r="SMY3" s="38"/>
      <c r="SMZ3" s="38"/>
      <c r="SNA3" s="38"/>
      <c r="SNB3" s="38"/>
      <c r="SNC3" s="38"/>
      <c r="SND3" s="38"/>
      <c r="SNE3" s="38"/>
      <c r="SNF3" s="38"/>
      <c r="SNG3" s="38"/>
      <c r="SNH3" s="38"/>
      <c r="SNI3" s="38"/>
      <c r="SNJ3" s="38"/>
      <c r="SNK3" s="38"/>
      <c r="SNL3" s="38"/>
      <c r="SNM3" s="38"/>
      <c r="SNN3" s="38"/>
      <c r="SNO3" s="38"/>
      <c r="SNP3" s="38"/>
      <c r="SNQ3" s="38"/>
      <c r="SNR3" s="38"/>
      <c r="SNS3" s="38"/>
      <c r="SNT3" s="38"/>
      <c r="SNU3" s="38"/>
      <c r="SNV3" s="38"/>
      <c r="SNW3" s="38"/>
      <c r="SNX3" s="38"/>
      <c r="SNY3" s="38"/>
      <c r="SNZ3" s="38"/>
      <c r="SOA3" s="38"/>
      <c r="SOB3" s="38"/>
      <c r="SOC3" s="38"/>
      <c r="SOD3" s="38"/>
      <c r="SOE3" s="38"/>
      <c r="SOF3" s="38"/>
      <c r="SOG3" s="38"/>
      <c r="SOH3" s="38"/>
      <c r="SOI3" s="38"/>
      <c r="SOJ3" s="38"/>
      <c r="SOK3" s="38"/>
      <c r="SOL3" s="38"/>
      <c r="SOM3" s="38"/>
      <c r="SON3" s="38"/>
      <c r="SOO3" s="38"/>
      <c r="SOP3" s="38"/>
      <c r="SOQ3" s="38"/>
      <c r="SOR3" s="38"/>
      <c r="SOS3" s="38"/>
      <c r="SOT3" s="38"/>
      <c r="SOU3" s="38"/>
      <c r="SOV3" s="38"/>
      <c r="SOW3" s="38"/>
      <c r="SOX3" s="38"/>
      <c r="SOY3" s="38"/>
      <c r="SOZ3" s="38"/>
      <c r="SPA3" s="38"/>
      <c r="SPB3" s="38"/>
      <c r="SPC3" s="38"/>
      <c r="SPD3" s="38"/>
      <c r="SPE3" s="38"/>
      <c r="SPF3" s="38"/>
      <c r="SPG3" s="38"/>
      <c r="SPH3" s="38"/>
      <c r="SPI3" s="38"/>
      <c r="SPJ3" s="38"/>
      <c r="SPK3" s="38"/>
      <c r="SPL3" s="38"/>
      <c r="SPM3" s="38"/>
      <c r="SPN3" s="38"/>
      <c r="SPO3" s="38"/>
      <c r="SPP3" s="38"/>
      <c r="SPQ3" s="38"/>
      <c r="SPR3" s="38"/>
      <c r="SPS3" s="38"/>
      <c r="SPT3" s="38"/>
      <c r="SPU3" s="38"/>
      <c r="SPV3" s="38"/>
      <c r="SPW3" s="38"/>
      <c r="SPX3" s="38"/>
      <c r="SPY3" s="38"/>
      <c r="SPZ3" s="38"/>
      <c r="SQA3" s="38"/>
      <c r="SQB3" s="38"/>
      <c r="SQC3" s="38"/>
      <c r="SQD3" s="38"/>
      <c r="SQE3" s="38"/>
      <c r="SQF3" s="38"/>
      <c r="SQG3" s="38"/>
      <c r="SQH3" s="38"/>
      <c r="SQI3" s="38"/>
      <c r="SQJ3" s="38"/>
      <c r="SQK3" s="38"/>
      <c r="SQL3" s="38"/>
      <c r="SQM3" s="38"/>
      <c r="SQN3" s="38"/>
      <c r="SQO3" s="38"/>
      <c r="SQP3" s="38"/>
      <c r="SQQ3" s="38"/>
      <c r="SQR3" s="38"/>
      <c r="SQS3" s="38"/>
      <c r="SQT3" s="38"/>
      <c r="SQU3" s="38"/>
      <c r="SQV3" s="38"/>
      <c r="SQW3" s="38"/>
      <c r="SQX3" s="38"/>
      <c r="SQY3" s="38"/>
      <c r="SQZ3" s="38"/>
      <c r="SRA3" s="38"/>
      <c r="SRB3" s="38"/>
      <c r="SRC3" s="38"/>
      <c r="SRD3" s="38"/>
      <c r="SRE3" s="38"/>
      <c r="SRF3" s="38"/>
      <c r="SRG3" s="38"/>
      <c r="SRH3" s="38"/>
      <c r="SRI3" s="38"/>
      <c r="SRJ3" s="38"/>
      <c r="SRK3" s="38"/>
      <c r="SRL3" s="38"/>
      <c r="SRM3" s="38"/>
      <c r="SRN3" s="38"/>
      <c r="SRO3" s="38"/>
      <c r="SRP3" s="38"/>
      <c r="SRQ3" s="38"/>
      <c r="SRR3" s="38"/>
      <c r="SRS3" s="38"/>
      <c r="SRT3" s="38"/>
      <c r="SRU3" s="38"/>
      <c r="SRV3" s="38"/>
      <c r="SRW3" s="38"/>
      <c r="SRX3" s="38"/>
      <c r="SRY3" s="38"/>
      <c r="SRZ3" s="38"/>
      <c r="SSA3" s="38"/>
      <c r="SSB3" s="38"/>
      <c r="SSC3" s="38"/>
      <c r="SSD3" s="38"/>
      <c r="SSE3" s="38"/>
      <c r="SSF3" s="38"/>
      <c r="SSG3" s="38"/>
      <c r="SSH3" s="38"/>
      <c r="SSI3" s="38"/>
      <c r="SSJ3" s="38"/>
      <c r="SSK3" s="38"/>
      <c r="SSL3" s="38"/>
      <c r="SSM3" s="38"/>
      <c r="SSN3" s="38"/>
      <c r="SSO3" s="38"/>
      <c r="SSP3" s="38"/>
      <c r="SSQ3" s="38"/>
      <c r="SSR3" s="38"/>
      <c r="SSS3" s="38"/>
      <c r="SST3" s="38"/>
      <c r="SSU3" s="38"/>
      <c r="SSV3" s="38"/>
      <c r="SSW3" s="38"/>
      <c r="SSX3" s="38"/>
      <c r="SSY3" s="38"/>
      <c r="SSZ3" s="38"/>
      <c r="STA3" s="38"/>
      <c r="STB3" s="38"/>
      <c r="STC3" s="38"/>
      <c r="STD3" s="38"/>
      <c r="STE3" s="38"/>
      <c r="STF3" s="38"/>
      <c r="STG3" s="38"/>
      <c r="STH3" s="38"/>
      <c r="STI3" s="38"/>
      <c r="STJ3" s="38"/>
      <c r="STK3" s="38"/>
      <c r="STL3" s="38"/>
      <c r="STM3" s="38"/>
      <c r="STN3" s="38"/>
      <c r="STO3" s="38"/>
      <c r="STP3" s="38"/>
      <c r="STQ3" s="38"/>
      <c r="STR3" s="38"/>
      <c r="STS3" s="38"/>
      <c r="STT3" s="38"/>
      <c r="STU3" s="38"/>
      <c r="STV3" s="38"/>
      <c r="STW3" s="38"/>
      <c r="STX3" s="38"/>
      <c r="STY3" s="38"/>
      <c r="STZ3" s="38"/>
      <c r="SUA3" s="38"/>
      <c r="SUB3" s="38"/>
      <c r="SUC3" s="38"/>
      <c r="SUD3" s="38"/>
      <c r="SUE3" s="38"/>
      <c r="SUF3" s="38"/>
      <c r="SUG3" s="38"/>
      <c r="SUH3" s="38"/>
      <c r="SUI3" s="38"/>
      <c r="SUJ3" s="38"/>
      <c r="SUK3" s="38"/>
      <c r="SUL3" s="38"/>
      <c r="SUM3" s="38"/>
      <c r="SUN3" s="38"/>
      <c r="SUO3" s="38"/>
      <c r="SUP3" s="38"/>
      <c r="SUQ3" s="38"/>
      <c r="SUR3" s="38"/>
      <c r="SUS3" s="38"/>
      <c r="SUT3" s="38"/>
      <c r="SUU3" s="38"/>
      <c r="SUV3" s="38"/>
      <c r="SUW3" s="38"/>
      <c r="SUX3" s="38"/>
      <c r="SUY3" s="38"/>
      <c r="SUZ3" s="38"/>
      <c r="SVA3" s="38"/>
      <c r="SVB3" s="38"/>
      <c r="SVC3" s="38"/>
      <c r="SVD3" s="38"/>
      <c r="SVE3" s="38"/>
      <c r="SVF3" s="38"/>
      <c r="SVG3" s="38"/>
      <c r="SVH3" s="38"/>
      <c r="SVI3" s="38"/>
      <c r="SVJ3" s="38"/>
      <c r="SVK3" s="38"/>
      <c r="SVL3" s="38"/>
      <c r="SVM3" s="38"/>
      <c r="SVN3" s="38"/>
      <c r="SVO3" s="38"/>
      <c r="SVP3" s="38"/>
      <c r="SVQ3" s="38"/>
      <c r="SVR3" s="38"/>
      <c r="SVS3" s="38"/>
      <c r="SVT3" s="38"/>
      <c r="SVU3" s="38"/>
      <c r="SVV3" s="38"/>
      <c r="SVW3" s="38"/>
      <c r="SVX3" s="38"/>
      <c r="SVY3" s="38"/>
      <c r="SVZ3" s="38"/>
      <c r="SWA3" s="38"/>
      <c r="SWB3" s="38"/>
      <c r="SWC3" s="38"/>
      <c r="SWD3" s="38"/>
      <c r="SWE3" s="38"/>
      <c r="SWF3" s="38"/>
      <c r="SWG3" s="38"/>
      <c r="SWH3" s="38"/>
      <c r="SWI3" s="38"/>
      <c r="SWJ3" s="38"/>
      <c r="SWK3" s="38"/>
      <c r="SWL3" s="38"/>
      <c r="SWM3" s="38"/>
      <c r="SWN3" s="38"/>
      <c r="SWO3" s="38"/>
      <c r="SWP3" s="38"/>
      <c r="SWQ3" s="38"/>
      <c r="SWR3" s="38"/>
      <c r="SWS3" s="38"/>
      <c r="SWT3" s="38"/>
      <c r="SWU3" s="38"/>
      <c r="SWV3" s="38"/>
      <c r="SWW3" s="38"/>
      <c r="SWX3" s="38"/>
      <c r="SWY3" s="38"/>
      <c r="SWZ3" s="38"/>
      <c r="SXA3" s="38"/>
      <c r="SXB3" s="38"/>
      <c r="SXC3" s="38"/>
      <c r="SXD3" s="38"/>
      <c r="SXE3" s="38"/>
      <c r="SXF3" s="38"/>
      <c r="SXG3" s="38"/>
      <c r="SXH3" s="38"/>
      <c r="SXI3" s="38"/>
      <c r="SXJ3" s="38"/>
      <c r="SXK3" s="38"/>
      <c r="SXL3" s="38"/>
      <c r="SXM3" s="38"/>
      <c r="SXN3" s="38"/>
      <c r="SXO3" s="38"/>
      <c r="SXP3" s="38"/>
      <c r="SXQ3" s="38"/>
      <c r="SXR3" s="38"/>
      <c r="SXS3" s="38"/>
      <c r="SXT3" s="38"/>
      <c r="SXU3" s="38"/>
      <c r="SXV3" s="38"/>
      <c r="SXW3" s="38"/>
      <c r="SXX3" s="38"/>
      <c r="SXY3" s="38"/>
      <c r="SXZ3" s="38"/>
      <c r="SYA3" s="38"/>
      <c r="SYB3" s="38"/>
      <c r="SYC3" s="38"/>
      <c r="SYD3" s="38"/>
      <c r="SYE3" s="38"/>
      <c r="SYF3" s="38"/>
      <c r="SYG3" s="38"/>
      <c r="SYH3" s="38"/>
      <c r="SYI3" s="38"/>
      <c r="SYJ3" s="38"/>
      <c r="SYK3" s="38"/>
      <c r="SYL3" s="38"/>
      <c r="SYM3" s="38"/>
      <c r="SYN3" s="38"/>
      <c r="SYO3" s="38"/>
      <c r="SYP3" s="38"/>
      <c r="SYQ3" s="38"/>
      <c r="SYR3" s="38"/>
      <c r="SYS3" s="38"/>
      <c r="SYT3" s="38"/>
      <c r="SYU3" s="38"/>
      <c r="SYV3" s="38"/>
      <c r="SYW3" s="38"/>
      <c r="SYX3" s="38"/>
      <c r="SYY3" s="38"/>
      <c r="SYZ3" s="38"/>
      <c r="SZA3" s="38"/>
      <c r="SZB3" s="38"/>
      <c r="SZC3" s="38"/>
      <c r="SZD3" s="38"/>
      <c r="SZE3" s="38"/>
      <c r="SZF3" s="38"/>
      <c r="SZG3" s="38"/>
      <c r="SZH3" s="38"/>
      <c r="SZI3" s="38"/>
      <c r="SZJ3" s="38"/>
      <c r="SZK3" s="38"/>
      <c r="SZL3" s="38"/>
      <c r="SZM3" s="38"/>
      <c r="SZN3" s="38"/>
      <c r="SZO3" s="38"/>
      <c r="SZP3" s="38"/>
      <c r="SZQ3" s="38"/>
      <c r="SZR3" s="38"/>
      <c r="SZS3" s="38"/>
      <c r="SZT3" s="38"/>
      <c r="SZU3" s="38"/>
      <c r="SZV3" s="38"/>
      <c r="SZW3" s="38"/>
      <c r="SZX3" s="38"/>
      <c r="SZY3" s="38"/>
      <c r="SZZ3" s="38"/>
      <c r="TAA3" s="38"/>
      <c r="TAB3" s="38"/>
      <c r="TAC3" s="38"/>
      <c r="TAD3" s="38"/>
      <c r="TAE3" s="38"/>
      <c r="TAF3" s="38"/>
      <c r="TAG3" s="38"/>
      <c r="TAH3" s="38"/>
      <c r="TAI3" s="38"/>
      <c r="TAJ3" s="38"/>
      <c r="TAK3" s="38"/>
      <c r="TAL3" s="38"/>
      <c r="TAM3" s="38"/>
      <c r="TAN3" s="38"/>
      <c r="TAO3" s="38"/>
      <c r="TAP3" s="38"/>
      <c r="TAQ3" s="38"/>
      <c r="TAR3" s="38"/>
      <c r="TAS3" s="38"/>
      <c r="TAT3" s="38"/>
      <c r="TAU3" s="38"/>
      <c r="TAV3" s="38"/>
      <c r="TAW3" s="38"/>
      <c r="TAX3" s="38"/>
      <c r="TAY3" s="38"/>
      <c r="TAZ3" s="38"/>
      <c r="TBA3" s="38"/>
      <c r="TBB3" s="38"/>
      <c r="TBC3" s="38"/>
      <c r="TBD3" s="38"/>
      <c r="TBE3" s="38"/>
      <c r="TBF3" s="38"/>
      <c r="TBG3" s="38"/>
      <c r="TBH3" s="38"/>
      <c r="TBI3" s="38"/>
      <c r="TBJ3" s="38"/>
      <c r="TBK3" s="38"/>
      <c r="TBL3" s="38"/>
      <c r="TBM3" s="38"/>
      <c r="TBN3" s="38"/>
      <c r="TBO3" s="38"/>
      <c r="TBP3" s="38"/>
      <c r="TBQ3" s="38"/>
      <c r="TBR3" s="38"/>
      <c r="TBS3" s="38"/>
      <c r="TBT3" s="38"/>
      <c r="TBU3" s="38"/>
      <c r="TBV3" s="38"/>
      <c r="TBW3" s="38"/>
      <c r="TBX3" s="38"/>
      <c r="TBY3" s="38"/>
      <c r="TBZ3" s="38"/>
      <c r="TCA3" s="38"/>
      <c r="TCB3" s="38"/>
      <c r="TCC3" s="38"/>
      <c r="TCD3" s="38"/>
      <c r="TCE3" s="38"/>
      <c r="TCF3" s="38"/>
      <c r="TCG3" s="38"/>
      <c r="TCH3" s="38"/>
      <c r="TCI3" s="38"/>
      <c r="TCJ3" s="38"/>
      <c r="TCK3" s="38"/>
      <c r="TCL3" s="38"/>
      <c r="TCM3" s="38"/>
      <c r="TCN3" s="38"/>
      <c r="TCO3" s="38"/>
      <c r="TCP3" s="38"/>
      <c r="TCQ3" s="38"/>
      <c r="TCR3" s="38"/>
      <c r="TCS3" s="38"/>
      <c r="TCT3" s="38"/>
      <c r="TCU3" s="38"/>
      <c r="TCV3" s="38"/>
      <c r="TCW3" s="38"/>
      <c r="TCX3" s="38"/>
      <c r="TCY3" s="38"/>
      <c r="TCZ3" s="38"/>
      <c r="TDA3" s="38"/>
      <c r="TDB3" s="38"/>
      <c r="TDC3" s="38"/>
      <c r="TDD3" s="38"/>
      <c r="TDE3" s="38"/>
      <c r="TDF3" s="38"/>
      <c r="TDG3" s="38"/>
      <c r="TDH3" s="38"/>
      <c r="TDI3" s="38"/>
      <c r="TDJ3" s="38"/>
      <c r="TDK3" s="38"/>
      <c r="TDL3" s="38"/>
      <c r="TDM3" s="38"/>
      <c r="TDN3" s="38"/>
      <c r="TDO3" s="38"/>
      <c r="TDP3" s="38"/>
      <c r="TDQ3" s="38"/>
      <c r="TDR3" s="38"/>
      <c r="TDS3" s="38"/>
      <c r="TDT3" s="38"/>
      <c r="TDU3" s="38"/>
      <c r="TDV3" s="38"/>
      <c r="TDW3" s="38"/>
      <c r="TDX3" s="38"/>
      <c r="TDY3" s="38"/>
      <c r="TDZ3" s="38"/>
      <c r="TEA3" s="38"/>
      <c r="TEB3" s="38"/>
      <c r="TEC3" s="38"/>
      <c r="TED3" s="38"/>
      <c r="TEE3" s="38"/>
      <c r="TEF3" s="38"/>
      <c r="TEG3" s="38"/>
      <c r="TEH3" s="38"/>
      <c r="TEI3" s="38"/>
      <c r="TEJ3" s="38"/>
      <c r="TEK3" s="38"/>
      <c r="TEL3" s="38"/>
      <c r="TEM3" s="38"/>
      <c r="TEN3" s="38"/>
      <c r="TEO3" s="38"/>
      <c r="TEP3" s="38"/>
      <c r="TEQ3" s="38"/>
      <c r="TER3" s="38"/>
      <c r="TES3" s="38"/>
      <c r="TET3" s="38"/>
      <c r="TEU3" s="38"/>
      <c r="TEV3" s="38"/>
      <c r="TEW3" s="38"/>
      <c r="TEX3" s="38"/>
      <c r="TEY3" s="38"/>
      <c r="TEZ3" s="38"/>
      <c r="TFA3" s="38"/>
      <c r="TFB3" s="38"/>
      <c r="TFC3" s="38"/>
      <c r="TFD3" s="38"/>
      <c r="TFE3" s="38"/>
      <c r="TFF3" s="38"/>
      <c r="TFG3" s="38"/>
      <c r="TFH3" s="38"/>
      <c r="TFI3" s="38"/>
      <c r="TFJ3" s="38"/>
      <c r="TFK3" s="38"/>
      <c r="TFL3" s="38"/>
      <c r="TFM3" s="38"/>
      <c r="TFN3" s="38"/>
      <c r="TFO3" s="38"/>
      <c r="TFP3" s="38"/>
      <c r="TFQ3" s="38"/>
      <c r="TFR3" s="38"/>
      <c r="TFS3" s="38"/>
      <c r="TFT3" s="38"/>
      <c r="TFU3" s="38"/>
      <c r="TFV3" s="38"/>
      <c r="TFW3" s="38"/>
      <c r="TFX3" s="38"/>
      <c r="TFY3" s="38"/>
      <c r="TFZ3" s="38"/>
      <c r="TGA3" s="38"/>
      <c r="TGB3" s="38"/>
      <c r="TGC3" s="38"/>
      <c r="TGD3" s="38"/>
      <c r="TGE3" s="38"/>
      <c r="TGF3" s="38"/>
      <c r="TGG3" s="38"/>
      <c r="TGH3" s="38"/>
      <c r="TGI3" s="38"/>
      <c r="TGJ3" s="38"/>
      <c r="TGK3" s="38"/>
      <c r="TGL3" s="38"/>
      <c r="TGM3" s="38"/>
      <c r="TGN3" s="38"/>
      <c r="TGO3" s="38"/>
      <c r="TGP3" s="38"/>
      <c r="TGQ3" s="38"/>
      <c r="TGR3" s="38"/>
      <c r="TGS3" s="38"/>
      <c r="TGT3" s="38"/>
      <c r="TGU3" s="38"/>
      <c r="TGV3" s="38"/>
      <c r="TGW3" s="38"/>
      <c r="TGX3" s="38"/>
      <c r="TGY3" s="38"/>
      <c r="TGZ3" s="38"/>
      <c r="THA3" s="38"/>
      <c r="THB3" s="38"/>
      <c r="THC3" s="38"/>
      <c r="THD3" s="38"/>
      <c r="THE3" s="38"/>
      <c r="THF3" s="38"/>
      <c r="THG3" s="38"/>
      <c r="THH3" s="38"/>
      <c r="THI3" s="38"/>
      <c r="THJ3" s="38"/>
      <c r="THK3" s="38"/>
      <c r="THL3" s="38"/>
      <c r="THM3" s="38"/>
      <c r="THN3" s="38"/>
      <c r="THO3" s="38"/>
      <c r="THP3" s="38"/>
      <c r="THQ3" s="38"/>
      <c r="THR3" s="38"/>
      <c r="THS3" s="38"/>
      <c r="THT3" s="38"/>
      <c r="THU3" s="38"/>
      <c r="THV3" s="38"/>
      <c r="THW3" s="38"/>
      <c r="THX3" s="38"/>
      <c r="THY3" s="38"/>
      <c r="THZ3" s="38"/>
      <c r="TIA3" s="38"/>
      <c r="TIB3" s="38"/>
      <c r="TIC3" s="38"/>
      <c r="TID3" s="38"/>
      <c r="TIE3" s="38"/>
      <c r="TIF3" s="38"/>
      <c r="TIG3" s="38"/>
      <c r="TIH3" s="38"/>
      <c r="TII3" s="38"/>
      <c r="TIJ3" s="38"/>
      <c r="TIK3" s="38"/>
      <c r="TIL3" s="38"/>
      <c r="TIM3" s="38"/>
      <c r="TIN3" s="38"/>
      <c r="TIO3" s="38"/>
      <c r="TIP3" s="38"/>
      <c r="TIQ3" s="38"/>
      <c r="TIR3" s="38"/>
      <c r="TIS3" s="38"/>
      <c r="TIT3" s="38"/>
      <c r="TIU3" s="38"/>
      <c r="TIV3" s="38"/>
      <c r="TIW3" s="38"/>
      <c r="TIX3" s="38"/>
      <c r="TIY3" s="38"/>
      <c r="TIZ3" s="38"/>
      <c r="TJA3" s="38"/>
      <c r="TJB3" s="38"/>
      <c r="TJC3" s="38"/>
      <c r="TJD3" s="38"/>
      <c r="TJE3" s="38"/>
      <c r="TJF3" s="38"/>
      <c r="TJG3" s="38"/>
      <c r="TJH3" s="38"/>
      <c r="TJI3" s="38"/>
      <c r="TJJ3" s="38"/>
      <c r="TJK3" s="38"/>
      <c r="TJL3" s="38"/>
      <c r="TJM3" s="38"/>
      <c r="TJN3" s="38"/>
      <c r="TJO3" s="38"/>
      <c r="TJP3" s="38"/>
      <c r="TJQ3" s="38"/>
      <c r="TJR3" s="38"/>
      <c r="TJS3" s="38"/>
      <c r="TJT3" s="38"/>
      <c r="TJU3" s="38"/>
      <c r="TJV3" s="38"/>
      <c r="TJW3" s="38"/>
      <c r="TJX3" s="38"/>
      <c r="TJY3" s="38"/>
      <c r="TJZ3" s="38"/>
      <c r="TKA3" s="38"/>
      <c r="TKB3" s="38"/>
      <c r="TKC3" s="38"/>
      <c r="TKD3" s="38"/>
      <c r="TKE3" s="38"/>
      <c r="TKF3" s="38"/>
      <c r="TKG3" s="38"/>
      <c r="TKH3" s="38"/>
      <c r="TKI3" s="38"/>
      <c r="TKJ3" s="38"/>
      <c r="TKK3" s="38"/>
      <c r="TKL3" s="38"/>
      <c r="TKM3" s="38"/>
      <c r="TKN3" s="38"/>
      <c r="TKO3" s="38"/>
      <c r="TKP3" s="38"/>
      <c r="TKQ3" s="38"/>
      <c r="TKR3" s="38"/>
      <c r="TKS3" s="38"/>
      <c r="TKT3" s="38"/>
      <c r="TKU3" s="38"/>
      <c r="TKV3" s="38"/>
      <c r="TKW3" s="38"/>
      <c r="TKX3" s="38"/>
      <c r="TKY3" s="38"/>
      <c r="TKZ3" s="38"/>
      <c r="TLA3" s="38"/>
      <c r="TLB3" s="38"/>
      <c r="TLC3" s="38"/>
      <c r="TLD3" s="38"/>
      <c r="TLE3" s="38"/>
      <c r="TLF3" s="38"/>
      <c r="TLG3" s="38"/>
      <c r="TLH3" s="38"/>
      <c r="TLI3" s="38"/>
      <c r="TLJ3" s="38"/>
      <c r="TLK3" s="38"/>
      <c r="TLL3" s="38"/>
      <c r="TLM3" s="38"/>
      <c r="TLN3" s="38"/>
      <c r="TLO3" s="38"/>
      <c r="TLP3" s="38"/>
      <c r="TLQ3" s="38"/>
      <c r="TLR3" s="38"/>
      <c r="TLS3" s="38"/>
      <c r="TLT3" s="38"/>
      <c r="TLU3" s="38"/>
      <c r="TLV3" s="38"/>
      <c r="TLW3" s="38"/>
      <c r="TLX3" s="38"/>
      <c r="TLY3" s="38"/>
      <c r="TLZ3" s="38"/>
      <c r="TMA3" s="38"/>
      <c r="TMB3" s="38"/>
      <c r="TMC3" s="38"/>
      <c r="TMD3" s="38"/>
      <c r="TME3" s="38"/>
      <c r="TMF3" s="38"/>
      <c r="TMG3" s="38"/>
      <c r="TMH3" s="38"/>
      <c r="TMI3" s="38"/>
      <c r="TMJ3" s="38"/>
      <c r="TMK3" s="38"/>
      <c r="TML3" s="38"/>
      <c r="TMM3" s="38"/>
      <c r="TMN3" s="38"/>
      <c r="TMO3" s="38"/>
      <c r="TMP3" s="38"/>
      <c r="TMQ3" s="38"/>
      <c r="TMR3" s="38"/>
      <c r="TMS3" s="38"/>
      <c r="TMT3" s="38"/>
      <c r="TMU3" s="38"/>
      <c r="TMV3" s="38"/>
      <c r="TMW3" s="38"/>
      <c r="TMX3" s="38"/>
      <c r="TMY3" s="38"/>
      <c r="TMZ3" s="38"/>
      <c r="TNA3" s="38"/>
      <c r="TNB3" s="38"/>
      <c r="TNC3" s="38"/>
      <c r="TND3" s="38"/>
      <c r="TNE3" s="38"/>
      <c r="TNF3" s="38"/>
      <c r="TNG3" s="38"/>
      <c r="TNH3" s="38"/>
      <c r="TNI3" s="38"/>
      <c r="TNJ3" s="38"/>
      <c r="TNK3" s="38"/>
      <c r="TNL3" s="38"/>
      <c r="TNM3" s="38"/>
      <c r="TNN3" s="38"/>
      <c r="TNO3" s="38"/>
      <c r="TNP3" s="38"/>
      <c r="TNQ3" s="38"/>
      <c r="TNR3" s="38"/>
      <c r="TNS3" s="38"/>
      <c r="TNT3" s="38"/>
      <c r="TNU3" s="38"/>
      <c r="TNV3" s="38"/>
      <c r="TNW3" s="38"/>
      <c r="TNX3" s="38"/>
      <c r="TNY3" s="38"/>
      <c r="TNZ3" s="38"/>
      <c r="TOA3" s="38"/>
      <c r="TOB3" s="38"/>
      <c r="TOC3" s="38"/>
      <c r="TOD3" s="38"/>
      <c r="TOE3" s="38"/>
      <c r="TOF3" s="38"/>
      <c r="TOG3" s="38"/>
      <c r="TOH3" s="38"/>
      <c r="TOI3" s="38"/>
      <c r="TOJ3" s="38"/>
      <c r="TOK3" s="38"/>
      <c r="TOL3" s="38"/>
      <c r="TOM3" s="38"/>
      <c r="TON3" s="38"/>
      <c r="TOO3" s="38"/>
      <c r="TOP3" s="38"/>
      <c r="TOQ3" s="38"/>
      <c r="TOR3" s="38"/>
      <c r="TOS3" s="38"/>
      <c r="TOT3" s="38"/>
      <c r="TOU3" s="38"/>
      <c r="TOV3" s="38"/>
      <c r="TOW3" s="38"/>
      <c r="TOX3" s="38"/>
      <c r="TOY3" s="38"/>
      <c r="TOZ3" s="38"/>
      <c r="TPA3" s="38"/>
      <c r="TPB3" s="38"/>
      <c r="TPC3" s="38"/>
      <c r="TPD3" s="38"/>
      <c r="TPE3" s="38"/>
      <c r="TPF3" s="38"/>
      <c r="TPG3" s="38"/>
      <c r="TPH3" s="38"/>
      <c r="TPI3" s="38"/>
      <c r="TPJ3" s="38"/>
      <c r="TPK3" s="38"/>
      <c r="TPL3" s="38"/>
      <c r="TPM3" s="38"/>
      <c r="TPN3" s="38"/>
      <c r="TPO3" s="38"/>
      <c r="TPP3" s="38"/>
      <c r="TPQ3" s="38"/>
      <c r="TPR3" s="38"/>
      <c r="TPS3" s="38"/>
      <c r="TPT3" s="38"/>
      <c r="TPU3" s="38"/>
      <c r="TPV3" s="38"/>
      <c r="TPW3" s="38"/>
      <c r="TPX3" s="38"/>
      <c r="TPY3" s="38"/>
      <c r="TPZ3" s="38"/>
      <c r="TQA3" s="38"/>
      <c r="TQB3" s="38"/>
      <c r="TQC3" s="38"/>
      <c r="TQD3" s="38"/>
      <c r="TQE3" s="38"/>
      <c r="TQF3" s="38"/>
      <c r="TQG3" s="38"/>
      <c r="TQH3" s="38"/>
      <c r="TQI3" s="38"/>
      <c r="TQJ3" s="38"/>
      <c r="TQK3" s="38"/>
      <c r="TQL3" s="38"/>
      <c r="TQM3" s="38"/>
      <c r="TQN3" s="38"/>
      <c r="TQO3" s="38"/>
      <c r="TQP3" s="38"/>
      <c r="TQQ3" s="38"/>
      <c r="TQR3" s="38"/>
      <c r="TQS3" s="38"/>
      <c r="TQT3" s="38"/>
      <c r="TQU3" s="38"/>
      <c r="TQV3" s="38"/>
      <c r="TQW3" s="38"/>
      <c r="TQX3" s="38"/>
      <c r="TQY3" s="38"/>
      <c r="TQZ3" s="38"/>
      <c r="TRA3" s="38"/>
      <c r="TRB3" s="38"/>
      <c r="TRC3" s="38"/>
      <c r="TRD3" s="38"/>
      <c r="TRE3" s="38"/>
      <c r="TRF3" s="38"/>
      <c r="TRG3" s="38"/>
      <c r="TRH3" s="38"/>
      <c r="TRI3" s="38"/>
      <c r="TRJ3" s="38"/>
      <c r="TRK3" s="38"/>
      <c r="TRL3" s="38"/>
      <c r="TRM3" s="38"/>
      <c r="TRN3" s="38"/>
      <c r="TRO3" s="38"/>
      <c r="TRP3" s="38"/>
      <c r="TRQ3" s="38"/>
      <c r="TRR3" s="38"/>
      <c r="TRS3" s="38"/>
      <c r="TRT3" s="38"/>
      <c r="TRU3" s="38"/>
      <c r="TRV3" s="38"/>
      <c r="TRW3" s="38"/>
      <c r="TRX3" s="38"/>
      <c r="TRY3" s="38"/>
      <c r="TRZ3" s="38"/>
      <c r="TSA3" s="38"/>
      <c r="TSB3" s="38"/>
      <c r="TSC3" s="38"/>
      <c r="TSD3" s="38"/>
      <c r="TSE3" s="38"/>
      <c r="TSF3" s="38"/>
      <c r="TSG3" s="38"/>
      <c r="TSH3" s="38"/>
      <c r="TSI3" s="38"/>
      <c r="TSJ3" s="38"/>
      <c r="TSK3" s="38"/>
      <c r="TSL3" s="38"/>
      <c r="TSM3" s="38"/>
      <c r="TSN3" s="38"/>
      <c r="TSO3" s="38"/>
      <c r="TSP3" s="38"/>
      <c r="TSQ3" s="38"/>
      <c r="TSR3" s="38"/>
      <c r="TSS3" s="38"/>
      <c r="TST3" s="38"/>
      <c r="TSU3" s="38"/>
      <c r="TSV3" s="38"/>
      <c r="TSW3" s="38"/>
      <c r="TSX3" s="38"/>
      <c r="TSY3" s="38"/>
      <c r="TSZ3" s="38"/>
      <c r="TTA3" s="38"/>
      <c r="TTB3" s="38"/>
      <c r="TTC3" s="38"/>
      <c r="TTD3" s="38"/>
      <c r="TTE3" s="38"/>
      <c r="TTF3" s="38"/>
      <c r="TTG3" s="38"/>
      <c r="TTH3" s="38"/>
      <c r="TTI3" s="38"/>
      <c r="TTJ3" s="38"/>
      <c r="TTK3" s="38"/>
      <c r="TTL3" s="38"/>
      <c r="TTM3" s="38"/>
      <c r="TTN3" s="38"/>
      <c r="TTO3" s="38"/>
      <c r="TTP3" s="38"/>
      <c r="TTQ3" s="38"/>
      <c r="TTR3" s="38"/>
      <c r="TTS3" s="38"/>
      <c r="TTT3" s="38"/>
      <c r="TTU3" s="38"/>
      <c r="TTV3" s="38"/>
      <c r="TTW3" s="38"/>
      <c r="TTX3" s="38"/>
      <c r="TTY3" s="38"/>
      <c r="TTZ3" s="38"/>
      <c r="TUA3" s="38"/>
      <c r="TUB3" s="38"/>
      <c r="TUC3" s="38"/>
      <c r="TUD3" s="38"/>
      <c r="TUE3" s="38"/>
      <c r="TUF3" s="38"/>
      <c r="TUG3" s="38"/>
      <c r="TUH3" s="38"/>
      <c r="TUI3" s="38"/>
      <c r="TUJ3" s="38"/>
      <c r="TUK3" s="38"/>
      <c r="TUL3" s="38"/>
      <c r="TUM3" s="38"/>
      <c r="TUN3" s="38"/>
      <c r="TUO3" s="38"/>
      <c r="TUP3" s="38"/>
      <c r="TUQ3" s="38"/>
      <c r="TUR3" s="38"/>
      <c r="TUS3" s="38"/>
      <c r="TUT3" s="38"/>
      <c r="TUU3" s="38"/>
      <c r="TUV3" s="38"/>
      <c r="TUW3" s="38"/>
      <c r="TUX3" s="38"/>
      <c r="TUY3" s="38"/>
      <c r="TUZ3" s="38"/>
      <c r="TVA3" s="38"/>
      <c r="TVB3" s="38"/>
      <c r="TVC3" s="38"/>
      <c r="TVD3" s="38"/>
      <c r="TVE3" s="38"/>
      <c r="TVF3" s="38"/>
      <c r="TVG3" s="38"/>
      <c r="TVH3" s="38"/>
      <c r="TVI3" s="38"/>
      <c r="TVJ3" s="38"/>
      <c r="TVK3" s="38"/>
      <c r="TVL3" s="38"/>
      <c r="TVM3" s="38"/>
      <c r="TVN3" s="38"/>
      <c r="TVO3" s="38"/>
      <c r="TVP3" s="38"/>
      <c r="TVQ3" s="38"/>
      <c r="TVR3" s="38"/>
      <c r="TVS3" s="38"/>
      <c r="TVT3" s="38"/>
      <c r="TVU3" s="38"/>
      <c r="TVV3" s="38"/>
      <c r="TVW3" s="38"/>
      <c r="TVX3" s="38"/>
      <c r="TVY3" s="38"/>
      <c r="TVZ3" s="38"/>
      <c r="TWA3" s="38"/>
      <c r="TWB3" s="38"/>
      <c r="TWC3" s="38"/>
      <c r="TWD3" s="38"/>
      <c r="TWE3" s="38"/>
      <c r="TWF3" s="38"/>
      <c r="TWG3" s="38"/>
      <c r="TWH3" s="38"/>
      <c r="TWI3" s="38"/>
      <c r="TWJ3" s="38"/>
      <c r="TWK3" s="38"/>
      <c r="TWL3" s="38"/>
      <c r="TWM3" s="38"/>
      <c r="TWN3" s="38"/>
      <c r="TWO3" s="38"/>
      <c r="TWP3" s="38"/>
      <c r="TWQ3" s="38"/>
      <c r="TWR3" s="38"/>
      <c r="TWS3" s="38"/>
      <c r="TWT3" s="38"/>
      <c r="TWU3" s="38"/>
      <c r="TWV3" s="38"/>
      <c r="TWW3" s="38"/>
      <c r="TWX3" s="38"/>
      <c r="TWY3" s="38"/>
      <c r="TWZ3" s="38"/>
      <c r="TXA3" s="38"/>
      <c r="TXB3" s="38"/>
      <c r="TXC3" s="38"/>
      <c r="TXD3" s="38"/>
      <c r="TXE3" s="38"/>
      <c r="TXF3" s="38"/>
      <c r="TXG3" s="38"/>
      <c r="TXH3" s="38"/>
      <c r="TXI3" s="38"/>
      <c r="TXJ3" s="38"/>
      <c r="TXK3" s="38"/>
      <c r="TXL3" s="38"/>
      <c r="TXM3" s="38"/>
      <c r="TXN3" s="38"/>
      <c r="TXO3" s="38"/>
      <c r="TXP3" s="38"/>
      <c r="TXQ3" s="38"/>
      <c r="TXR3" s="38"/>
      <c r="TXS3" s="38"/>
      <c r="TXT3" s="38"/>
      <c r="TXU3" s="38"/>
      <c r="TXV3" s="38"/>
      <c r="TXW3" s="38"/>
      <c r="TXX3" s="38"/>
      <c r="TXY3" s="38"/>
      <c r="TXZ3" s="38"/>
      <c r="TYA3" s="38"/>
      <c r="TYB3" s="38"/>
      <c r="TYC3" s="38"/>
      <c r="TYD3" s="38"/>
      <c r="TYE3" s="38"/>
      <c r="TYF3" s="38"/>
      <c r="TYG3" s="38"/>
      <c r="TYH3" s="38"/>
      <c r="TYI3" s="38"/>
      <c r="TYJ3" s="38"/>
      <c r="TYK3" s="38"/>
      <c r="TYL3" s="38"/>
      <c r="TYM3" s="38"/>
      <c r="TYN3" s="38"/>
      <c r="TYO3" s="38"/>
      <c r="TYP3" s="38"/>
      <c r="TYQ3" s="38"/>
      <c r="TYR3" s="38"/>
      <c r="TYS3" s="38"/>
      <c r="TYT3" s="38"/>
      <c r="TYU3" s="38"/>
      <c r="TYV3" s="38"/>
      <c r="TYW3" s="38"/>
      <c r="TYX3" s="38"/>
      <c r="TYY3" s="38"/>
      <c r="TYZ3" s="38"/>
      <c r="TZA3" s="38"/>
      <c r="TZB3" s="38"/>
      <c r="TZC3" s="38"/>
      <c r="TZD3" s="38"/>
      <c r="TZE3" s="38"/>
      <c r="TZF3" s="38"/>
      <c r="TZG3" s="38"/>
      <c r="TZH3" s="38"/>
      <c r="TZI3" s="38"/>
      <c r="TZJ3" s="38"/>
      <c r="TZK3" s="38"/>
      <c r="TZL3" s="38"/>
      <c r="TZM3" s="38"/>
      <c r="TZN3" s="38"/>
      <c r="TZO3" s="38"/>
      <c r="TZP3" s="38"/>
      <c r="TZQ3" s="38"/>
      <c r="TZR3" s="38"/>
      <c r="TZS3" s="38"/>
      <c r="TZT3" s="38"/>
      <c r="TZU3" s="38"/>
      <c r="TZV3" s="38"/>
      <c r="TZW3" s="38"/>
      <c r="TZX3" s="38"/>
      <c r="TZY3" s="38"/>
      <c r="TZZ3" s="38"/>
      <c r="UAA3" s="38"/>
      <c r="UAB3" s="38"/>
      <c r="UAC3" s="38"/>
      <c r="UAD3" s="38"/>
      <c r="UAE3" s="38"/>
      <c r="UAF3" s="38"/>
      <c r="UAG3" s="38"/>
      <c r="UAH3" s="38"/>
      <c r="UAI3" s="38"/>
      <c r="UAJ3" s="38"/>
      <c r="UAK3" s="38"/>
      <c r="UAL3" s="38"/>
      <c r="UAM3" s="38"/>
      <c r="UAN3" s="38"/>
      <c r="UAO3" s="38"/>
      <c r="UAP3" s="38"/>
      <c r="UAQ3" s="38"/>
      <c r="UAR3" s="38"/>
      <c r="UAS3" s="38"/>
      <c r="UAT3" s="38"/>
      <c r="UAU3" s="38"/>
      <c r="UAV3" s="38"/>
      <c r="UAW3" s="38"/>
      <c r="UAX3" s="38"/>
      <c r="UAY3" s="38"/>
      <c r="UAZ3" s="38"/>
      <c r="UBA3" s="38"/>
      <c r="UBB3" s="38"/>
      <c r="UBC3" s="38"/>
      <c r="UBD3" s="38"/>
      <c r="UBE3" s="38"/>
      <c r="UBF3" s="38"/>
      <c r="UBG3" s="38"/>
      <c r="UBH3" s="38"/>
      <c r="UBI3" s="38"/>
      <c r="UBJ3" s="38"/>
      <c r="UBK3" s="38"/>
      <c r="UBL3" s="38"/>
      <c r="UBM3" s="38"/>
      <c r="UBN3" s="38"/>
      <c r="UBO3" s="38"/>
      <c r="UBP3" s="38"/>
      <c r="UBQ3" s="38"/>
      <c r="UBR3" s="38"/>
      <c r="UBS3" s="38"/>
      <c r="UBT3" s="38"/>
      <c r="UBU3" s="38"/>
      <c r="UBV3" s="38"/>
      <c r="UBW3" s="38"/>
      <c r="UBX3" s="38"/>
      <c r="UBY3" s="38"/>
      <c r="UBZ3" s="38"/>
      <c r="UCA3" s="38"/>
      <c r="UCB3" s="38"/>
      <c r="UCC3" s="38"/>
      <c r="UCD3" s="38"/>
      <c r="UCE3" s="38"/>
      <c r="UCF3" s="38"/>
      <c r="UCG3" s="38"/>
      <c r="UCH3" s="38"/>
      <c r="UCI3" s="38"/>
      <c r="UCJ3" s="38"/>
      <c r="UCK3" s="38"/>
      <c r="UCL3" s="38"/>
      <c r="UCM3" s="38"/>
      <c r="UCN3" s="38"/>
      <c r="UCO3" s="38"/>
      <c r="UCP3" s="38"/>
      <c r="UCQ3" s="38"/>
      <c r="UCR3" s="38"/>
      <c r="UCS3" s="38"/>
      <c r="UCT3" s="38"/>
      <c r="UCU3" s="38"/>
      <c r="UCV3" s="38"/>
      <c r="UCW3" s="38"/>
      <c r="UCX3" s="38"/>
      <c r="UCY3" s="38"/>
      <c r="UCZ3" s="38"/>
      <c r="UDA3" s="38"/>
      <c r="UDB3" s="38"/>
      <c r="UDC3" s="38"/>
      <c r="UDD3" s="38"/>
      <c r="UDE3" s="38"/>
      <c r="UDF3" s="38"/>
      <c r="UDG3" s="38"/>
      <c r="UDH3" s="38"/>
      <c r="UDI3" s="38"/>
      <c r="UDJ3" s="38"/>
      <c r="UDK3" s="38"/>
      <c r="UDL3" s="38"/>
      <c r="UDM3" s="38"/>
      <c r="UDN3" s="38"/>
      <c r="UDO3" s="38"/>
      <c r="UDP3" s="38"/>
      <c r="UDQ3" s="38"/>
      <c r="UDR3" s="38"/>
      <c r="UDS3" s="38"/>
      <c r="UDT3" s="38"/>
      <c r="UDU3" s="38"/>
      <c r="UDV3" s="38"/>
      <c r="UDW3" s="38"/>
      <c r="UDX3" s="38"/>
      <c r="UDY3" s="38"/>
      <c r="UDZ3" s="38"/>
      <c r="UEA3" s="38"/>
      <c r="UEB3" s="38"/>
      <c r="UEC3" s="38"/>
      <c r="UED3" s="38"/>
      <c r="UEE3" s="38"/>
      <c r="UEF3" s="38"/>
      <c r="UEG3" s="38"/>
      <c r="UEH3" s="38"/>
      <c r="UEI3" s="38"/>
      <c r="UEJ3" s="38"/>
      <c r="UEK3" s="38"/>
      <c r="UEL3" s="38"/>
      <c r="UEM3" s="38"/>
      <c r="UEN3" s="38"/>
      <c r="UEO3" s="38"/>
      <c r="UEP3" s="38"/>
      <c r="UEQ3" s="38"/>
      <c r="UER3" s="38"/>
      <c r="UES3" s="38"/>
      <c r="UET3" s="38"/>
      <c r="UEU3" s="38"/>
      <c r="UEV3" s="38"/>
      <c r="UEW3" s="38"/>
      <c r="UEX3" s="38"/>
      <c r="UEY3" s="38"/>
      <c r="UEZ3" s="38"/>
      <c r="UFA3" s="38"/>
      <c r="UFB3" s="38"/>
      <c r="UFC3" s="38"/>
      <c r="UFD3" s="38"/>
      <c r="UFE3" s="38"/>
      <c r="UFF3" s="38"/>
      <c r="UFG3" s="38"/>
      <c r="UFH3" s="38"/>
      <c r="UFI3" s="38"/>
      <c r="UFJ3" s="38"/>
      <c r="UFK3" s="38"/>
      <c r="UFL3" s="38"/>
      <c r="UFM3" s="38"/>
      <c r="UFN3" s="38"/>
      <c r="UFO3" s="38"/>
      <c r="UFP3" s="38"/>
      <c r="UFQ3" s="38"/>
      <c r="UFR3" s="38"/>
      <c r="UFS3" s="38"/>
      <c r="UFT3" s="38"/>
      <c r="UFU3" s="38"/>
      <c r="UFV3" s="38"/>
      <c r="UFW3" s="38"/>
      <c r="UFX3" s="38"/>
      <c r="UFY3" s="38"/>
      <c r="UFZ3" s="38"/>
      <c r="UGA3" s="38"/>
      <c r="UGB3" s="38"/>
      <c r="UGC3" s="38"/>
      <c r="UGD3" s="38"/>
      <c r="UGE3" s="38"/>
      <c r="UGF3" s="38"/>
      <c r="UGG3" s="38"/>
      <c r="UGH3" s="38"/>
      <c r="UGI3" s="38"/>
      <c r="UGJ3" s="38"/>
      <c r="UGK3" s="38"/>
      <c r="UGL3" s="38"/>
      <c r="UGM3" s="38"/>
      <c r="UGN3" s="38"/>
      <c r="UGO3" s="38"/>
      <c r="UGP3" s="38"/>
      <c r="UGQ3" s="38"/>
      <c r="UGR3" s="38"/>
      <c r="UGS3" s="38"/>
      <c r="UGT3" s="38"/>
      <c r="UGU3" s="38"/>
      <c r="UGV3" s="38"/>
      <c r="UGW3" s="38"/>
      <c r="UGX3" s="38"/>
      <c r="UGY3" s="38"/>
      <c r="UGZ3" s="38"/>
      <c r="UHA3" s="38"/>
      <c r="UHB3" s="38"/>
      <c r="UHC3" s="38"/>
      <c r="UHD3" s="38"/>
      <c r="UHE3" s="38"/>
      <c r="UHF3" s="38"/>
      <c r="UHG3" s="38"/>
      <c r="UHH3" s="38"/>
      <c r="UHI3" s="38"/>
      <c r="UHJ3" s="38"/>
      <c r="UHK3" s="38"/>
      <c r="UHL3" s="38"/>
      <c r="UHM3" s="38"/>
      <c r="UHN3" s="38"/>
      <c r="UHO3" s="38"/>
      <c r="UHP3" s="38"/>
      <c r="UHQ3" s="38"/>
      <c r="UHR3" s="38"/>
      <c r="UHS3" s="38"/>
      <c r="UHT3" s="38"/>
      <c r="UHU3" s="38"/>
      <c r="UHV3" s="38"/>
      <c r="UHW3" s="38"/>
      <c r="UHX3" s="38"/>
      <c r="UHY3" s="38"/>
      <c r="UHZ3" s="38"/>
      <c r="UIA3" s="38"/>
      <c r="UIB3" s="38"/>
      <c r="UIC3" s="38"/>
      <c r="UID3" s="38"/>
      <c r="UIE3" s="38"/>
      <c r="UIF3" s="38"/>
      <c r="UIG3" s="38"/>
      <c r="UIH3" s="38"/>
      <c r="UII3" s="38"/>
      <c r="UIJ3" s="38"/>
      <c r="UIK3" s="38"/>
      <c r="UIL3" s="38"/>
      <c r="UIM3" s="38"/>
      <c r="UIN3" s="38"/>
      <c r="UIO3" s="38"/>
      <c r="UIP3" s="38"/>
      <c r="UIQ3" s="38"/>
      <c r="UIR3" s="38"/>
      <c r="UIS3" s="38"/>
      <c r="UIT3" s="38"/>
      <c r="UIU3" s="38"/>
      <c r="UIV3" s="38"/>
      <c r="UIW3" s="38"/>
      <c r="UIX3" s="38"/>
      <c r="UIY3" s="38"/>
      <c r="UIZ3" s="38"/>
      <c r="UJA3" s="38"/>
      <c r="UJB3" s="38"/>
      <c r="UJC3" s="38"/>
      <c r="UJD3" s="38"/>
      <c r="UJE3" s="38"/>
      <c r="UJF3" s="38"/>
      <c r="UJG3" s="38"/>
      <c r="UJH3" s="38"/>
      <c r="UJI3" s="38"/>
      <c r="UJJ3" s="38"/>
      <c r="UJK3" s="38"/>
      <c r="UJL3" s="38"/>
      <c r="UJM3" s="38"/>
      <c r="UJN3" s="38"/>
      <c r="UJO3" s="38"/>
      <c r="UJP3" s="38"/>
      <c r="UJQ3" s="38"/>
      <c r="UJR3" s="38"/>
      <c r="UJS3" s="38"/>
      <c r="UJT3" s="38"/>
      <c r="UJU3" s="38"/>
      <c r="UJV3" s="38"/>
      <c r="UJW3" s="38"/>
      <c r="UJX3" s="38"/>
      <c r="UJY3" s="38"/>
      <c r="UJZ3" s="38"/>
      <c r="UKA3" s="38"/>
      <c r="UKB3" s="38"/>
      <c r="UKC3" s="38"/>
      <c r="UKD3" s="38"/>
      <c r="UKE3" s="38"/>
      <c r="UKF3" s="38"/>
      <c r="UKG3" s="38"/>
      <c r="UKH3" s="38"/>
      <c r="UKI3" s="38"/>
      <c r="UKJ3" s="38"/>
      <c r="UKK3" s="38"/>
      <c r="UKL3" s="38"/>
      <c r="UKM3" s="38"/>
      <c r="UKN3" s="38"/>
      <c r="UKO3" s="38"/>
      <c r="UKP3" s="38"/>
      <c r="UKQ3" s="38"/>
      <c r="UKR3" s="38"/>
      <c r="UKS3" s="38"/>
      <c r="UKT3" s="38"/>
      <c r="UKU3" s="38"/>
      <c r="UKV3" s="38"/>
      <c r="UKW3" s="38"/>
      <c r="UKX3" s="38"/>
      <c r="UKY3" s="38"/>
      <c r="UKZ3" s="38"/>
      <c r="ULA3" s="38"/>
      <c r="ULB3" s="38"/>
      <c r="ULC3" s="38"/>
      <c r="ULD3" s="38"/>
      <c r="ULE3" s="38"/>
      <c r="ULF3" s="38"/>
      <c r="ULG3" s="38"/>
      <c r="ULH3" s="38"/>
      <c r="ULI3" s="38"/>
      <c r="ULJ3" s="38"/>
      <c r="ULK3" s="38"/>
      <c r="ULL3" s="38"/>
      <c r="ULM3" s="38"/>
      <c r="ULN3" s="38"/>
      <c r="ULO3" s="38"/>
      <c r="ULP3" s="38"/>
      <c r="ULQ3" s="38"/>
      <c r="ULR3" s="38"/>
      <c r="ULS3" s="38"/>
      <c r="ULT3" s="38"/>
      <c r="ULU3" s="38"/>
      <c r="ULV3" s="38"/>
      <c r="ULW3" s="38"/>
      <c r="ULX3" s="38"/>
      <c r="ULY3" s="38"/>
      <c r="ULZ3" s="38"/>
      <c r="UMA3" s="38"/>
      <c r="UMB3" s="38"/>
      <c r="UMC3" s="38"/>
      <c r="UMD3" s="38"/>
      <c r="UME3" s="38"/>
      <c r="UMF3" s="38"/>
      <c r="UMG3" s="38"/>
      <c r="UMH3" s="38"/>
      <c r="UMI3" s="38"/>
      <c r="UMJ3" s="38"/>
      <c r="UMK3" s="38"/>
      <c r="UML3" s="38"/>
      <c r="UMM3" s="38"/>
      <c r="UMN3" s="38"/>
      <c r="UMO3" s="38"/>
      <c r="UMP3" s="38"/>
      <c r="UMQ3" s="38"/>
      <c r="UMR3" s="38"/>
      <c r="UMS3" s="38"/>
      <c r="UMT3" s="38"/>
      <c r="UMU3" s="38"/>
      <c r="UMV3" s="38"/>
      <c r="UMW3" s="38"/>
      <c r="UMX3" s="38"/>
      <c r="UMY3" s="38"/>
      <c r="UMZ3" s="38"/>
      <c r="UNA3" s="38"/>
      <c r="UNB3" s="38"/>
      <c r="UNC3" s="38"/>
      <c r="UND3" s="38"/>
      <c r="UNE3" s="38"/>
      <c r="UNF3" s="38"/>
      <c r="UNG3" s="38"/>
      <c r="UNH3" s="38"/>
      <c r="UNI3" s="38"/>
      <c r="UNJ3" s="38"/>
      <c r="UNK3" s="38"/>
      <c r="UNL3" s="38"/>
      <c r="UNM3" s="38"/>
      <c r="UNN3" s="38"/>
      <c r="UNO3" s="38"/>
      <c r="UNP3" s="38"/>
      <c r="UNQ3" s="38"/>
      <c r="UNR3" s="38"/>
      <c r="UNS3" s="38"/>
      <c r="UNT3" s="38"/>
      <c r="UNU3" s="38"/>
      <c r="UNV3" s="38"/>
      <c r="UNW3" s="38"/>
      <c r="UNX3" s="38"/>
      <c r="UNY3" s="38"/>
      <c r="UNZ3" s="38"/>
      <c r="UOA3" s="38"/>
      <c r="UOB3" s="38"/>
      <c r="UOC3" s="38"/>
      <c r="UOD3" s="38"/>
      <c r="UOE3" s="38"/>
      <c r="UOF3" s="38"/>
      <c r="UOG3" s="38"/>
      <c r="UOH3" s="38"/>
      <c r="UOI3" s="38"/>
      <c r="UOJ3" s="38"/>
      <c r="UOK3" s="38"/>
      <c r="UOL3" s="38"/>
      <c r="UOM3" s="38"/>
      <c r="UON3" s="38"/>
      <c r="UOO3" s="38"/>
      <c r="UOP3" s="38"/>
      <c r="UOQ3" s="38"/>
      <c r="UOR3" s="38"/>
      <c r="UOS3" s="38"/>
      <c r="UOT3" s="38"/>
      <c r="UOU3" s="38"/>
      <c r="UOV3" s="38"/>
      <c r="UOW3" s="38"/>
      <c r="UOX3" s="38"/>
      <c r="UOY3" s="38"/>
      <c r="UOZ3" s="38"/>
      <c r="UPA3" s="38"/>
      <c r="UPB3" s="38"/>
      <c r="UPC3" s="38"/>
      <c r="UPD3" s="38"/>
      <c r="UPE3" s="38"/>
      <c r="UPF3" s="38"/>
      <c r="UPG3" s="38"/>
      <c r="UPH3" s="38"/>
      <c r="UPI3" s="38"/>
      <c r="UPJ3" s="38"/>
      <c r="UPK3" s="38"/>
      <c r="UPL3" s="38"/>
      <c r="UPM3" s="38"/>
      <c r="UPN3" s="38"/>
      <c r="UPO3" s="38"/>
      <c r="UPP3" s="38"/>
      <c r="UPQ3" s="38"/>
      <c r="UPR3" s="38"/>
      <c r="UPS3" s="38"/>
      <c r="UPT3" s="38"/>
      <c r="UPU3" s="38"/>
      <c r="UPV3" s="38"/>
      <c r="UPW3" s="38"/>
      <c r="UPX3" s="38"/>
      <c r="UPY3" s="38"/>
      <c r="UPZ3" s="38"/>
      <c r="UQA3" s="38"/>
      <c r="UQB3" s="38"/>
      <c r="UQC3" s="38"/>
      <c r="UQD3" s="38"/>
      <c r="UQE3" s="38"/>
      <c r="UQF3" s="38"/>
      <c r="UQG3" s="38"/>
      <c r="UQH3" s="38"/>
      <c r="UQI3" s="38"/>
      <c r="UQJ3" s="38"/>
      <c r="UQK3" s="38"/>
      <c r="UQL3" s="38"/>
      <c r="UQM3" s="38"/>
      <c r="UQN3" s="38"/>
      <c r="UQO3" s="38"/>
      <c r="UQP3" s="38"/>
      <c r="UQQ3" s="38"/>
      <c r="UQR3" s="38"/>
      <c r="UQS3" s="38"/>
      <c r="UQT3" s="38"/>
      <c r="UQU3" s="38"/>
      <c r="UQV3" s="38"/>
      <c r="UQW3" s="38"/>
      <c r="UQX3" s="38"/>
      <c r="UQY3" s="38"/>
      <c r="UQZ3" s="38"/>
      <c r="URA3" s="38"/>
      <c r="URB3" s="38"/>
      <c r="URC3" s="38"/>
      <c r="URD3" s="38"/>
      <c r="URE3" s="38"/>
      <c r="URF3" s="38"/>
      <c r="URG3" s="38"/>
      <c r="URH3" s="38"/>
      <c r="URI3" s="38"/>
      <c r="URJ3" s="38"/>
      <c r="URK3" s="38"/>
      <c r="URL3" s="38"/>
      <c r="URM3" s="38"/>
      <c r="URN3" s="38"/>
      <c r="URO3" s="38"/>
      <c r="URP3" s="38"/>
      <c r="URQ3" s="38"/>
      <c r="URR3" s="38"/>
      <c r="URS3" s="38"/>
      <c r="URT3" s="38"/>
      <c r="URU3" s="38"/>
      <c r="URV3" s="38"/>
      <c r="URW3" s="38"/>
      <c r="URX3" s="38"/>
      <c r="URY3" s="38"/>
      <c r="URZ3" s="38"/>
      <c r="USA3" s="38"/>
      <c r="USB3" s="38"/>
      <c r="USC3" s="38"/>
      <c r="USD3" s="38"/>
      <c r="USE3" s="38"/>
      <c r="USF3" s="38"/>
      <c r="USG3" s="38"/>
      <c r="USH3" s="38"/>
      <c r="USI3" s="38"/>
      <c r="USJ3" s="38"/>
      <c r="USK3" s="38"/>
      <c r="USL3" s="38"/>
      <c r="USM3" s="38"/>
      <c r="USN3" s="38"/>
      <c r="USO3" s="38"/>
      <c r="USP3" s="38"/>
      <c r="USQ3" s="38"/>
      <c r="USR3" s="38"/>
      <c r="USS3" s="38"/>
      <c r="UST3" s="38"/>
      <c r="USU3" s="38"/>
      <c r="USV3" s="38"/>
      <c r="USW3" s="38"/>
      <c r="USX3" s="38"/>
      <c r="USY3" s="38"/>
      <c r="USZ3" s="38"/>
      <c r="UTA3" s="38"/>
      <c r="UTB3" s="38"/>
      <c r="UTC3" s="38"/>
      <c r="UTD3" s="38"/>
      <c r="UTE3" s="38"/>
      <c r="UTF3" s="38"/>
      <c r="UTG3" s="38"/>
      <c r="UTH3" s="38"/>
      <c r="UTI3" s="38"/>
      <c r="UTJ3" s="38"/>
      <c r="UTK3" s="38"/>
      <c r="UTL3" s="38"/>
      <c r="UTM3" s="38"/>
      <c r="UTN3" s="38"/>
      <c r="UTO3" s="38"/>
      <c r="UTP3" s="38"/>
      <c r="UTQ3" s="38"/>
      <c r="UTR3" s="38"/>
      <c r="UTS3" s="38"/>
      <c r="UTT3" s="38"/>
      <c r="UTU3" s="38"/>
      <c r="UTV3" s="38"/>
      <c r="UTW3" s="38"/>
      <c r="UTX3" s="38"/>
      <c r="UTY3" s="38"/>
      <c r="UTZ3" s="38"/>
      <c r="UUA3" s="38"/>
      <c r="UUB3" s="38"/>
      <c r="UUC3" s="38"/>
      <c r="UUD3" s="38"/>
      <c r="UUE3" s="38"/>
      <c r="UUF3" s="38"/>
      <c r="UUG3" s="38"/>
      <c r="UUH3" s="38"/>
      <c r="UUI3" s="38"/>
      <c r="UUJ3" s="38"/>
      <c r="UUK3" s="38"/>
      <c r="UUL3" s="38"/>
      <c r="UUM3" s="38"/>
      <c r="UUN3" s="38"/>
      <c r="UUO3" s="38"/>
      <c r="UUP3" s="38"/>
      <c r="UUQ3" s="38"/>
      <c r="UUR3" s="38"/>
      <c r="UUS3" s="38"/>
      <c r="UUT3" s="38"/>
      <c r="UUU3" s="38"/>
      <c r="UUV3" s="38"/>
      <c r="UUW3" s="38"/>
      <c r="UUX3" s="38"/>
      <c r="UUY3" s="38"/>
      <c r="UUZ3" s="38"/>
      <c r="UVA3" s="38"/>
      <c r="UVB3" s="38"/>
      <c r="UVC3" s="38"/>
      <c r="UVD3" s="38"/>
      <c r="UVE3" s="38"/>
      <c r="UVF3" s="38"/>
      <c r="UVG3" s="38"/>
      <c r="UVH3" s="38"/>
      <c r="UVI3" s="38"/>
      <c r="UVJ3" s="38"/>
      <c r="UVK3" s="38"/>
      <c r="UVL3" s="38"/>
      <c r="UVM3" s="38"/>
      <c r="UVN3" s="38"/>
      <c r="UVO3" s="38"/>
      <c r="UVP3" s="38"/>
      <c r="UVQ3" s="38"/>
      <c r="UVR3" s="38"/>
      <c r="UVS3" s="38"/>
      <c r="UVT3" s="38"/>
      <c r="UVU3" s="38"/>
      <c r="UVV3" s="38"/>
      <c r="UVW3" s="38"/>
      <c r="UVX3" s="38"/>
      <c r="UVY3" s="38"/>
      <c r="UVZ3" s="38"/>
      <c r="UWA3" s="38"/>
      <c r="UWB3" s="38"/>
      <c r="UWC3" s="38"/>
      <c r="UWD3" s="38"/>
      <c r="UWE3" s="38"/>
      <c r="UWF3" s="38"/>
      <c r="UWG3" s="38"/>
      <c r="UWH3" s="38"/>
      <c r="UWI3" s="38"/>
      <c r="UWJ3" s="38"/>
      <c r="UWK3" s="38"/>
      <c r="UWL3" s="38"/>
      <c r="UWM3" s="38"/>
      <c r="UWN3" s="38"/>
      <c r="UWO3" s="38"/>
      <c r="UWP3" s="38"/>
      <c r="UWQ3" s="38"/>
      <c r="UWR3" s="38"/>
      <c r="UWS3" s="38"/>
      <c r="UWT3" s="38"/>
      <c r="UWU3" s="38"/>
      <c r="UWV3" s="38"/>
      <c r="UWW3" s="38"/>
      <c r="UWX3" s="38"/>
      <c r="UWY3" s="38"/>
      <c r="UWZ3" s="38"/>
      <c r="UXA3" s="38"/>
      <c r="UXB3" s="38"/>
      <c r="UXC3" s="38"/>
      <c r="UXD3" s="38"/>
      <c r="UXE3" s="38"/>
      <c r="UXF3" s="38"/>
      <c r="UXG3" s="38"/>
      <c r="UXH3" s="38"/>
      <c r="UXI3" s="38"/>
      <c r="UXJ3" s="38"/>
      <c r="UXK3" s="38"/>
      <c r="UXL3" s="38"/>
      <c r="UXM3" s="38"/>
      <c r="UXN3" s="38"/>
      <c r="UXO3" s="38"/>
      <c r="UXP3" s="38"/>
      <c r="UXQ3" s="38"/>
      <c r="UXR3" s="38"/>
      <c r="UXS3" s="38"/>
      <c r="UXT3" s="38"/>
      <c r="UXU3" s="38"/>
      <c r="UXV3" s="38"/>
      <c r="UXW3" s="38"/>
      <c r="UXX3" s="38"/>
      <c r="UXY3" s="38"/>
      <c r="UXZ3" s="38"/>
      <c r="UYA3" s="38"/>
      <c r="UYB3" s="38"/>
      <c r="UYC3" s="38"/>
      <c r="UYD3" s="38"/>
      <c r="UYE3" s="38"/>
      <c r="UYF3" s="38"/>
      <c r="UYG3" s="38"/>
      <c r="UYH3" s="38"/>
      <c r="UYI3" s="38"/>
      <c r="UYJ3" s="38"/>
      <c r="UYK3" s="38"/>
      <c r="UYL3" s="38"/>
      <c r="UYM3" s="38"/>
      <c r="UYN3" s="38"/>
      <c r="UYO3" s="38"/>
      <c r="UYP3" s="38"/>
      <c r="UYQ3" s="38"/>
      <c r="UYR3" s="38"/>
      <c r="UYS3" s="38"/>
      <c r="UYT3" s="38"/>
      <c r="UYU3" s="38"/>
      <c r="UYV3" s="38"/>
      <c r="UYW3" s="38"/>
      <c r="UYX3" s="38"/>
      <c r="UYY3" s="38"/>
      <c r="UYZ3" s="38"/>
      <c r="UZA3" s="38"/>
      <c r="UZB3" s="38"/>
      <c r="UZC3" s="38"/>
      <c r="UZD3" s="38"/>
      <c r="UZE3" s="38"/>
      <c r="UZF3" s="38"/>
      <c r="UZG3" s="38"/>
      <c r="UZH3" s="38"/>
      <c r="UZI3" s="38"/>
      <c r="UZJ3" s="38"/>
      <c r="UZK3" s="38"/>
      <c r="UZL3" s="38"/>
      <c r="UZM3" s="38"/>
      <c r="UZN3" s="38"/>
      <c r="UZO3" s="38"/>
      <c r="UZP3" s="38"/>
      <c r="UZQ3" s="38"/>
      <c r="UZR3" s="38"/>
      <c r="UZS3" s="38"/>
      <c r="UZT3" s="38"/>
      <c r="UZU3" s="38"/>
      <c r="UZV3" s="38"/>
      <c r="UZW3" s="38"/>
      <c r="UZX3" s="38"/>
      <c r="UZY3" s="38"/>
      <c r="UZZ3" s="38"/>
      <c r="VAA3" s="38"/>
      <c r="VAB3" s="38"/>
      <c r="VAC3" s="38"/>
      <c r="VAD3" s="38"/>
      <c r="VAE3" s="38"/>
      <c r="VAF3" s="38"/>
      <c r="VAG3" s="38"/>
      <c r="VAH3" s="38"/>
      <c r="VAI3" s="38"/>
      <c r="VAJ3" s="38"/>
      <c r="VAK3" s="38"/>
      <c r="VAL3" s="38"/>
      <c r="VAM3" s="38"/>
      <c r="VAN3" s="38"/>
      <c r="VAO3" s="38"/>
      <c r="VAP3" s="38"/>
      <c r="VAQ3" s="38"/>
      <c r="VAR3" s="38"/>
      <c r="VAS3" s="38"/>
      <c r="VAT3" s="38"/>
      <c r="VAU3" s="38"/>
      <c r="VAV3" s="38"/>
      <c r="VAW3" s="38"/>
      <c r="VAX3" s="38"/>
      <c r="VAY3" s="38"/>
      <c r="VAZ3" s="38"/>
      <c r="VBA3" s="38"/>
      <c r="VBB3" s="38"/>
      <c r="VBC3" s="38"/>
      <c r="VBD3" s="38"/>
      <c r="VBE3" s="38"/>
      <c r="VBF3" s="38"/>
      <c r="VBG3" s="38"/>
      <c r="VBH3" s="38"/>
      <c r="VBI3" s="38"/>
      <c r="VBJ3" s="38"/>
      <c r="VBK3" s="38"/>
      <c r="VBL3" s="38"/>
      <c r="VBM3" s="38"/>
      <c r="VBN3" s="38"/>
      <c r="VBO3" s="38"/>
      <c r="VBP3" s="38"/>
      <c r="VBQ3" s="38"/>
      <c r="VBR3" s="38"/>
      <c r="VBS3" s="38"/>
      <c r="VBT3" s="38"/>
      <c r="VBU3" s="38"/>
      <c r="VBV3" s="38"/>
      <c r="VBW3" s="38"/>
      <c r="VBX3" s="38"/>
      <c r="VBY3" s="38"/>
      <c r="VBZ3" s="38"/>
      <c r="VCA3" s="38"/>
      <c r="VCB3" s="38"/>
      <c r="VCC3" s="38"/>
      <c r="VCD3" s="38"/>
      <c r="VCE3" s="38"/>
      <c r="VCF3" s="38"/>
      <c r="VCG3" s="38"/>
      <c r="VCH3" s="38"/>
      <c r="VCI3" s="38"/>
      <c r="VCJ3" s="38"/>
      <c r="VCK3" s="38"/>
      <c r="VCL3" s="38"/>
      <c r="VCM3" s="38"/>
      <c r="VCN3" s="38"/>
      <c r="VCO3" s="38"/>
      <c r="VCP3" s="38"/>
      <c r="VCQ3" s="38"/>
      <c r="VCR3" s="38"/>
      <c r="VCS3" s="38"/>
      <c r="VCT3" s="38"/>
      <c r="VCU3" s="38"/>
      <c r="VCV3" s="38"/>
      <c r="VCW3" s="38"/>
      <c r="VCX3" s="38"/>
      <c r="VCY3" s="38"/>
      <c r="VCZ3" s="38"/>
      <c r="VDA3" s="38"/>
      <c r="VDB3" s="38"/>
      <c r="VDC3" s="38"/>
      <c r="VDD3" s="38"/>
      <c r="VDE3" s="38"/>
      <c r="VDF3" s="38"/>
      <c r="VDG3" s="38"/>
      <c r="VDH3" s="38"/>
      <c r="VDI3" s="38"/>
      <c r="VDJ3" s="38"/>
      <c r="VDK3" s="38"/>
      <c r="VDL3" s="38"/>
      <c r="VDM3" s="38"/>
      <c r="VDN3" s="38"/>
      <c r="VDO3" s="38"/>
      <c r="VDP3" s="38"/>
      <c r="VDQ3" s="38"/>
      <c r="VDR3" s="38"/>
      <c r="VDS3" s="38"/>
      <c r="VDT3" s="38"/>
      <c r="VDU3" s="38"/>
      <c r="VDV3" s="38"/>
      <c r="VDW3" s="38"/>
      <c r="VDX3" s="38"/>
      <c r="VDY3" s="38"/>
      <c r="VDZ3" s="38"/>
      <c r="VEA3" s="38"/>
      <c r="VEB3" s="38"/>
      <c r="VEC3" s="38"/>
      <c r="VED3" s="38"/>
      <c r="VEE3" s="38"/>
      <c r="VEF3" s="38"/>
      <c r="VEG3" s="38"/>
      <c r="VEH3" s="38"/>
      <c r="VEI3" s="38"/>
      <c r="VEJ3" s="38"/>
      <c r="VEK3" s="38"/>
      <c r="VEL3" s="38"/>
      <c r="VEM3" s="38"/>
      <c r="VEN3" s="38"/>
      <c r="VEO3" s="38"/>
      <c r="VEP3" s="38"/>
      <c r="VEQ3" s="38"/>
      <c r="VER3" s="38"/>
      <c r="VES3" s="38"/>
      <c r="VET3" s="38"/>
      <c r="VEU3" s="38"/>
      <c r="VEV3" s="38"/>
      <c r="VEW3" s="38"/>
      <c r="VEX3" s="38"/>
      <c r="VEY3" s="38"/>
      <c r="VEZ3" s="38"/>
      <c r="VFA3" s="38"/>
      <c r="VFB3" s="38"/>
      <c r="VFC3" s="38"/>
      <c r="VFD3" s="38"/>
      <c r="VFE3" s="38"/>
      <c r="VFF3" s="38"/>
      <c r="VFG3" s="38"/>
      <c r="VFH3" s="38"/>
      <c r="VFI3" s="38"/>
      <c r="VFJ3" s="38"/>
      <c r="VFK3" s="38"/>
      <c r="VFL3" s="38"/>
      <c r="VFM3" s="38"/>
      <c r="VFN3" s="38"/>
      <c r="VFO3" s="38"/>
      <c r="VFP3" s="38"/>
      <c r="VFQ3" s="38"/>
      <c r="VFR3" s="38"/>
      <c r="VFS3" s="38"/>
      <c r="VFT3" s="38"/>
      <c r="VFU3" s="38"/>
      <c r="VFV3" s="38"/>
      <c r="VFW3" s="38"/>
      <c r="VFX3" s="38"/>
      <c r="VFY3" s="38"/>
      <c r="VFZ3" s="38"/>
      <c r="VGA3" s="38"/>
      <c r="VGB3" s="38"/>
      <c r="VGC3" s="38"/>
      <c r="VGD3" s="38"/>
      <c r="VGE3" s="38"/>
      <c r="VGF3" s="38"/>
      <c r="VGG3" s="38"/>
      <c r="VGH3" s="38"/>
      <c r="VGI3" s="38"/>
      <c r="VGJ3" s="38"/>
      <c r="VGK3" s="38"/>
      <c r="VGL3" s="38"/>
      <c r="VGM3" s="38"/>
      <c r="VGN3" s="38"/>
      <c r="VGO3" s="38"/>
      <c r="VGP3" s="38"/>
      <c r="VGQ3" s="38"/>
      <c r="VGR3" s="38"/>
      <c r="VGS3" s="38"/>
      <c r="VGT3" s="38"/>
      <c r="VGU3" s="38"/>
      <c r="VGV3" s="38"/>
      <c r="VGW3" s="38"/>
      <c r="VGX3" s="38"/>
      <c r="VGY3" s="38"/>
      <c r="VGZ3" s="38"/>
      <c r="VHA3" s="38"/>
      <c r="VHB3" s="38"/>
      <c r="VHC3" s="38"/>
      <c r="VHD3" s="38"/>
      <c r="VHE3" s="38"/>
      <c r="VHF3" s="38"/>
      <c r="VHG3" s="38"/>
      <c r="VHH3" s="38"/>
      <c r="VHI3" s="38"/>
      <c r="VHJ3" s="38"/>
      <c r="VHK3" s="38"/>
      <c r="VHL3" s="38"/>
      <c r="VHM3" s="38"/>
      <c r="VHN3" s="38"/>
      <c r="VHO3" s="38"/>
      <c r="VHP3" s="38"/>
      <c r="VHQ3" s="38"/>
      <c r="VHR3" s="38"/>
      <c r="VHS3" s="38"/>
      <c r="VHT3" s="38"/>
      <c r="VHU3" s="38"/>
      <c r="VHV3" s="38"/>
      <c r="VHW3" s="38"/>
      <c r="VHX3" s="38"/>
      <c r="VHY3" s="38"/>
      <c r="VHZ3" s="38"/>
      <c r="VIA3" s="38"/>
      <c r="VIB3" s="38"/>
      <c r="VIC3" s="38"/>
      <c r="VID3" s="38"/>
      <c r="VIE3" s="38"/>
      <c r="VIF3" s="38"/>
      <c r="VIG3" s="38"/>
      <c r="VIH3" s="38"/>
      <c r="VII3" s="38"/>
      <c r="VIJ3" s="38"/>
      <c r="VIK3" s="38"/>
      <c r="VIL3" s="38"/>
      <c r="VIM3" s="38"/>
      <c r="VIN3" s="38"/>
      <c r="VIO3" s="38"/>
      <c r="VIP3" s="38"/>
      <c r="VIQ3" s="38"/>
      <c r="VIR3" s="38"/>
      <c r="VIS3" s="38"/>
      <c r="VIT3" s="38"/>
      <c r="VIU3" s="38"/>
      <c r="VIV3" s="38"/>
      <c r="VIW3" s="38"/>
      <c r="VIX3" s="38"/>
      <c r="VIY3" s="38"/>
      <c r="VIZ3" s="38"/>
      <c r="VJA3" s="38"/>
      <c r="VJB3" s="38"/>
      <c r="VJC3" s="38"/>
      <c r="VJD3" s="38"/>
      <c r="VJE3" s="38"/>
      <c r="VJF3" s="38"/>
      <c r="VJG3" s="38"/>
      <c r="VJH3" s="38"/>
      <c r="VJI3" s="38"/>
      <c r="VJJ3" s="38"/>
      <c r="VJK3" s="38"/>
      <c r="VJL3" s="38"/>
      <c r="VJM3" s="38"/>
      <c r="VJN3" s="38"/>
      <c r="VJO3" s="38"/>
      <c r="VJP3" s="38"/>
      <c r="VJQ3" s="38"/>
      <c r="VJR3" s="38"/>
      <c r="VJS3" s="38"/>
      <c r="VJT3" s="38"/>
      <c r="VJU3" s="38"/>
      <c r="VJV3" s="38"/>
      <c r="VJW3" s="38"/>
      <c r="VJX3" s="38"/>
      <c r="VJY3" s="38"/>
      <c r="VJZ3" s="38"/>
      <c r="VKA3" s="38"/>
      <c r="VKB3" s="38"/>
      <c r="VKC3" s="38"/>
      <c r="VKD3" s="38"/>
      <c r="VKE3" s="38"/>
      <c r="VKF3" s="38"/>
      <c r="VKG3" s="38"/>
      <c r="VKH3" s="38"/>
      <c r="VKI3" s="38"/>
      <c r="VKJ3" s="38"/>
      <c r="VKK3" s="38"/>
      <c r="VKL3" s="38"/>
      <c r="VKM3" s="38"/>
      <c r="VKN3" s="38"/>
      <c r="VKO3" s="38"/>
      <c r="VKP3" s="38"/>
      <c r="VKQ3" s="38"/>
      <c r="VKR3" s="38"/>
      <c r="VKS3" s="38"/>
      <c r="VKT3" s="38"/>
      <c r="VKU3" s="38"/>
      <c r="VKV3" s="38"/>
      <c r="VKW3" s="38"/>
      <c r="VKX3" s="38"/>
      <c r="VKY3" s="38"/>
      <c r="VKZ3" s="38"/>
      <c r="VLA3" s="38"/>
      <c r="VLB3" s="38"/>
      <c r="VLC3" s="38"/>
      <c r="VLD3" s="38"/>
      <c r="VLE3" s="38"/>
      <c r="VLF3" s="38"/>
      <c r="VLG3" s="38"/>
      <c r="VLH3" s="38"/>
      <c r="VLI3" s="38"/>
      <c r="VLJ3" s="38"/>
      <c r="VLK3" s="38"/>
      <c r="VLL3" s="38"/>
      <c r="VLM3" s="38"/>
      <c r="VLN3" s="38"/>
      <c r="VLO3" s="38"/>
      <c r="VLP3" s="38"/>
      <c r="VLQ3" s="38"/>
      <c r="VLR3" s="38"/>
      <c r="VLS3" s="38"/>
      <c r="VLT3" s="38"/>
      <c r="VLU3" s="38"/>
      <c r="VLV3" s="38"/>
      <c r="VLW3" s="38"/>
      <c r="VLX3" s="38"/>
      <c r="VLY3" s="38"/>
      <c r="VLZ3" s="38"/>
      <c r="VMA3" s="38"/>
      <c r="VMB3" s="38"/>
      <c r="VMC3" s="38"/>
      <c r="VMD3" s="38"/>
      <c r="VME3" s="38"/>
      <c r="VMF3" s="38"/>
      <c r="VMG3" s="38"/>
      <c r="VMH3" s="38"/>
      <c r="VMI3" s="38"/>
      <c r="VMJ3" s="38"/>
      <c r="VMK3" s="38"/>
      <c r="VML3" s="38"/>
      <c r="VMM3" s="38"/>
      <c r="VMN3" s="38"/>
      <c r="VMO3" s="38"/>
      <c r="VMP3" s="38"/>
      <c r="VMQ3" s="38"/>
      <c r="VMR3" s="38"/>
      <c r="VMS3" s="38"/>
      <c r="VMT3" s="38"/>
      <c r="VMU3" s="38"/>
      <c r="VMV3" s="38"/>
      <c r="VMW3" s="38"/>
      <c r="VMX3" s="38"/>
      <c r="VMY3" s="38"/>
      <c r="VMZ3" s="38"/>
      <c r="VNA3" s="38"/>
      <c r="VNB3" s="38"/>
      <c r="VNC3" s="38"/>
      <c r="VND3" s="38"/>
      <c r="VNE3" s="38"/>
      <c r="VNF3" s="38"/>
      <c r="VNG3" s="38"/>
      <c r="VNH3" s="38"/>
      <c r="VNI3" s="38"/>
      <c r="VNJ3" s="38"/>
      <c r="VNK3" s="38"/>
      <c r="VNL3" s="38"/>
      <c r="VNM3" s="38"/>
      <c r="VNN3" s="38"/>
      <c r="VNO3" s="38"/>
      <c r="VNP3" s="38"/>
      <c r="VNQ3" s="38"/>
      <c r="VNR3" s="38"/>
      <c r="VNS3" s="38"/>
      <c r="VNT3" s="38"/>
      <c r="VNU3" s="38"/>
      <c r="VNV3" s="38"/>
      <c r="VNW3" s="38"/>
      <c r="VNX3" s="38"/>
      <c r="VNY3" s="38"/>
      <c r="VNZ3" s="38"/>
      <c r="VOA3" s="38"/>
      <c r="VOB3" s="38"/>
      <c r="VOC3" s="38"/>
      <c r="VOD3" s="38"/>
      <c r="VOE3" s="38"/>
      <c r="VOF3" s="38"/>
      <c r="VOG3" s="38"/>
      <c r="VOH3" s="38"/>
      <c r="VOI3" s="38"/>
      <c r="VOJ3" s="38"/>
      <c r="VOK3" s="38"/>
      <c r="VOL3" s="38"/>
      <c r="VOM3" s="38"/>
      <c r="VON3" s="38"/>
      <c r="VOO3" s="38"/>
      <c r="VOP3" s="38"/>
      <c r="VOQ3" s="38"/>
      <c r="VOR3" s="38"/>
      <c r="VOS3" s="38"/>
      <c r="VOT3" s="38"/>
      <c r="VOU3" s="38"/>
      <c r="VOV3" s="38"/>
      <c r="VOW3" s="38"/>
      <c r="VOX3" s="38"/>
      <c r="VOY3" s="38"/>
      <c r="VOZ3" s="38"/>
      <c r="VPA3" s="38"/>
      <c r="VPB3" s="38"/>
      <c r="VPC3" s="38"/>
      <c r="VPD3" s="38"/>
      <c r="VPE3" s="38"/>
      <c r="VPF3" s="38"/>
      <c r="VPG3" s="38"/>
      <c r="VPH3" s="38"/>
      <c r="VPI3" s="38"/>
      <c r="VPJ3" s="38"/>
      <c r="VPK3" s="38"/>
      <c r="VPL3" s="38"/>
      <c r="VPM3" s="38"/>
      <c r="VPN3" s="38"/>
      <c r="VPO3" s="38"/>
      <c r="VPP3" s="38"/>
      <c r="VPQ3" s="38"/>
      <c r="VPR3" s="38"/>
      <c r="VPS3" s="38"/>
      <c r="VPT3" s="38"/>
      <c r="VPU3" s="38"/>
      <c r="VPV3" s="38"/>
      <c r="VPW3" s="38"/>
      <c r="VPX3" s="38"/>
      <c r="VPY3" s="38"/>
      <c r="VPZ3" s="38"/>
      <c r="VQA3" s="38"/>
      <c r="VQB3" s="38"/>
      <c r="VQC3" s="38"/>
      <c r="VQD3" s="38"/>
      <c r="VQE3" s="38"/>
      <c r="VQF3" s="38"/>
      <c r="VQG3" s="38"/>
      <c r="VQH3" s="38"/>
      <c r="VQI3" s="38"/>
      <c r="VQJ3" s="38"/>
      <c r="VQK3" s="38"/>
      <c r="VQL3" s="38"/>
      <c r="VQM3" s="38"/>
      <c r="VQN3" s="38"/>
      <c r="VQO3" s="38"/>
      <c r="VQP3" s="38"/>
      <c r="VQQ3" s="38"/>
      <c r="VQR3" s="38"/>
      <c r="VQS3" s="38"/>
      <c r="VQT3" s="38"/>
      <c r="VQU3" s="38"/>
      <c r="VQV3" s="38"/>
      <c r="VQW3" s="38"/>
      <c r="VQX3" s="38"/>
      <c r="VQY3" s="38"/>
      <c r="VQZ3" s="38"/>
      <c r="VRA3" s="38"/>
      <c r="VRB3" s="38"/>
      <c r="VRC3" s="38"/>
      <c r="VRD3" s="38"/>
      <c r="VRE3" s="38"/>
      <c r="VRF3" s="38"/>
      <c r="VRG3" s="38"/>
      <c r="VRH3" s="38"/>
      <c r="VRI3" s="38"/>
      <c r="VRJ3" s="38"/>
      <c r="VRK3" s="38"/>
      <c r="VRL3" s="38"/>
      <c r="VRM3" s="38"/>
      <c r="VRN3" s="38"/>
      <c r="VRO3" s="38"/>
      <c r="VRP3" s="38"/>
      <c r="VRQ3" s="38"/>
      <c r="VRR3" s="38"/>
      <c r="VRS3" s="38"/>
      <c r="VRT3" s="38"/>
      <c r="VRU3" s="38"/>
      <c r="VRV3" s="38"/>
      <c r="VRW3" s="38"/>
      <c r="VRX3" s="38"/>
      <c r="VRY3" s="38"/>
      <c r="VRZ3" s="38"/>
      <c r="VSA3" s="38"/>
      <c r="VSB3" s="38"/>
      <c r="VSC3" s="38"/>
      <c r="VSD3" s="38"/>
      <c r="VSE3" s="38"/>
      <c r="VSF3" s="38"/>
      <c r="VSG3" s="38"/>
      <c r="VSH3" s="38"/>
      <c r="VSI3" s="38"/>
      <c r="VSJ3" s="38"/>
      <c r="VSK3" s="38"/>
      <c r="VSL3" s="38"/>
      <c r="VSM3" s="38"/>
      <c r="VSN3" s="38"/>
      <c r="VSO3" s="38"/>
      <c r="VSP3" s="38"/>
      <c r="VSQ3" s="38"/>
      <c r="VSR3" s="38"/>
      <c r="VSS3" s="38"/>
      <c r="VST3" s="38"/>
      <c r="VSU3" s="38"/>
      <c r="VSV3" s="38"/>
      <c r="VSW3" s="38"/>
      <c r="VSX3" s="38"/>
      <c r="VSY3" s="38"/>
      <c r="VSZ3" s="38"/>
      <c r="VTA3" s="38"/>
      <c r="VTB3" s="38"/>
      <c r="VTC3" s="38"/>
      <c r="VTD3" s="38"/>
      <c r="VTE3" s="38"/>
      <c r="VTF3" s="38"/>
      <c r="VTG3" s="38"/>
      <c r="VTH3" s="38"/>
      <c r="VTI3" s="38"/>
      <c r="VTJ3" s="38"/>
      <c r="VTK3" s="38"/>
      <c r="VTL3" s="38"/>
      <c r="VTM3" s="38"/>
      <c r="VTN3" s="38"/>
      <c r="VTO3" s="38"/>
      <c r="VTP3" s="38"/>
      <c r="VTQ3" s="38"/>
      <c r="VTR3" s="38"/>
      <c r="VTS3" s="38"/>
      <c r="VTT3" s="38"/>
      <c r="VTU3" s="38"/>
      <c r="VTV3" s="38"/>
      <c r="VTW3" s="38"/>
      <c r="VTX3" s="38"/>
      <c r="VTY3" s="38"/>
      <c r="VTZ3" s="38"/>
      <c r="VUA3" s="38"/>
      <c r="VUB3" s="38"/>
      <c r="VUC3" s="38"/>
      <c r="VUD3" s="38"/>
      <c r="VUE3" s="38"/>
      <c r="VUF3" s="38"/>
      <c r="VUG3" s="38"/>
      <c r="VUH3" s="38"/>
      <c r="VUI3" s="38"/>
      <c r="VUJ3" s="38"/>
      <c r="VUK3" s="38"/>
      <c r="VUL3" s="38"/>
      <c r="VUM3" s="38"/>
      <c r="VUN3" s="38"/>
      <c r="VUO3" s="38"/>
      <c r="VUP3" s="38"/>
      <c r="VUQ3" s="38"/>
      <c r="VUR3" s="38"/>
      <c r="VUS3" s="38"/>
      <c r="VUT3" s="38"/>
      <c r="VUU3" s="38"/>
      <c r="VUV3" s="38"/>
      <c r="VUW3" s="38"/>
      <c r="VUX3" s="38"/>
      <c r="VUY3" s="38"/>
      <c r="VUZ3" s="38"/>
      <c r="VVA3" s="38"/>
      <c r="VVB3" s="38"/>
      <c r="VVC3" s="38"/>
      <c r="VVD3" s="38"/>
      <c r="VVE3" s="38"/>
      <c r="VVF3" s="38"/>
      <c r="VVG3" s="38"/>
      <c r="VVH3" s="38"/>
      <c r="VVI3" s="38"/>
      <c r="VVJ3" s="38"/>
      <c r="VVK3" s="38"/>
      <c r="VVL3" s="38"/>
      <c r="VVM3" s="38"/>
      <c r="VVN3" s="38"/>
      <c r="VVO3" s="38"/>
      <c r="VVP3" s="38"/>
      <c r="VVQ3" s="38"/>
      <c r="VVR3" s="38"/>
      <c r="VVS3" s="38"/>
      <c r="VVT3" s="38"/>
      <c r="VVU3" s="38"/>
      <c r="VVV3" s="38"/>
      <c r="VVW3" s="38"/>
      <c r="VVX3" s="38"/>
      <c r="VVY3" s="38"/>
      <c r="VVZ3" s="38"/>
      <c r="VWA3" s="38"/>
      <c r="VWB3" s="38"/>
      <c r="VWC3" s="38"/>
      <c r="VWD3" s="38"/>
      <c r="VWE3" s="38"/>
      <c r="VWF3" s="38"/>
      <c r="VWG3" s="38"/>
      <c r="VWH3" s="38"/>
      <c r="VWI3" s="38"/>
      <c r="VWJ3" s="38"/>
      <c r="VWK3" s="38"/>
      <c r="VWL3" s="38"/>
      <c r="VWM3" s="38"/>
      <c r="VWN3" s="38"/>
      <c r="VWO3" s="38"/>
      <c r="VWP3" s="38"/>
      <c r="VWQ3" s="38"/>
      <c r="VWR3" s="38"/>
      <c r="VWS3" s="38"/>
      <c r="VWT3" s="38"/>
      <c r="VWU3" s="38"/>
      <c r="VWV3" s="38"/>
      <c r="VWW3" s="38"/>
      <c r="VWX3" s="38"/>
      <c r="VWY3" s="38"/>
      <c r="VWZ3" s="38"/>
      <c r="VXA3" s="38"/>
      <c r="VXB3" s="38"/>
      <c r="VXC3" s="38"/>
      <c r="VXD3" s="38"/>
      <c r="VXE3" s="38"/>
      <c r="VXF3" s="38"/>
      <c r="VXG3" s="38"/>
      <c r="VXH3" s="38"/>
      <c r="VXI3" s="38"/>
      <c r="VXJ3" s="38"/>
      <c r="VXK3" s="38"/>
      <c r="VXL3" s="38"/>
      <c r="VXM3" s="38"/>
      <c r="VXN3" s="38"/>
      <c r="VXO3" s="38"/>
      <c r="VXP3" s="38"/>
      <c r="VXQ3" s="38"/>
      <c r="VXR3" s="38"/>
      <c r="VXS3" s="38"/>
      <c r="VXT3" s="38"/>
      <c r="VXU3" s="38"/>
      <c r="VXV3" s="38"/>
      <c r="VXW3" s="38"/>
      <c r="VXX3" s="38"/>
      <c r="VXY3" s="38"/>
      <c r="VXZ3" s="38"/>
      <c r="VYA3" s="38"/>
      <c r="VYB3" s="38"/>
      <c r="VYC3" s="38"/>
      <c r="VYD3" s="38"/>
      <c r="VYE3" s="38"/>
      <c r="VYF3" s="38"/>
      <c r="VYG3" s="38"/>
      <c r="VYH3" s="38"/>
      <c r="VYI3" s="38"/>
      <c r="VYJ3" s="38"/>
      <c r="VYK3" s="38"/>
      <c r="VYL3" s="38"/>
      <c r="VYM3" s="38"/>
      <c r="VYN3" s="38"/>
      <c r="VYO3" s="38"/>
      <c r="VYP3" s="38"/>
      <c r="VYQ3" s="38"/>
      <c r="VYR3" s="38"/>
      <c r="VYS3" s="38"/>
      <c r="VYT3" s="38"/>
      <c r="VYU3" s="38"/>
      <c r="VYV3" s="38"/>
      <c r="VYW3" s="38"/>
      <c r="VYX3" s="38"/>
      <c r="VYY3" s="38"/>
      <c r="VYZ3" s="38"/>
      <c r="VZA3" s="38"/>
      <c r="VZB3" s="38"/>
      <c r="VZC3" s="38"/>
      <c r="VZD3" s="38"/>
      <c r="VZE3" s="38"/>
      <c r="VZF3" s="38"/>
      <c r="VZG3" s="38"/>
      <c r="VZH3" s="38"/>
      <c r="VZI3" s="38"/>
      <c r="VZJ3" s="38"/>
      <c r="VZK3" s="38"/>
      <c r="VZL3" s="38"/>
      <c r="VZM3" s="38"/>
      <c r="VZN3" s="38"/>
      <c r="VZO3" s="38"/>
      <c r="VZP3" s="38"/>
      <c r="VZQ3" s="38"/>
      <c r="VZR3" s="38"/>
      <c r="VZS3" s="38"/>
      <c r="VZT3" s="38"/>
      <c r="VZU3" s="38"/>
      <c r="VZV3" s="38"/>
      <c r="VZW3" s="38"/>
      <c r="VZX3" s="38"/>
      <c r="VZY3" s="38"/>
      <c r="VZZ3" s="38"/>
      <c r="WAA3" s="38"/>
      <c r="WAB3" s="38"/>
      <c r="WAC3" s="38"/>
      <c r="WAD3" s="38"/>
      <c r="WAE3" s="38"/>
      <c r="WAF3" s="38"/>
      <c r="WAG3" s="38"/>
      <c r="WAH3" s="38"/>
      <c r="WAI3" s="38"/>
      <c r="WAJ3" s="38"/>
      <c r="WAK3" s="38"/>
      <c r="WAL3" s="38"/>
      <c r="WAM3" s="38"/>
      <c r="WAN3" s="38"/>
      <c r="WAO3" s="38"/>
      <c r="WAP3" s="38"/>
      <c r="WAQ3" s="38"/>
      <c r="WAR3" s="38"/>
      <c r="WAS3" s="38"/>
      <c r="WAT3" s="38"/>
      <c r="WAU3" s="38"/>
      <c r="WAV3" s="38"/>
      <c r="WAW3" s="38"/>
      <c r="WAX3" s="38"/>
      <c r="WAY3" s="38"/>
      <c r="WAZ3" s="38"/>
      <c r="WBA3" s="38"/>
      <c r="WBB3" s="38"/>
      <c r="WBC3" s="38"/>
      <c r="WBD3" s="38"/>
      <c r="WBE3" s="38"/>
      <c r="WBF3" s="38"/>
      <c r="WBG3" s="38"/>
      <c r="WBH3" s="38"/>
      <c r="WBI3" s="38"/>
      <c r="WBJ3" s="38"/>
      <c r="WBK3" s="38"/>
      <c r="WBL3" s="38"/>
      <c r="WBM3" s="38"/>
      <c r="WBN3" s="38"/>
      <c r="WBO3" s="38"/>
      <c r="WBP3" s="38"/>
      <c r="WBQ3" s="38"/>
      <c r="WBR3" s="38"/>
      <c r="WBS3" s="38"/>
      <c r="WBT3" s="38"/>
      <c r="WBU3" s="38"/>
      <c r="WBV3" s="38"/>
      <c r="WBW3" s="38"/>
      <c r="WBX3" s="38"/>
      <c r="WBY3" s="38"/>
      <c r="WBZ3" s="38"/>
      <c r="WCA3" s="38"/>
      <c r="WCB3" s="38"/>
      <c r="WCC3" s="38"/>
      <c r="WCD3" s="38"/>
      <c r="WCE3" s="38"/>
      <c r="WCF3" s="38"/>
      <c r="WCG3" s="38"/>
      <c r="WCH3" s="38"/>
      <c r="WCI3" s="38"/>
      <c r="WCJ3" s="38"/>
      <c r="WCK3" s="38"/>
      <c r="WCL3" s="38"/>
      <c r="WCM3" s="38"/>
      <c r="WCN3" s="38"/>
      <c r="WCO3" s="38"/>
      <c r="WCP3" s="38"/>
      <c r="WCQ3" s="38"/>
      <c r="WCR3" s="38"/>
      <c r="WCS3" s="38"/>
      <c r="WCT3" s="38"/>
      <c r="WCU3" s="38"/>
      <c r="WCV3" s="38"/>
      <c r="WCW3" s="38"/>
      <c r="WCX3" s="38"/>
      <c r="WCY3" s="38"/>
      <c r="WCZ3" s="38"/>
      <c r="WDA3" s="38"/>
      <c r="WDB3" s="38"/>
      <c r="WDC3" s="38"/>
      <c r="WDD3" s="38"/>
      <c r="WDE3" s="38"/>
      <c r="WDF3" s="38"/>
      <c r="WDG3" s="38"/>
      <c r="WDH3" s="38"/>
      <c r="WDI3" s="38"/>
      <c r="WDJ3" s="38"/>
      <c r="WDK3" s="38"/>
      <c r="WDL3" s="38"/>
      <c r="WDM3" s="38"/>
      <c r="WDN3" s="38"/>
      <c r="WDO3" s="38"/>
      <c r="WDP3" s="38"/>
      <c r="WDQ3" s="38"/>
      <c r="WDR3" s="38"/>
      <c r="WDS3" s="38"/>
      <c r="WDT3" s="38"/>
      <c r="WDU3" s="38"/>
      <c r="WDV3" s="38"/>
      <c r="WDW3" s="38"/>
      <c r="WDX3" s="38"/>
      <c r="WDY3" s="38"/>
      <c r="WDZ3" s="38"/>
      <c r="WEA3" s="38"/>
      <c r="WEB3" s="38"/>
      <c r="WEC3" s="38"/>
      <c r="WED3" s="38"/>
      <c r="WEE3" s="38"/>
      <c r="WEF3" s="38"/>
      <c r="WEG3" s="38"/>
      <c r="WEH3" s="38"/>
      <c r="WEI3" s="38"/>
      <c r="WEJ3" s="38"/>
      <c r="WEK3" s="38"/>
      <c r="WEL3" s="38"/>
      <c r="WEM3" s="38"/>
      <c r="WEN3" s="38"/>
      <c r="WEO3" s="38"/>
      <c r="WEP3" s="38"/>
      <c r="WEQ3" s="38"/>
      <c r="WER3" s="38"/>
      <c r="WES3" s="38"/>
      <c r="WET3" s="38"/>
      <c r="WEU3" s="38"/>
      <c r="WEV3" s="38"/>
      <c r="WEW3" s="38"/>
      <c r="WEX3" s="38"/>
      <c r="WEY3" s="38"/>
      <c r="WEZ3" s="38"/>
      <c r="WFA3" s="38"/>
      <c r="WFB3" s="38"/>
      <c r="WFC3" s="38"/>
      <c r="WFD3" s="38"/>
      <c r="WFE3" s="38"/>
      <c r="WFF3" s="38"/>
      <c r="WFG3" s="38"/>
      <c r="WFH3" s="38"/>
      <c r="WFI3" s="38"/>
      <c r="WFJ3" s="38"/>
      <c r="WFK3" s="38"/>
      <c r="WFL3" s="38"/>
      <c r="WFM3" s="38"/>
      <c r="WFN3" s="38"/>
      <c r="WFO3" s="38"/>
      <c r="WFP3" s="38"/>
      <c r="WFQ3" s="38"/>
      <c r="WFR3" s="38"/>
      <c r="WFS3" s="38"/>
      <c r="WFT3" s="38"/>
      <c r="WFU3" s="38"/>
      <c r="WFV3" s="38"/>
      <c r="WFW3" s="38"/>
      <c r="WFX3" s="38"/>
      <c r="WFY3" s="38"/>
      <c r="WFZ3" s="38"/>
      <c r="WGA3" s="38"/>
      <c r="WGB3" s="38"/>
      <c r="WGC3" s="38"/>
      <c r="WGD3" s="38"/>
      <c r="WGE3" s="38"/>
      <c r="WGF3" s="38"/>
      <c r="WGG3" s="38"/>
      <c r="WGH3" s="38"/>
      <c r="WGI3" s="38"/>
      <c r="WGJ3" s="38"/>
      <c r="WGK3" s="38"/>
      <c r="WGL3" s="38"/>
      <c r="WGM3" s="38"/>
      <c r="WGN3" s="38"/>
      <c r="WGO3" s="38"/>
      <c r="WGP3" s="38"/>
      <c r="WGQ3" s="38"/>
      <c r="WGR3" s="38"/>
      <c r="WGS3" s="38"/>
      <c r="WGT3" s="38"/>
      <c r="WGU3" s="38"/>
      <c r="WGV3" s="38"/>
      <c r="WGW3" s="38"/>
      <c r="WGX3" s="38"/>
      <c r="WGY3" s="38"/>
      <c r="WGZ3" s="38"/>
      <c r="WHA3" s="38"/>
      <c r="WHB3" s="38"/>
      <c r="WHC3" s="38"/>
      <c r="WHD3" s="38"/>
      <c r="WHE3" s="38"/>
      <c r="WHF3" s="38"/>
      <c r="WHG3" s="38"/>
      <c r="WHH3" s="38"/>
      <c r="WHI3" s="38"/>
      <c r="WHJ3" s="38"/>
      <c r="WHK3" s="38"/>
      <c r="WHL3" s="38"/>
      <c r="WHM3" s="38"/>
      <c r="WHN3" s="38"/>
      <c r="WHO3" s="38"/>
      <c r="WHP3" s="38"/>
      <c r="WHQ3" s="38"/>
      <c r="WHR3" s="38"/>
      <c r="WHS3" s="38"/>
      <c r="WHT3" s="38"/>
      <c r="WHU3" s="38"/>
      <c r="WHV3" s="38"/>
      <c r="WHW3" s="38"/>
      <c r="WHX3" s="38"/>
      <c r="WHY3" s="38"/>
      <c r="WHZ3" s="38"/>
      <c r="WIA3" s="38"/>
      <c r="WIB3" s="38"/>
      <c r="WIC3" s="38"/>
      <c r="WID3" s="38"/>
      <c r="WIE3" s="38"/>
      <c r="WIF3" s="38"/>
      <c r="WIG3" s="38"/>
      <c r="WIH3" s="38"/>
      <c r="WII3" s="38"/>
      <c r="WIJ3" s="38"/>
      <c r="WIK3" s="38"/>
      <c r="WIL3" s="38"/>
      <c r="WIM3" s="38"/>
      <c r="WIN3" s="38"/>
      <c r="WIO3" s="38"/>
      <c r="WIP3" s="38"/>
      <c r="WIQ3" s="38"/>
      <c r="WIR3" s="38"/>
      <c r="WIS3" s="38"/>
      <c r="WIT3" s="38"/>
      <c r="WIU3" s="38"/>
      <c r="WIV3" s="38"/>
      <c r="WIW3" s="38"/>
      <c r="WIX3" s="38"/>
      <c r="WIY3" s="38"/>
      <c r="WIZ3" s="38"/>
      <c r="WJA3" s="38"/>
      <c r="WJB3" s="38"/>
      <c r="WJC3" s="38"/>
      <c r="WJD3" s="38"/>
      <c r="WJE3" s="38"/>
      <c r="WJF3" s="38"/>
      <c r="WJG3" s="38"/>
      <c r="WJH3" s="38"/>
      <c r="WJI3" s="38"/>
      <c r="WJJ3" s="38"/>
      <c r="WJK3" s="38"/>
      <c r="WJL3" s="38"/>
      <c r="WJM3" s="38"/>
      <c r="WJN3" s="38"/>
      <c r="WJO3" s="38"/>
      <c r="WJP3" s="38"/>
      <c r="WJQ3" s="38"/>
      <c r="WJR3" s="38"/>
      <c r="WJS3" s="38"/>
      <c r="WJT3" s="38"/>
      <c r="WJU3" s="38"/>
      <c r="WJV3" s="38"/>
      <c r="WJW3" s="38"/>
      <c r="WJX3" s="38"/>
      <c r="WJY3" s="38"/>
      <c r="WJZ3" s="38"/>
      <c r="WKA3" s="38"/>
      <c r="WKB3" s="38"/>
      <c r="WKC3" s="38"/>
      <c r="WKD3" s="38"/>
      <c r="WKE3" s="38"/>
      <c r="WKF3" s="38"/>
      <c r="WKG3" s="38"/>
      <c r="WKH3" s="38"/>
      <c r="WKI3" s="38"/>
      <c r="WKJ3" s="38"/>
      <c r="WKK3" s="38"/>
      <c r="WKL3" s="38"/>
      <c r="WKM3" s="38"/>
      <c r="WKN3" s="38"/>
      <c r="WKO3" s="38"/>
      <c r="WKP3" s="38"/>
      <c r="WKQ3" s="38"/>
      <c r="WKR3" s="38"/>
      <c r="WKS3" s="38"/>
      <c r="WKT3" s="38"/>
      <c r="WKU3" s="38"/>
      <c r="WKV3" s="38"/>
      <c r="WKW3" s="38"/>
      <c r="WKX3" s="38"/>
      <c r="WKY3" s="38"/>
      <c r="WKZ3" s="38"/>
      <c r="WLA3" s="38"/>
      <c r="WLB3" s="38"/>
      <c r="WLC3" s="38"/>
      <c r="WLD3" s="38"/>
      <c r="WLE3" s="38"/>
      <c r="WLF3" s="38"/>
      <c r="WLG3" s="38"/>
      <c r="WLH3" s="38"/>
      <c r="WLI3" s="38"/>
      <c r="WLJ3" s="38"/>
      <c r="WLK3" s="38"/>
      <c r="WLL3" s="38"/>
      <c r="WLM3" s="38"/>
      <c r="WLN3" s="38"/>
      <c r="WLO3" s="38"/>
      <c r="WLP3" s="38"/>
      <c r="WLQ3" s="38"/>
      <c r="WLR3" s="38"/>
      <c r="WLS3" s="38"/>
      <c r="WLT3" s="38"/>
      <c r="WLU3" s="38"/>
      <c r="WLV3" s="38"/>
      <c r="WLW3" s="38"/>
      <c r="WLX3" s="38"/>
      <c r="WLY3" s="38"/>
      <c r="WLZ3" s="38"/>
      <c r="WMA3" s="38"/>
      <c r="WMB3" s="38"/>
      <c r="WMC3" s="38"/>
      <c r="WMD3" s="38"/>
      <c r="WME3" s="38"/>
      <c r="WMF3" s="38"/>
      <c r="WMG3" s="38"/>
      <c r="WMH3" s="38"/>
      <c r="WMI3" s="38"/>
      <c r="WMJ3" s="38"/>
      <c r="WMK3" s="38"/>
      <c r="WML3" s="38"/>
      <c r="WMM3" s="38"/>
      <c r="WMN3" s="38"/>
      <c r="WMO3" s="38"/>
      <c r="WMP3" s="38"/>
      <c r="WMQ3" s="38"/>
      <c r="WMR3" s="38"/>
      <c r="WMS3" s="38"/>
      <c r="WMT3" s="38"/>
      <c r="WMU3" s="38"/>
      <c r="WMV3" s="38"/>
      <c r="WMW3" s="38"/>
      <c r="WMX3" s="38"/>
      <c r="WMY3" s="38"/>
      <c r="WMZ3" s="38"/>
      <c r="WNA3" s="38"/>
      <c r="WNB3" s="38"/>
      <c r="WNC3" s="38"/>
      <c r="WND3" s="38"/>
      <c r="WNE3" s="38"/>
      <c r="WNF3" s="38"/>
      <c r="WNG3" s="38"/>
      <c r="WNH3" s="38"/>
      <c r="WNI3" s="38"/>
      <c r="WNJ3" s="38"/>
      <c r="WNK3" s="38"/>
      <c r="WNL3" s="38"/>
      <c r="WNM3" s="38"/>
      <c r="WNN3" s="38"/>
      <c r="WNO3" s="38"/>
      <c r="WNP3" s="38"/>
      <c r="WNQ3" s="38"/>
      <c r="WNR3" s="38"/>
      <c r="WNS3" s="38"/>
      <c r="WNT3" s="38"/>
      <c r="WNU3" s="38"/>
      <c r="WNV3" s="38"/>
      <c r="WNW3" s="38"/>
      <c r="WNX3" s="38"/>
      <c r="WNY3" s="38"/>
      <c r="WNZ3" s="38"/>
      <c r="WOA3" s="38"/>
      <c r="WOB3" s="38"/>
      <c r="WOC3" s="38"/>
      <c r="WOD3" s="38"/>
      <c r="WOE3" s="38"/>
      <c r="WOF3" s="38"/>
      <c r="WOG3" s="38"/>
      <c r="WOH3" s="38"/>
      <c r="WOI3" s="38"/>
      <c r="WOJ3" s="38"/>
      <c r="WOK3" s="38"/>
      <c r="WOL3" s="38"/>
      <c r="WOM3" s="38"/>
      <c r="WON3" s="38"/>
      <c r="WOO3" s="38"/>
      <c r="WOP3" s="38"/>
      <c r="WOQ3" s="38"/>
      <c r="WOR3" s="38"/>
      <c r="WOS3" s="38"/>
      <c r="WOT3" s="38"/>
      <c r="WOU3" s="38"/>
      <c r="WOV3" s="38"/>
      <c r="WOW3" s="38"/>
      <c r="WOX3" s="38"/>
      <c r="WOY3" s="38"/>
      <c r="WOZ3" s="38"/>
      <c r="WPA3" s="38"/>
      <c r="WPB3" s="38"/>
      <c r="WPC3" s="38"/>
      <c r="WPD3" s="38"/>
      <c r="WPE3" s="38"/>
      <c r="WPF3" s="38"/>
      <c r="WPG3" s="38"/>
      <c r="WPH3" s="38"/>
      <c r="WPI3" s="38"/>
      <c r="WPJ3" s="38"/>
      <c r="WPK3" s="38"/>
      <c r="WPL3" s="38"/>
      <c r="WPM3" s="38"/>
      <c r="WPN3" s="38"/>
      <c r="WPO3" s="38"/>
      <c r="WPP3" s="38"/>
      <c r="WPQ3" s="38"/>
      <c r="WPR3" s="38"/>
      <c r="WPS3" s="38"/>
      <c r="WPT3" s="38"/>
      <c r="WPU3" s="38"/>
      <c r="WPV3" s="38"/>
      <c r="WPW3" s="38"/>
      <c r="WPX3" s="38"/>
      <c r="WPY3" s="38"/>
      <c r="WPZ3" s="38"/>
      <c r="WQA3" s="38"/>
      <c r="WQB3" s="38"/>
      <c r="WQC3" s="38"/>
      <c r="WQD3" s="38"/>
      <c r="WQE3" s="38"/>
      <c r="WQF3" s="38"/>
      <c r="WQG3" s="38"/>
      <c r="WQH3" s="38"/>
      <c r="WQI3" s="38"/>
      <c r="WQJ3" s="38"/>
      <c r="WQK3" s="38"/>
      <c r="WQL3" s="38"/>
      <c r="WQM3" s="38"/>
      <c r="WQN3" s="38"/>
      <c r="WQO3" s="38"/>
      <c r="WQP3" s="38"/>
      <c r="WQQ3" s="38"/>
      <c r="WQR3" s="38"/>
      <c r="WQS3" s="38"/>
      <c r="WQT3" s="38"/>
      <c r="WQU3" s="38"/>
      <c r="WQV3" s="38"/>
      <c r="WQW3" s="38"/>
      <c r="WQX3" s="38"/>
      <c r="WQY3" s="38"/>
      <c r="WQZ3" s="38"/>
      <c r="WRA3" s="38"/>
      <c r="WRB3" s="38"/>
      <c r="WRC3" s="38"/>
      <c r="WRD3" s="38"/>
      <c r="WRE3" s="38"/>
      <c r="WRF3" s="38"/>
      <c r="WRG3" s="38"/>
      <c r="WRH3" s="38"/>
      <c r="WRI3" s="38"/>
      <c r="WRJ3" s="38"/>
      <c r="WRK3" s="38"/>
      <c r="WRL3" s="38"/>
      <c r="WRM3" s="38"/>
      <c r="WRN3" s="38"/>
      <c r="WRO3" s="38"/>
      <c r="WRP3" s="38"/>
      <c r="WRQ3" s="38"/>
      <c r="WRR3" s="38"/>
      <c r="WRS3" s="38"/>
      <c r="WRT3" s="38"/>
      <c r="WRU3" s="38"/>
      <c r="WRV3" s="38"/>
      <c r="WRW3" s="38"/>
      <c r="WRX3" s="38"/>
      <c r="WRY3" s="38"/>
      <c r="WRZ3" s="38"/>
      <c r="WSA3" s="38"/>
      <c r="WSB3" s="38"/>
      <c r="WSC3" s="38"/>
      <c r="WSD3" s="38"/>
      <c r="WSE3" s="38"/>
      <c r="WSF3" s="38"/>
      <c r="WSG3" s="38"/>
      <c r="WSH3" s="38"/>
      <c r="WSI3" s="38"/>
      <c r="WSJ3" s="38"/>
      <c r="WSK3" s="38"/>
      <c r="WSL3" s="38"/>
      <c r="WSM3" s="38"/>
      <c r="WSN3" s="38"/>
      <c r="WSO3" s="38"/>
      <c r="WSP3" s="38"/>
      <c r="WSQ3" s="38"/>
      <c r="WSR3" s="38"/>
      <c r="WSS3" s="38"/>
      <c r="WST3" s="38"/>
      <c r="WSU3" s="38"/>
      <c r="WSV3" s="38"/>
      <c r="WSW3" s="38"/>
      <c r="WSX3" s="38"/>
      <c r="WSY3" s="38"/>
      <c r="WSZ3" s="38"/>
      <c r="WTA3" s="38"/>
      <c r="WTB3" s="38"/>
      <c r="WTC3" s="38"/>
      <c r="WTD3" s="38"/>
      <c r="WTE3" s="38"/>
      <c r="WTF3" s="38"/>
      <c r="WTG3" s="38"/>
      <c r="WTH3" s="38"/>
      <c r="WTI3" s="38"/>
      <c r="WTJ3" s="38"/>
      <c r="WTK3" s="38"/>
      <c r="WTL3" s="38"/>
      <c r="WTM3" s="38"/>
      <c r="WTN3" s="38"/>
      <c r="WTO3" s="38"/>
      <c r="WTP3" s="38"/>
      <c r="WTQ3" s="38"/>
      <c r="WTR3" s="38"/>
      <c r="WTS3" s="38"/>
      <c r="WTT3" s="38"/>
      <c r="WTU3" s="38"/>
      <c r="WTV3" s="38"/>
      <c r="WTW3" s="38"/>
      <c r="WTX3" s="38"/>
      <c r="WTY3" s="38"/>
      <c r="WTZ3" s="38"/>
      <c r="WUA3" s="38"/>
      <c r="WUB3" s="38"/>
      <c r="WUC3" s="38"/>
      <c r="WUD3" s="38"/>
      <c r="WUE3" s="38"/>
      <c r="WUF3" s="38"/>
      <c r="WUG3" s="38"/>
      <c r="WUH3" s="38"/>
      <c r="WUI3" s="38"/>
      <c r="WUJ3" s="38"/>
      <c r="WUK3" s="38"/>
      <c r="WUL3" s="38"/>
      <c r="WUM3" s="38"/>
      <c r="WUN3" s="38"/>
      <c r="WUO3" s="38"/>
      <c r="WUP3" s="38"/>
      <c r="WUQ3" s="38"/>
      <c r="WUR3" s="38"/>
      <c r="WUS3" s="38"/>
      <c r="WUT3" s="38"/>
      <c r="WUU3" s="38"/>
      <c r="WUV3" s="38"/>
      <c r="WUW3" s="38"/>
      <c r="WUX3" s="38"/>
      <c r="WUY3" s="38"/>
      <c r="WUZ3" s="38"/>
      <c r="WVA3" s="38"/>
      <c r="WVB3" s="38"/>
      <c r="WVC3" s="38"/>
      <c r="WVD3" s="38"/>
      <c r="WVE3" s="38"/>
      <c r="WVF3" s="38"/>
      <c r="WVG3" s="38"/>
      <c r="WVH3" s="38"/>
      <c r="WVI3" s="38"/>
      <c r="WVJ3" s="38"/>
      <c r="WVK3" s="38"/>
      <c r="WVL3" s="38"/>
      <c r="WVM3" s="38"/>
      <c r="WVN3" s="38"/>
      <c r="WVO3" s="38"/>
      <c r="WVP3" s="38"/>
      <c r="WVQ3" s="38"/>
      <c r="WVR3" s="38"/>
      <c r="WVS3" s="38"/>
      <c r="WVT3" s="38"/>
      <c r="WVU3" s="38"/>
      <c r="WVV3" s="38"/>
      <c r="WVW3" s="38"/>
      <c r="WVX3" s="38"/>
      <c r="WVY3" s="38"/>
      <c r="WVZ3" s="38"/>
      <c r="WWA3" s="38"/>
      <c r="WWB3" s="38"/>
      <c r="WWC3" s="38"/>
      <c r="WWD3" s="38"/>
      <c r="WWE3" s="38"/>
      <c r="WWF3" s="38"/>
      <c r="WWG3" s="38"/>
      <c r="WWH3" s="38"/>
      <c r="WWI3" s="38"/>
      <c r="WWJ3" s="38"/>
      <c r="WWK3" s="38"/>
      <c r="WWL3" s="38"/>
      <c r="WWM3" s="38"/>
      <c r="WWN3" s="38"/>
      <c r="WWO3" s="38"/>
      <c r="WWP3" s="38"/>
      <c r="WWQ3" s="38"/>
      <c r="WWR3" s="38"/>
      <c r="WWS3" s="38"/>
      <c r="WWT3" s="38"/>
      <c r="WWU3" s="38"/>
      <c r="WWV3" s="38"/>
      <c r="WWW3" s="38"/>
      <c r="WWX3" s="38"/>
      <c r="WWY3" s="38"/>
      <c r="WWZ3" s="38"/>
      <c r="WXA3" s="38"/>
      <c r="WXB3" s="38"/>
      <c r="WXC3" s="38"/>
      <c r="WXD3" s="38"/>
      <c r="WXE3" s="38"/>
      <c r="WXF3" s="38"/>
      <c r="WXG3" s="38"/>
      <c r="WXH3" s="38"/>
      <c r="WXI3" s="38"/>
      <c r="WXJ3" s="38"/>
      <c r="WXK3" s="38"/>
      <c r="WXL3" s="38"/>
      <c r="WXM3" s="38"/>
      <c r="WXN3" s="38"/>
      <c r="WXO3" s="38"/>
      <c r="WXP3" s="38"/>
      <c r="WXQ3" s="38"/>
      <c r="WXR3" s="38"/>
      <c r="WXS3" s="38"/>
      <c r="WXT3" s="38"/>
      <c r="WXU3" s="38"/>
      <c r="WXV3" s="38"/>
      <c r="WXW3" s="38"/>
      <c r="WXX3" s="38"/>
      <c r="WXY3" s="38"/>
      <c r="WXZ3" s="38"/>
      <c r="WYA3" s="38"/>
      <c r="WYB3" s="38"/>
      <c r="WYC3" s="38"/>
      <c r="WYD3" s="38"/>
      <c r="WYE3" s="38"/>
      <c r="WYF3" s="38"/>
      <c r="WYG3" s="38"/>
      <c r="WYH3" s="38"/>
      <c r="WYI3" s="38"/>
      <c r="WYJ3" s="38"/>
      <c r="WYK3" s="38"/>
      <c r="WYL3" s="38"/>
      <c r="WYM3" s="38"/>
      <c r="WYN3" s="38"/>
      <c r="WYO3" s="38"/>
      <c r="WYP3" s="38"/>
      <c r="WYQ3" s="38"/>
      <c r="WYR3" s="38"/>
      <c r="WYS3" s="38"/>
      <c r="WYT3" s="38"/>
      <c r="WYU3" s="38"/>
      <c r="WYV3" s="38"/>
      <c r="WYW3" s="38"/>
      <c r="WYX3" s="38"/>
      <c r="WYY3" s="38"/>
      <c r="WYZ3" s="38"/>
      <c r="WZA3" s="38"/>
      <c r="WZB3" s="38"/>
      <c r="WZC3" s="38"/>
      <c r="WZD3" s="38"/>
      <c r="WZE3" s="38"/>
      <c r="WZF3" s="38"/>
      <c r="WZG3" s="38"/>
      <c r="WZH3" s="38"/>
      <c r="WZI3" s="38"/>
      <c r="WZJ3" s="38"/>
      <c r="WZK3" s="38"/>
      <c r="WZL3" s="38"/>
      <c r="WZM3" s="38"/>
      <c r="WZN3" s="38"/>
      <c r="WZO3" s="38"/>
      <c r="WZP3" s="38"/>
      <c r="WZQ3" s="38"/>
      <c r="WZR3" s="38"/>
      <c r="WZS3" s="38"/>
      <c r="WZT3" s="38"/>
      <c r="WZU3" s="38"/>
      <c r="WZV3" s="38"/>
      <c r="WZW3" s="38"/>
      <c r="WZX3" s="38"/>
      <c r="WZY3" s="38"/>
      <c r="WZZ3" s="38"/>
      <c r="XAA3" s="38"/>
      <c r="XAB3" s="38"/>
      <c r="XAC3" s="38"/>
      <c r="XAD3" s="38"/>
      <c r="XAE3" s="38"/>
      <c r="XAF3" s="38"/>
      <c r="XAG3" s="38"/>
      <c r="XAH3" s="38"/>
      <c r="XAI3" s="38"/>
      <c r="XAJ3" s="38"/>
      <c r="XAK3" s="38"/>
      <c r="XAL3" s="38"/>
      <c r="XAM3" s="38"/>
      <c r="XAN3" s="38"/>
      <c r="XAO3" s="38"/>
      <c r="XAP3" s="38"/>
      <c r="XAQ3" s="38"/>
      <c r="XAR3" s="38"/>
      <c r="XAS3" s="38"/>
      <c r="XAT3" s="38"/>
      <c r="XAU3" s="38"/>
      <c r="XAV3" s="38"/>
      <c r="XAW3" s="38"/>
      <c r="XAX3" s="38"/>
      <c r="XAY3" s="38"/>
      <c r="XAZ3" s="38"/>
      <c r="XBA3" s="38"/>
      <c r="XBB3" s="38"/>
      <c r="XBC3" s="38"/>
      <c r="XBD3" s="38"/>
      <c r="XBE3" s="38"/>
      <c r="XBF3" s="38"/>
      <c r="XBG3" s="38"/>
      <c r="XBH3" s="38"/>
      <c r="XBI3" s="38"/>
      <c r="XBJ3" s="38"/>
      <c r="XBK3" s="38"/>
      <c r="XBL3" s="38"/>
      <c r="XBM3" s="38"/>
      <c r="XBN3" s="38"/>
      <c r="XBO3" s="38"/>
      <c r="XBP3" s="38"/>
      <c r="XBQ3" s="38"/>
      <c r="XBR3" s="38"/>
      <c r="XBS3" s="38"/>
      <c r="XBT3" s="38"/>
      <c r="XBU3" s="38"/>
      <c r="XBV3" s="38"/>
      <c r="XBW3" s="38"/>
      <c r="XBX3" s="38"/>
      <c r="XBY3" s="38"/>
      <c r="XBZ3" s="38"/>
      <c r="XCA3" s="38"/>
      <c r="XCB3" s="38"/>
      <c r="XCC3" s="38"/>
      <c r="XCD3" s="38"/>
      <c r="XCE3" s="38"/>
      <c r="XCF3" s="38"/>
      <c r="XCG3" s="38"/>
      <c r="XCH3" s="38"/>
      <c r="XCI3" s="38"/>
      <c r="XCJ3" s="38"/>
      <c r="XCK3" s="38"/>
      <c r="XCL3" s="38"/>
      <c r="XCM3" s="38"/>
      <c r="XCN3" s="38"/>
      <c r="XCO3" s="38"/>
      <c r="XCP3" s="38"/>
      <c r="XCQ3" s="38"/>
      <c r="XCR3" s="38"/>
      <c r="XCS3" s="38"/>
      <c r="XCT3" s="38"/>
      <c r="XCU3" s="38"/>
      <c r="XCV3" s="38"/>
      <c r="XCW3" s="38"/>
      <c r="XCX3" s="38"/>
      <c r="XCY3" s="38"/>
      <c r="XCZ3" s="38"/>
      <c r="XDA3" s="38"/>
      <c r="XDB3" s="38"/>
      <c r="XDC3" s="38"/>
      <c r="XDD3" s="38"/>
      <c r="XDE3" s="38"/>
      <c r="XDF3" s="38"/>
      <c r="XDG3" s="38"/>
      <c r="XDH3" s="38"/>
      <c r="XDI3" s="38"/>
      <c r="XDJ3" s="38"/>
      <c r="XDK3" s="38"/>
      <c r="XDL3" s="38"/>
      <c r="XDM3" s="38"/>
      <c r="XDN3" s="38"/>
      <c r="XDO3" s="38"/>
      <c r="XDP3" s="38"/>
      <c r="XDQ3" s="38"/>
      <c r="XDR3" s="38"/>
      <c r="XDS3" s="38"/>
      <c r="XDT3" s="38"/>
      <c r="XDU3" s="38"/>
      <c r="XDV3" s="38"/>
      <c r="XDW3" s="38"/>
      <c r="XDX3" s="38"/>
      <c r="XDY3" s="38"/>
      <c r="XDZ3" s="38"/>
      <c r="XEA3" s="38"/>
      <c r="XEB3" s="38"/>
      <c r="XEC3" s="38"/>
      <c r="XED3" s="38"/>
      <c r="XEE3" s="38"/>
      <c r="XEF3" s="38"/>
      <c r="XEG3" s="38"/>
      <c r="XEH3" s="38"/>
      <c r="XEI3" s="38"/>
      <c r="XEJ3" s="38"/>
      <c r="XEK3" s="38"/>
      <c r="XEL3" s="38"/>
      <c r="XEM3" s="38"/>
      <c r="XEN3" s="38"/>
      <c r="XEO3" s="38"/>
      <c r="XEP3" s="38"/>
      <c r="XEQ3" s="38"/>
      <c r="XER3" s="38"/>
      <c r="XES3" s="38"/>
      <c r="XET3" s="38"/>
      <c r="XEU3" s="38"/>
      <c r="XEV3" s="38"/>
      <c r="XEW3" s="38"/>
      <c r="XEX3" s="38"/>
      <c r="XEY3" s="38"/>
      <c r="XEZ3" s="38"/>
      <c r="XFA3" s="38"/>
      <c r="XFB3" s="38"/>
      <c r="XFC3" s="38"/>
      <c r="XFD3" s="38"/>
    </row>
    <row r="4" s="38" customFormat="1" ht="39.95" customHeight="1" spans="1:1024 1025:16384">
      <c r="A4" s="17" t="s">
        <v>1244</v>
      </c>
      <c r="B4" s="17" t="s">
        <v>1245</v>
      </c>
      <c r="C4" s="68" t="s">
        <v>5</v>
      </c>
      <c r="D4" s="68" t="s">
        <v>6</v>
      </c>
    </row>
    <row r="5" s="38" customFormat="1" ht="24.95" customHeight="1" spans="1:1024 1025:16384">
      <c r="A5" s="141"/>
      <c r="B5" s="382" t="s">
        <v>1246</v>
      </c>
      <c r="C5" s="456">
        <f>C6+C11+C22+C30+C37+C41+C44+C48+C53+C59+C63+C68</f>
        <v>186460</v>
      </c>
      <c r="D5" s="456">
        <f>D6+D11+D22+D30+D37+D41+D44+D48+D53+D59+D63+D68</f>
        <v>130012</v>
      </c>
    </row>
    <row r="6" s="38" customFormat="1" ht="24.95" customHeight="1" spans="1:1024 1025:16384">
      <c r="A6" s="442">
        <v>501</v>
      </c>
      <c r="B6" s="442" t="s">
        <v>1247</v>
      </c>
      <c r="C6" s="456">
        <f>SUM(C7:C10)</f>
        <v>25849</v>
      </c>
      <c r="D6" s="456">
        <f>SUM(D7:D10)</f>
        <v>17294</v>
      </c>
    </row>
    <row r="7" s="38" customFormat="1" ht="24.95" customHeight="1" spans="1:1024 1025:16384">
      <c r="A7" s="141">
        <v>50101</v>
      </c>
      <c r="B7" s="458" t="s">
        <v>1248</v>
      </c>
      <c r="C7" s="429">
        <v>17394</v>
      </c>
      <c r="D7" s="429">
        <v>10023</v>
      </c>
    </row>
    <row r="8" s="38" customFormat="1" ht="24.95" customHeight="1" spans="1:1024 1025:16384">
      <c r="A8" s="141">
        <v>50102</v>
      </c>
      <c r="B8" s="458" t="s">
        <v>1249</v>
      </c>
      <c r="C8" s="429">
        <v>2920</v>
      </c>
      <c r="D8" s="429">
        <v>2843</v>
      </c>
    </row>
    <row r="9" s="38" customFormat="1" ht="24.95" customHeight="1" spans="1:1024 1025:16384">
      <c r="A9" s="141">
        <v>50103</v>
      </c>
      <c r="B9" s="458" t="s">
        <v>1250</v>
      </c>
      <c r="C9" s="429">
        <v>1985</v>
      </c>
      <c r="D9" s="429">
        <v>980</v>
      </c>
    </row>
    <row r="10" ht="24.95" customHeight="1" spans="1:1024 1025:16384">
      <c r="A10" s="141">
        <v>50199</v>
      </c>
      <c r="B10" s="458" t="s">
        <v>1251</v>
      </c>
      <c r="C10" s="429">
        <v>3550</v>
      </c>
      <c r="D10" s="429">
        <v>3448</v>
      </c>
    </row>
    <row r="11" ht="24.95" customHeight="1" spans="1:1024 1025:16384">
      <c r="A11" s="442">
        <v>502</v>
      </c>
      <c r="B11" s="442" t="s">
        <v>1252</v>
      </c>
      <c r="C11" s="456">
        <f>SUM(C12:C21)</f>
        <v>45937</v>
      </c>
      <c r="D11" s="456">
        <f>SUM(D12:D21)</f>
        <v>16824</v>
      </c>
    </row>
    <row r="12" ht="24.95" customHeight="1" spans="1:1024 1025:16384">
      <c r="A12" s="141">
        <v>50201</v>
      </c>
      <c r="B12" s="458" t="s">
        <v>1253</v>
      </c>
      <c r="C12" s="429">
        <v>5280</v>
      </c>
      <c r="D12" s="429">
        <v>3875</v>
      </c>
    </row>
    <row r="13" ht="24.95" customHeight="1" spans="1:1024 1025:16384">
      <c r="A13" s="141">
        <v>50202</v>
      </c>
      <c r="B13" s="458" t="s">
        <v>1254</v>
      </c>
      <c r="C13" s="429">
        <v>54</v>
      </c>
      <c r="D13" s="429">
        <v>15</v>
      </c>
    </row>
    <row r="14" ht="24.95" customHeight="1" spans="1:1024 1025:16384">
      <c r="A14" s="141">
        <v>50203</v>
      </c>
      <c r="B14" s="458" t="s">
        <v>1255</v>
      </c>
      <c r="C14" s="429">
        <v>70</v>
      </c>
      <c r="D14" s="429">
        <v>68</v>
      </c>
    </row>
    <row r="15" ht="24.95" customHeight="1" spans="1:1024 1025:16384">
      <c r="A15" s="141">
        <v>50204</v>
      </c>
      <c r="B15" s="458" t="s">
        <v>1256</v>
      </c>
      <c r="C15" s="429">
        <v>91</v>
      </c>
      <c r="D15" s="429">
        <v>90</v>
      </c>
    </row>
    <row r="16" ht="24.95" customHeight="1" spans="1:1024 1025:16384">
      <c r="A16" s="141">
        <v>50205</v>
      </c>
      <c r="B16" s="458" t="s">
        <v>1257</v>
      </c>
      <c r="C16" s="429">
        <v>9704</v>
      </c>
      <c r="D16" s="429">
        <v>9636</v>
      </c>
    </row>
    <row r="17" ht="24.95" customHeight="1" spans="1:4">
      <c r="A17" s="141">
        <v>50206</v>
      </c>
      <c r="B17" s="458" t="s">
        <v>1258</v>
      </c>
      <c r="C17" s="429">
        <v>17</v>
      </c>
      <c r="D17" s="429">
        <v>3</v>
      </c>
    </row>
    <row r="18" ht="24.95" customHeight="1" spans="1:4">
      <c r="A18" s="141">
        <v>50207</v>
      </c>
      <c r="B18" s="458" t="s">
        <v>1259</v>
      </c>
      <c r="C18" s="429"/>
      <c r="D18" s="429"/>
    </row>
    <row r="19" ht="24.95" customHeight="1" spans="1:4">
      <c r="A19" s="141">
        <v>50208</v>
      </c>
      <c r="B19" s="458" t="s">
        <v>1260</v>
      </c>
      <c r="C19" s="429">
        <v>268</v>
      </c>
      <c r="D19" s="429">
        <v>190</v>
      </c>
    </row>
    <row r="20" ht="24.95" customHeight="1" spans="1:4">
      <c r="A20" s="141">
        <v>50209</v>
      </c>
      <c r="B20" s="458" t="s">
        <v>1261</v>
      </c>
      <c r="C20" s="429">
        <v>2514</v>
      </c>
      <c r="D20" s="429">
        <v>2422</v>
      </c>
    </row>
    <row r="21" ht="24.95" customHeight="1" spans="1:4">
      <c r="A21" s="141">
        <v>50299</v>
      </c>
      <c r="B21" s="458" t="s">
        <v>1262</v>
      </c>
      <c r="C21" s="429">
        <v>27939</v>
      </c>
      <c r="D21" s="429">
        <v>525</v>
      </c>
    </row>
    <row r="22" ht="24.95" customHeight="1" spans="1:4">
      <c r="A22" s="442">
        <v>503</v>
      </c>
      <c r="B22" s="600" t="s">
        <v>1263</v>
      </c>
      <c r="C22" s="456">
        <f>SUM(C23:C29)</f>
        <v>26018</v>
      </c>
      <c r="D22" s="456">
        <f>SUM(D23:D29)</f>
        <v>25047</v>
      </c>
    </row>
    <row r="23" ht="24.95" customHeight="1" spans="1:4">
      <c r="A23" s="141">
        <v>50301</v>
      </c>
      <c r="B23" s="458" t="s">
        <v>1264</v>
      </c>
      <c r="C23" s="429">
        <v>1725</v>
      </c>
      <c r="D23" s="429">
        <v>1683</v>
      </c>
    </row>
    <row r="24" ht="24.95" customHeight="1" spans="1:4">
      <c r="A24" s="141">
        <v>50302</v>
      </c>
      <c r="B24" s="458" t="s">
        <v>1265</v>
      </c>
      <c r="C24" s="429">
        <v>18544</v>
      </c>
      <c r="D24" s="429">
        <v>18137</v>
      </c>
    </row>
    <row r="25" ht="24.95" customHeight="1" spans="1:4">
      <c r="A25" s="141">
        <v>50303</v>
      </c>
      <c r="B25" s="458" t="s">
        <v>1266</v>
      </c>
      <c r="C25" s="429">
        <v>42</v>
      </c>
      <c r="D25" s="429">
        <v>29</v>
      </c>
    </row>
    <row r="26" ht="24.95" customHeight="1" spans="1:4">
      <c r="A26" s="141">
        <v>50305</v>
      </c>
      <c r="B26" s="458" t="s">
        <v>1267</v>
      </c>
      <c r="C26" s="429">
        <v>4500</v>
      </c>
      <c r="D26" s="429">
        <v>4021</v>
      </c>
    </row>
    <row r="27" ht="24.95" customHeight="1" spans="1:4">
      <c r="A27" s="141">
        <v>50306</v>
      </c>
      <c r="B27" s="458" t="s">
        <v>1268</v>
      </c>
      <c r="C27" s="429">
        <v>921</v>
      </c>
      <c r="D27" s="429">
        <v>893</v>
      </c>
    </row>
    <row r="28" ht="24.95" customHeight="1" spans="1:4">
      <c r="A28" s="141">
        <v>50307</v>
      </c>
      <c r="B28" s="458" t="s">
        <v>1269</v>
      </c>
      <c r="C28" s="429">
        <v>170</v>
      </c>
      <c r="D28" s="429">
        <v>169</v>
      </c>
    </row>
    <row r="29" ht="24.95" customHeight="1" spans="1:4">
      <c r="A29" s="141">
        <v>50399</v>
      </c>
      <c r="B29" s="458" t="s">
        <v>1270</v>
      </c>
      <c r="C29" s="429">
        <v>116</v>
      </c>
      <c r="D29" s="429">
        <v>115</v>
      </c>
    </row>
    <row r="30" ht="24.95" customHeight="1" spans="1:4">
      <c r="A30" s="442">
        <v>504</v>
      </c>
      <c r="B30" s="600" t="s">
        <v>1271</v>
      </c>
      <c r="C30" s="456">
        <f>SUM(C31:C36)</f>
        <v>6599</v>
      </c>
      <c r="D30" s="456">
        <f>SUM(D31:D36)</f>
        <v>6255</v>
      </c>
    </row>
    <row r="31" ht="24.95" customHeight="1" spans="1:4">
      <c r="A31" s="141">
        <v>50401</v>
      </c>
      <c r="B31" s="458" t="s">
        <v>1264</v>
      </c>
      <c r="C31" s="429">
        <v>20</v>
      </c>
      <c r="D31" s="429">
        <v>18</v>
      </c>
    </row>
    <row r="32" ht="24.95" customHeight="1" spans="1:4">
      <c r="A32" s="141">
        <v>50402</v>
      </c>
      <c r="B32" s="458" t="s">
        <v>1265</v>
      </c>
      <c r="C32" s="429">
        <v>6520</v>
      </c>
      <c r="D32" s="429">
        <v>6206</v>
      </c>
    </row>
    <row r="33" ht="24.95" customHeight="1" spans="1:4">
      <c r="A33" s="141">
        <v>50403</v>
      </c>
      <c r="B33" s="458" t="s">
        <v>1266</v>
      </c>
      <c r="C33" s="429">
        <v>22</v>
      </c>
      <c r="D33" s="429">
        <v>18</v>
      </c>
    </row>
    <row r="34" ht="24.95" customHeight="1" spans="1:4">
      <c r="A34" s="141">
        <v>50404</v>
      </c>
      <c r="B34" s="458" t="s">
        <v>1268</v>
      </c>
      <c r="C34" s="429">
        <v>37</v>
      </c>
      <c r="D34" s="429">
        <v>13</v>
      </c>
    </row>
    <row r="35" ht="24.95" customHeight="1" spans="1:4">
      <c r="A35" s="141">
        <v>50405</v>
      </c>
      <c r="B35" s="458" t="s">
        <v>1269</v>
      </c>
      <c r="C35" s="429"/>
      <c r="D35" s="429"/>
    </row>
    <row r="36" ht="24.95" customHeight="1" spans="1:4">
      <c r="A36" s="141">
        <v>50499</v>
      </c>
      <c r="B36" s="458" t="s">
        <v>1270</v>
      </c>
      <c r="C36" s="429"/>
      <c r="D36" s="429"/>
    </row>
    <row r="37" ht="24.95" customHeight="1" spans="1:4">
      <c r="A37" s="442">
        <v>505</v>
      </c>
      <c r="B37" s="442" t="s">
        <v>1272</v>
      </c>
      <c r="C37" s="456">
        <f>SUM(C38:C40)</f>
        <v>50162</v>
      </c>
      <c r="D37" s="456">
        <f>SUM(D38:D40)</f>
        <v>35285</v>
      </c>
    </row>
    <row r="38" ht="24.95" customHeight="1" spans="1:4">
      <c r="A38" s="141">
        <v>50501</v>
      </c>
      <c r="B38" s="458" t="s">
        <v>1273</v>
      </c>
      <c r="C38" s="429">
        <v>35638</v>
      </c>
      <c r="D38" s="429">
        <v>29611</v>
      </c>
    </row>
    <row r="39" ht="24.95" customHeight="1" spans="1:4">
      <c r="A39" s="141">
        <v>50502</v>
      </c>
      <c r="B39" s="458" t="s">
        <v>1274</v>
      </c>
      <c r="C39" s="429">
        <v>14524</v>
      </c>
      <c r="D39" s="429">
        <v>5674</v>
      </c>
    </row>
    <row r="40" ht="24.95" customHeight="1" spans="1:4">
      <c r="A40" s="141">
        <v>50599</v>
      </c>
      <c r="B40" s="458" t="s">
        <v>1275</v>
      </c>
      <c r="C40" s="429"/>
      <c r="D40" s="429"/>
    </row>
    <row r="41" ht="24.95" customHeight="1" spans="1:4">
      <c r="A41" s="442">
        <v>506</v>
      </c>
      <c r="B41" s="442" t="s">
        <v>1276</v>
      </c>
      <c r="C41" s="456">
        <f>SUM(C42:C43)</f>
        <v>4425</v>
      </c>
      <c r="D41" s="456">
        <f>SUM(D42:D43)</f>
        <v>4348</v>
      </c>
    </row>
    <row r="42" ht="24.95" customHeight="1" spans="1:4">
      <c r="A42" s="141">
        <v>50601</v>
      </c>
      <c r="B42" s="458" t="s">
        <v>1277</v>
      </c>
      <c r="C42" s="429">
        <v>4300</v>
      </c>
      <c r="D42" s="429">
        <v>4231</v>
      </c>
    </row>
    <row r="43" ht="24.95" customHeight="1" spans="1:4">
      <c r="A43" s="141">
        <v>50602</v>
      </c>
      <c r="B43" s="458" t="s">
        <v>1278</v>
      </c>
      <c r="C43" s="429">
        <v>125</v>
      </c>
      <c r="D43" s="429">
        <v>117</v>
      </c>
    </row>
    <row r="44" ht="24.95" customHeight="1" spans="1:4">
      <c r="A44" s="442">
        <v>507</v>
      </c>
      <c r="B44" s="442" t="s">
        <v>1279</v>
      </c>
      <c r="C44" s="456">
        <f>SUM(C45:C47)</f>
        <v>1862</v>
      </c>
      <c r="D44" s="456">
        <f>SUM(D45:D47)</f>
        <v>1786</v>
      </c>
    </row>
    <row r="45" ht="24.95" customHeight="1" spans="1:4">
      <c r="A45" s="141">
        <v>50701</v>
      </c>
      <c r="B45" s="458" t="s">
        <v>1280</v>
      </c>
      <c r="C45" s="429">
        <v>362</v>
      </c>
      <c r="D45" s="429">
        <v>352</v>
      </c>
    </row>
    <row r="46" ht="24.95" customHeight="1" spans="1:4">
      <c r="A46" s="141">
        <v>50702</v>
      </c>
      <c r="B46" s="458" t="s">
        <v>1281</v>
      </c>
      <c r="C46" s="429"/>
      <c r="D46" s="429"/>
    </row>
    <row r="47" ht="24.95" customHeight="1" spans="1:4">
      <c r="A47" s="141">
        <v>50799</v>
      </c>
      <c r="B47" s="458" t="s">
        <v>1282</v>
      </c>
      <c r="C47" s="429">
        <v>1500</v>
      </c>
      <c r="D47" s="429">
        <v>1434</v>
      </c>
    </row>
    <row r="48" ht="24.95" customHeight="1" spans="1:4">
      <c r="A48" s="442">
        <v>508</v>
      </c>
      <c r="B48" s="442" t="s">
        <v>1283</v>
      </c>
      <c r="C48" s="456">
        <f>SUM(C49:C52)</f>
        <v>4700</v>
      </c>
      <c r="D48" s="456">
        <f>SUM(D49:D52)</f>
        <v>4680</v>
      </c>
    </row>
    <row r="49" ht="24.95" customHeight="1" spans="1:4">
      <c r="A49" s="141">
        <v>50803</v>
      </c>
      <c r="B49" s="462" t="s">
        <v>1284</v>
      </c>
      <c r="C49" s="429">
        <v>4500</v>
      </c>
      <c r="D49" s="429">
        <v>4480</v>
      </c>
    </row>
    <row r="50" ht="24.95" customHeight="1" spans="1:4">
      <c r="A50" s="141">
        <v>50804</v>
      </c>
      <c r="B50" s="141" t="s">
        <v>1285</v>
      </c>
      <c r="C50" s="429">
        <v>200</v>
      </c>
      <c r="D50" s="429">
        <v>200</v>
      </c>
    </row>
    <row r="51" ht="24.95" customHeight="1" spans="1:4">
      <c r="A51" s="141">
        <v>50805</v>
      </c>
      <c r="B51" s="462" t="s">
        <v>1286</v>
      </c>
      <c r="C51" s="429"/>
      <c r="D51" s="429"/>
    </row>
    <row r="52" ht="24.95" customHeight="1" spans="1:4">
      <c r="A52" s="141">
        <v>50899</v>
      </c>
      <c r="B52" s="462" t="s">
        <v>1287</v>
      </c>
      <c r="C52" s="429"/>
      <c r="D52" s="429"/>
    </row>
    <row r="53" ht="24.95" customHeight="1" spans="1:4">
      <c r="A53" s="442">
        <v>509</v>
      </c>
      <c r="B53" s="442" t="s">
        <v>1288</v>
      </c>
      <c r="C53" s="456">
        <f>SUM(C54:C58)</f>
        <v>14882</v>
      </c>
      <c r="D53" s="456">
        <f>SUM(D54:D58)</f>
        <v>14124</v>
      </c>
    </row>
    <row r="54" ht="24.95" customHeight="1" spans="1:4">
      <c r="A54" s="141">
        <v>50901</v>
      </c>
      <c r="B54" s="458" t="s">
        <v>1289</v>
      </c>
      <c r="C54" s="429">
        <v>10350</v>
      </c>
      <c r="D54" s="429">
        <v>10311</v>
      </c>
    </row>
    <row r="55" ht="24.95" customHeight="1" spans="1:4">
      <c r="A55" s="141">
        <v>50902</v>
      </c>
      <c r="B55" s="458" t="s">
        <v>1290</v>
      </c>
      <c r="C55" s="429">
        <v>892</v>
      </c>
      <c r="D55" s="429">
        <v>189</v>
      </c>
    </row>
    <row r="56" ht="24.95" customHeight="1" spans="1:4">
      <c r="A56" s="141">
        <v>50903</v>
      </c>
      <c r="B56" s="458" t="s">
        <v>1291</v>
      </c>
      <c r="C56" s="429">
        <v>285</v>
      </c>
      <c r="D56" s="429">
        <v>276</v>
      </c>
    </row>
    <row r="57" ht="24.95" customHeight="1" spans="1:4">
      <c r="A57" s="141">
        <v>50905</v>
      </c>
      <c r="B57" s="458" t="s">
        <v>1292</v>
      </c>
      <c r="C57" s="429">
        <v>45</v>
      </c>
      <c r="D57" s="429">
        <v>44</v>
      </c>
    </row>
    <row r="58" ht="24.95" customHeight="1" spans="1:4">
      <c r="A58" s="141">
        <v>50999</v>
      </c>
      <c r="B58" s="458" t="s">
        <v>1293</v>
      </c>
      <c r="C58" s="429">
        <v>3310</v>
      </c>
      <c r="D58" s="429">
        <v>3304</v>
      </c>
    </row>
    <row r="59" ht="24.95" customHeight="1" spans="1:4">
      <c r="A59" s="442">
        <v>510</v>
      </c>
      <c r="B59" s="442" t="s">
        <v>1294</v>
      </c>
      <c r="C59" s="456">
        <f>SUM(C60:C62)</f>
        <v>0</v>
      </c>
      <c r="D59" s="456">
        <f>SUM(D60:D62)</f>
        <v>0</v>
      </c>
    </row>
    <row r="60" ht="24.95" customHeight="1" spans="1:4">
      <c r="A60" s="141">
        <v>51002</v>
      </c>
      <c r="B60" s="458" t="s">
        <v>1295</v>
      </c>
      <c r="C60" s="429"/>
      <c r="D60" s="429"/>
    </row>
    <row r="61" ht="24.95" customHeight="1" spans="1:4">
      <c r="A61" s="141">
        <v>51003</v>
      </c>
      <c r="B61" s="458" t="s">
        <v>1296</v>
      </c>
      <c r="C61" s="429"/>
      <c r="D61" s="429"/>
    </row>
    <row r="62" ht="24.95" customHeight="1" spans="1:4">
      <c r="A62" s="141">
        <v>51004</v>
      </c>
      <c r="B62" s="458" t="s">
        <v>1297</v>
      </c>
      <c r="C62" s="429"/>
      <c r="D62" s="429"/>
    </row>
    <row r="63" ht="24.95" customHeight="1" spans="1:4">
      <c r="A63" s="442">
        <v>511</v>
      </c>
      <c r="B63" s="442" t="s">
        <v>1298</v>
      </c>
      <c r="C63" s="456">
        <f>SUM(C64:C67)</f>
        <v>3995</v>
      </c>
      <c r="D63" s="456">
        <f>SUM(D64:D67)</f>
        <v>3995</v>
      </c>
    </row>
    <row r="64" ht="24.95" customHeight="1" spans="1:4">
      <c r="A64" s="141">
        <v>51101</v>
      </c>
      <c r="B64" s="458" t="s">
        <v>1299</v>
      </c>
      <c r="C64" s="429">
        <v>3972</v>
      </c>
      <c r="D64" s="429">
        <v>3972</v>
      </c>
    </row>
    <row r="65" ht="24.95" customHeight="1" spans="1:4">
      <c r="A65" s="141">
        <v>51102</v>
      </c>
      <c r="B65" s="458" t="s">
        <v>1300</v>
      </c>
      <c r="C65" s="429"/>
      <c r="D65" s="429"/>
    </row>
    <row r="66" ht="24.95" customHeight="1" spans="1:4">
      <c r="A66" s="141">
        <v>51103</v>
      </c>
      <c r="B66" s="458" t="s">
        <v>1301</v>
      </c>
      <c r="C66" s="429">
        <v>23</v>
      </c>
      <c r="D66" s="429">
        <v>23</v>
      </c>
    </row>
    <row r="67" ht="24.95" customHeight="1" spans="1:4">
      <c r="A67" s="141">
        <v>51104</v>
      </c>
      <c r="B67" s="458" t="s">
        <v>1302</v>
      </c>
      <c r="C67" s="429"/>
      <c r="D67" s="429"/>
    </row>
    <row r="68" ht="24.95" customHeight="1" spans="1:4">
      <c r="A68" s="442">
        <v>599</v>
      </c>
      <c r="B68" s="442" t="s">
        <v>1303</v>
      </c>
      <c r="C68" s="456">
        <f>SUM(C69:C73)</f>
        <v>2031</v>
      </c>
      <c r="D68" s="456">
        <f>SUM(D69:D73)</f>
        <v>374</v>
      </c>
    </row>
    <row r="69" ht="24.95" customHeight="1" spans="1:4">
      <c r="A69" s="141">
        <v>59907</v>
      </c>
      <c r="B69" s="141" t="s">
        <v>1304</v>
      </c>
      <c r="C69" s="429"/>
      <c r="D69" s="429"/>
    </row>
    <row r="70" ht="24.95" customHeight="1" spans="1:4">
      <c r="A70" s="141">
        <v>59908</v>
      </c>
      <c r="B70" s="141" t="s">
        <v>1305</v>
      </c>
      <c r="C70" s="429"/>
      <c r="D70" s="429"/>
    </row>
    <row r="71" ht="24.95" customHeight="1" spans="1:4">
      <c r="A71" s="141">
        <v>59909</v>
      </c>
      <c r="B71" s="141" t="s">
        <v>1306</v>
      </c>
      <c r="C71" s="429"/>
      <c r="D71" s="429"/>
    </row>
    <row r="72" ht="24.95" customHeight="1" spans="1:4">
      <c r="A72" s="141">
        <v>59910</v>
      </c>
      <c r="B72" s="141" t="s">
        <v>1307</v>
      </c>
      <c r="C72" s="429"/>
      <c r="D72" s="429"/>
    </row>
    <row r="73" ht="24.95" customHeight="1" spans="1:4">
      <c r="A73" s="141">
        <v>59999</v>
      </c>
      <c r="B73" s="141" t="s">
        <v>1308</v>
      </c>
      <c r="C73" s="429">
        <v>2031</v>
      </c>
      <c r="D73" s="429">
        <v>374</v>
      </c>
    </row>
  </sheetData>
  <mergeCells count="1">
    <mergeCell ref="A2:D2"/>
  </mergeCells>
  <pageMargins left="0.751388888888889" right="0.751388888888889" top="1" bottom="1" header="0.5" footer="0.5"/>
  <pageSetup paperSize="9" fitToHeight="0" orientation="portrait" horizontalDpi="600"/>
  <headerFooter>
    <oddFooter>&amp;C&amp;P</oddFooter>
  </headerFooter>
  <rowBreaks count="2" manualBreakCount="2">
    <brk id="26" max="16383" man="1"/>
    <brk id="5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7"/>
  <sheetViews>
    <sheetView showZeros="0" topLeftCell="A66" workbookViewId="0">
      <selection activeCell="B14" sqref="B14"/>
    </sheetView>
  </sheetViews>
  <sheetFormatPr defaultColWidth="12.1333333333333" defaultRowHeight="15"/>
  <cols>
    <col min="1" max="1" width="13.1333333333333" style="38" customWidth="1"/>
    <col min="2" max="2" width="49" style="38" customWidth="1"/>
    <col min="3" max="4" width="13.1333333333333" style="38" customWidth="1"/>
    <col min="5" max="16384" width="12.1333333333333" style="38"/>
  </cols>
  <sheetData>
    <row r="1" s="597" customFormat="1" ht="24.95" customHeight="1" spans="1:1024 1025:16384">
      <c r="A1" s="384" t="s">
        <v>1309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  <c r="IU1" s="38"/>
      <c r="IV1" s="38"/>
      <c r="IW1" s="38"/>
      <c r="IX1" s="38"/>
      <c r="IY1" s="38"/>
      <c r="IZ1" s="38"/>
      <c r="JA1" s="38"/>
      <c r="JB1" s="38"/>
      <c r="JC1" s="38"/>
      <c r="JD1" s="38"/>
      <c r="JE1" s="38"/>
      <c r="JF1" s="38"/>
      <c r="JG1" s="38"/>
      <c r="JH1" s="38"/>
      <c r="JI1" s="38"/>
      <c r="JJ1" s="38"/>
      <c r="JK1" s="38"/>
      <c r="JL1" s="38"/>
      <c r="JM1" s="38"/>
      <c r="JN1" s="38"/>
      <c r="JO1" s="38"/>
      <c r="JP1" s="38"/>
      <c r="JQ1" s="38"/>
      <c r="JR1" s="38"/>
      <c r="JS1" s="38"/>
      <c r="JT1" s="38"/>
      <c r="JU1" s="38"/>
      <c r="JV1" s="38"/>
      <c r="JW1" s="38"/>
      <c r="JX1" s="38"/>
      <c r="JY1" s="38"/>
      <c r="JZ1" s="38"/>
      <c r="KA1" s="38"/>
      <c r="KB1" s="38"/>
      <c r="KC1" s="38"/>
      <c r="KD1" s="38"/>
      <c r="KE1" s="38"/>
      <c r="KF1" s="38"/>
      <c r="KG1" s="38"/>
      <c r="KH1" s="38"/>
      <c r="KI1" s="38"/>
      <c r="KJ1" s="38"/>
      <c r="KK1" s="38"/>
      <c r="KL1" s="38"/>
      <c r="KM1" s="38"/>
      <c r="KN1" s="38"/>
      <c r="KO1" s="38"/>
      <c r="KP1" s="38"/>
      <c r="KQ1" s="38"/>
      <c r="KR1" s="38"/>
      <c r="KS1" s="38"/>
      <c r="KT1" s="38"/>
      <c r="KU1" s="38"/>
      <c r="KV1" s="38"/>
      <c r="KW1" s="38"/>
      <c r="KX1" s="38"/>
      <c r="KY1" s="38"/>
      <c r="KZ1" s="38"/>
      <c r="LA1" s="38"/>
      <c r="LB1" s="38"/>
      <c r="LC1" s="38"/>
      <c r="LD1" s="38"/>
      <c r="LE1" s="38"/>
      <c r="LF1" s="38"/>
      <c r="LG1" s="38"/>
      <c r="LH1" s="38"/>
      <c r="LI1" s="38"/>
      <c r="LJ1" s="38"/>
      <c r="LK1" s="38"/>
      <c r="LL1" s="38"/>
      <c r="LM1" s="38"/>
      <c r="LN1" s="38"/>
      <c r="LO1" s="38"/>
      <c r="LP1" s="38"/>
      <c r="LQ1" s="38"/>
      <c r="LR1" s="38"/>
      <c r="LS1" s="38"/>
      <c r="LT1" s="38"/>
      <c r="LU1" s="38"/>
      <c r="LV1" s="38"/>
      <c r="LW1" s="38"/>
      <c r="LX1" s="38"/>
      <c r="LY1" s="38"/>
      <c r="LZ1" s="38"/>
      <c r="MA1" s="38"/>
      <c r="MB1" s="38"/>
      <c r="MC1" s="38"/>
      <c r="MD1" s="38"/>
      <c r="ME1" s="38"/>
      <c r="MF1" s="38"/>
      <c r="MG1" s="38"/>
      <c r="MH1" s="38"/>
      <c r="MI1" s="38"/>
      <c r="MJ1" s="38"/>
      <c r="MK1" s="38"/>
      <c r="ML1" s="38"/>
      <c r="MM1" s="38"/>
      <c r="MN1" s="38"/>
      <c r="MO1" s="38"/>
      <c r="MP1" s="38"/>
      <c r="MQ1" s="38"/>
      <c r="MR1" s="38"/>
      <c r="MS1" s="38"/>
      <c r="MT1" s="38"/>
      <c r="MU1" s="38"/>
      <c r="MV1" s="38"/>
      <c r="MW1" s="38"/>
      <c r="MX1" s="38"/>
      <c r="MY1" s="38"/>
      <c r="MZ1" s="38"/>
      <c r="NA1" s="38"/>
      <c r="NB1" s="38"/>
      <c r="NC1" s="38"/>
      <c r="ND1" s="38"/>
      <c r="NE1" s="38"/>
      <c r="NF1" s="38"/>
      <c r="NG1" s="38"/>
      <c r="NH1" s="38"/>
      <c r="NI1" s="38"/>
      <c r="NJ1" s="38"/>
      <c r="NK1" s="38"/>
      <c r="NL1" s="38"/>
      <c r="NM1" s="38"/>
      <c r="NN1" s="38"/>
      <c r="NO1" s="38"/>
      <c r="NP1" s="38"/>
      <c r="NQ1" s="38"/>
      <c r="NR1" s="38"/>
      <c r="NS1" s="38"/>
      <c r="NT1" s="38"/>
      <c r="NU1" s="38"/>
      <c r="NV1" s="38"/>
      <c r="NW1" s="38"/>
      <c r="NX1" s="38"/>
      <c r="NY1" s="38"/>
      <c r="NZ1" s="38"/>
      <c r="OA1" s="38"/>
      <c r="OB1" s="38"/>
      <c r="OC1" s="38"/>
      <c r="OD1" s="38"/>
      <c r="OE1" s="38"/>
      <c r="OF1" s="38"/>
      <c r="OG1" s="38"/>
      <c r="OH1" s="38"/>
      <c r="OI1" s="38"/>
      <c r="OJ1" s="38"/>
      <c r="OK1" s="38"/>
      <c r="OL1" s="38"/>
      <c r="OM1" s="38"/>
      <c r="ON1" s="38"/>
      <c r="OO1" s="38"/>
      <c r="OP1" s="38"/>
      <c r="OQ1" s="38"/>
      <c r="OR1" s="38"/>
      <c r="OS1" s="38"/>
      <c r="OT1" s="38"/>
      <c r="OU1" s="38"/>
      <c r="OV1" s="38"/>
      <c r="OW1" s="38"/>
      <c r="OX1" s="38"/>
      <c r="OY1" s="38"/>
      <c r="OZ1" s="38"/>
      <c r="PA1" s="38"/>
      <c r="PB1" s="38"/>
      <c r="PC1" s="38"/>
      <c r="PD1" s="38"/>
      <c r="PE1" s="38"/>
      <c r="PF1" s="38"/>
      <c r="PG1" s="38"/>
      <c r="PH1" s="38"/>
      <c r="PI1" s="38"/>
      <c r="PJ1" s="38"/>
      <c r="PK1" s="38"/>
      <c r="PL1" s="38"/>
      <c r="PM1" s="38"/>
      <c r="PN1" s="38"/>
      <c r="PO1" s="38"/>
      <c r="PP1" s="38"/>
      <c r="PQ1" s="38"/>
      <c r="PR1" s="38"/>
      <c r="PS1" s="38"/>
      <c r="PT1" s="38"/>
      <c r="PU1" s="38"/>
      <c r="PV1" s="38"/>
      <c r="PW1" s="38"/>
      <c r="PX1" s="38"/>
      <c r="PY1" s="38"/>
      <c r="PZ1" s="38"/>
      <c r="QA1" s="38"/>
      <c r="QB1" s="38"/>
      <c r="QC1" s="38"/>
      <c r="QD1" s="38"/>
      <c r="QE1" s="38"/>
      <c r="QF1" s="38"/>
      <c r="QG1" s="38"/>
      <c r="QH1" s="38"/>
      <c r="QI1" s="38"/>
      <c r="QJ1" s="38"/>
      <c r="QK1" s="38"/>
      <c r="QL1" s="38"/>
      <c r="QM1" s="38"/>
      <c r="QN1" s="38"/>
      <c r="QO1" s="38"/>
      <c r="QP1" s="38"/>
      <c r="QQ1" s="38"/>
      <c r="QR1" s="38"/>
      <c r="QS1" s="38"/>
      <c r="QT1" s="38"/>
      <c r="QU1" s="38"/>
      <c r="QV1" s="38"/>
      <c r="QW1" s="38"/>
      <c r="QX1" s="38"/>
      <c r="QY1" s="38"/>
      <c r="QZ1" s="38"/>
      <c r="RA1" s="38"/>
      <c r="RB1" s="38"/>
      <c r="RC1" s="38"/>
      <c r="RD1" s="38"/>
      <c r="RE1" s="38"/>
      <c r="RF1" s="38"/>
      <c r="RG1" s="38"/>
      <c r="RH1" s="38"/>
      <c r="RI1" s="38"/>
      <c r="RJ1" s="38"/>
      <c r="RK1" s="38"/>
      <c r="RL1" s="38"/>
      <c r="RM1" s="38"/>
      <c r="RN1" s="38"/>
      <c r="RO1" s="38"/>
      <c r="RP1" s="38"/>
      <c r="RQ1" s="38"/>
      <c r="RR1" s="38"/>
      <c r="RS1" s="38"/>
      <c r="RT1" s="38"/>
      <c r="RU1" s="38"/>
      <c r="RV1" s="38"/>
      <c r="RW1" s="38"/>
      <c r="RX1" s="38"/>
      <c r="RY1" s="38"/>
      <c r="RZ1" s="38"/>
      <c r="SA1" s="38"/>
      <c r="SB1" s="38"/>
      <c r="SC1" s="38"/>
      <c r="SD1" s="38"/>
      <c r="SE1" s="38"/>
      <c r="SF1" s="38"/>
      <c r="SG1" s="38"/>
      <c r="SH1" s="38"/>
      <c r="SI1" s="38"/>
      <c r="SJ1" s="38"/>
      <c r="SK1" s="38"/>
      <c r="SL1" s="38"/>
      <c r="SM1" s="38"/>
      <c r="SN1" s="38"/>
      <c r="SO1" s="38"/>
      <c r="SP1" s="38"/>
      <c r="SQ1" s="38"/>
      <c r="SR1" s="38"/>
      <c r="SS1" s="38"/>
      <c r="ST1" s="38"/>
      <c r="SU1" s="38"/>
      <c r="SV1" s="38"/>
      <c r="SW1" s="38"/>
      <c r="SX1" s="38"/>
      <c r="SY1" s="38"/>
      <c r="SZ1" s="38"/>
      <c r="TA1" s="38"/>
      <c r="TB1" s="38"/>
      <c r="TC1" s="38"/>
      <c r="TD1" s="38"/>
      <c r="TE1" s="38"/>
      <c r="TF1" s="38"/>
      <c r="TG1" s="38"/>
      <c r="TH1" s="38"/>
      <c r="TI1" s="38"/>
      <c r="TJ1" s="38"/>
      <c r="TK1" s="38"/>
      <c r="TL1" s="38"/>
      <c r="TM1" s="38"/>
      <c r="TN1" s="38"/>
      <c r="TO1" s="38"/>
      <c r="TP1" s="38"/>
      <c r="TQ1" s="38"/>
      <c r="TR1" s="38"/>
      <c r="TS1" s="38"/>
      <c r="TT1" s="38"/>
      <c r="TU1" s="38"/>
      <c r="TV1" s="38"/>
      <c r="TW1" s="38"/>
      <c r="TX1" s="38"/>
      <c r="TY1" s="38"/>
      <c r="TZ1" s="38"/>
      <c r="UA1" s="38"/>
      <c r="UB1" s="38"/>
      <c r="UC1" s="38"/>
      <c r="UD1" s="38"/>
      <c r="UE1" s="38"/>
      <c r="UF1" s="38"/>
      <c r="UG1" s="38"/>
      <c r="UH1" s="38"/>
      <c r="UI1" s="38"/>
      <c r="UJ1" s="38"/>
      <c r="UK1" s="38"/>
      <c r="UL1" s="38"/>
      <c r="UM1" s="38"/>
      <c r="UN1" s="38"/>
      <c r="UO1" s="38"/>
      <c r="UP1" s="38"/>
      <c r="UQ1" s="38"/>
      <c r="UR1" s="38"/>
      <c r="US1" s="38"/>
      <c r="UT1" s="38"/>
      <c r="UU1" s="38"/>
      <c r="UV1" s="38"/>
      <c r="UW1" s="38"/>
      <c r="UX1" s="38"/>
      <c r="UY1" s="38"/>
      <c r="UZ1" s="38"/>
      <c r="VA1" s="38"/>
      <c r="VB1" s="38"/>
      <c r="VC1" s="38"/>
      <c r="VD1" s="38"/>
      <c r="VE1" s="38"/>
      <c r="VF1" s="38"/>
      <c r="VG1" s="38"/>
      <c r="VH1" s="38"/>
      <c r="VI1" s="38"/>
      <c r="VJ1" s="38"/>
      <c r="VK1" s="38"/>
      <c r="VL1" s="38"/>
      <c r="VM1" s="38"/>
      <c r="VN1" s="38"/>
      <c r="VO1" s="38"/>
      <c r="VP1" s="38"/>
      <c r="VQ1" s="38"/>
      <c r="VR1" s="38"/>
      <c r="VS1" s="38"/>
      <c r="VT1" s="38"/>
      <c r="VU1" s="38"/>
      <c r="VV1" s="38"/>
      <c r="VW1" s="38"/>
      <c r="VX1" s="38"/>
      <c r="VY1" s="38"/>
      <c r="VZ1" s="38"/>
      <c r="WA1" s="38"/>
      <c r="WB1" s="38"/>
      <c r="WC1" s="38"/>
      <c r="WD1" s="38"/>
      <c r="WE1" s="38"/>
      <c r="WF1" s="38"/>
      <c r="WG1" s="38"/>
      <c r="WH1" s="38"/>
      <c r="WI1" s="38"/>
      <c r="WJ1" s="38"/>
      <c r="WK1" s="38"/>
      <c r="WL1" s="38"/>
      <c r="WM1" s="38"/>
      <c r="WN1" s="38"/>
      <c r="WO1" s="38"/>
      <c r="WP1" s="38"/>
      <c r="WQ1" s="38"/>
      <c r="WR1" s="38"/>
      <c r="WS1" s="38"/>
      <c r="WT1" s="38"/>
      <c r="WU1" s="38"/>
      <c r="WV1" s="38"/>
      <c r="WW1" s="38"/>
      <c r="WX1" s="38"/>
      <c r="WY1" s="38"/>
      <c r="WZ1" s="38"/>
      <c r="XA1" s="38"/>
      <c r="XB1" s="38"/>
      <c r="XC1" s="38"/>
      <c r="XD1" s="38"/>
      <c r="XE1" s="38"/>
      <c r="XF1" s="38"/>
      <c r="XG1" s="38"/>
      <c r="XH1" s="38"/>
      <c r="XI1" s="38"/>
      <c r="XJ1" s="38"/>
      <c r="XK1" s="38"/>
      <c r="XL1" s="38"/>
      <c r="XM1" s="38"/>
      <c r="XN1" s="38"/>
      <c r="XO1" s="38"/>
      <c r="XP1" s="38"/>
      <c r="XQ1" s="38"/>
      <c r="XR1" s="38"/>
      <c r="XS1" s="38"/>
      <c r="XT1" s="38"/>
      <c r="XU1" s="38"/>
      <c r="XV1" s="38"/>
      <c r="XW1" s="38"/>
      <c r="XX1" s="38"/>
      <c r="XY1" s="38"/>
      <c r="XZ1" s="38"/>
      <c r="YA1" s="38"/>
      <c r="YB1" s="38"/>
      <c r="YC1" s="38"/>
      <c r="YD1" s="38"/>
      <c r="YE1" s="38"/>
      <c r="YF1" s="38"/>
      <c r="YG1" s="38"/>
      <c r="YH1" s="38"/>
      <c r="YI1" s="38"/>
      <c r="YJ1" s="38"/>
      <c r="YK1" s="38"/>
      <c r="YL1" s="38"/>
      <c r="YM1" s="38"/>
      <c r="YN1" s="38"/>
      <c r="YO1" s="38"/>
      <c r="YP1" s="38"/>
      <c r="YQ1" s="38"/>
      <c r="YR1" s="38"/>
      <c r="YS1" s="38"/>
      <c r="YT1" s="38"/>
      <c r="YU1" s="38"/>
      <c r="YV1" s="38"/>
      <c r="YW1" s="38"/>
      <c r="YX1" s="38"/>
      <c r="YY1" s="38"/>
      <c r="YZ1" s="38"/>
      <c r="ZA1" s="38"/>
      <c r="ZB1" s="38"/>
      <c r="ZC1" s="38"/>
      <c r="ZD1" s="38"/>
      <c r="ZE1" s="38"/>
      <c r="ZF1" s="38"/>
      <c r="ZG1" s="38"/>
      <c r="ZH1" s="38"/>
      <c r="ZI1" s="38"/>
      <c r="ZJ1" s="38"/>
      <c r="ZK1" s="38"/>
      <c r="ZL1" s="38"/>
      <c r="ZM1" s="38"/>
      <c r="ZN1" s="38"/>
      <c r="ZO1" s="38"/>
      <c r="ZP1" s="38"/>
      <c r="ZQ1" s="38"/>
      <c r="ZR1" s="38"/>
      <c r="ZS1" s="38"/>
      <c r="ZT1" s="38"/>
      <c r="ZU1" s="38"/>
      <c r="ZV1" s="38"/>
      <c r="ZW1" s="38"/>
      <c r="ZX1" s="38"/>
      <c r="ZY1" s="38"/>
      <c r="ZZ1" s="38"/>
      <c r="AAA1" s="38"/>
      <c r="AAB1" s="38"/>
      <c r="AAC1" s="38"/>
      <c r="AAD1" s="38"/>
      <c r="AAE1" s="38"/>
      <c r="AAF1" s="38"/>
      <c r="AAG1" s="38"/>
      <c r="AAH1" s="38"/>
      <c r="AAI1" s="38"/>
      <c r="AAJ1" s="38"/>
      <c r="AAK1" s="38"/>
      <c r="AAL1" s="38"/>
      <c r="AAM1" s="38"/>
      <c r="AAN1" s="38"/>
      <c r="AAO1" s="38"/>
      <c r="AAP1" s="38"/>
      <c r="AAQ1" s="38"/>
      <c r="AAR1" s="38"/>
      <c r="AAS1" s="38"/>
      <c r="AAT1" s="38"/>
      <c r="AAU1" s="38"/>
      <c r="AAV1" s="38"/>
      <c r="AAW1" s="38"/>
      <c r="AAX1" s="38"/>
      <c r="AAY1" s="38"/>
      <c r="AAZ1" s="38"/>
      <c r="ABA1" s="38"/>
      <c r="ABB1" s="38"/>
      <c r="ABC1" s="38"/>
      <c r="ABD1" s="38"/>
      <c r="ABE1" s="38"/>
      <c r="ABF1" s="38"/>
      <c r="ABG1" s="38"/>
      <c r="ABH1" s="38"/>
      <c r="ABI1" s="38"/>
      <c r="ABJ1" s="38"/>
      <c r="ABK1" s="38"/>
      <c r="ABL1" s="38"/>
      <c r="ABM1" s="38"/>
      <c r="ABN1" s="38"/>
      <c r="ABO1" s="38"/>
      <c r="ABP1" s="38"/>
      <c r="ABQ1" s="38"/>
      <c r="ABR1" s="38"/>
      <c r="ABS1" s="38"/>
      <c r="ABT1" s="38"/>
      <c r="ABU1" s="38"/>
      <c r="ABV1" s="38"/>
      <c r="ABW1" s="38"/>
      <c r="ABX1" s="38"/>
      <c r="ABY1" s="38"/>
      <c r="ABZ1" s="38"/>
      <c r="ACA1" s="38"/>
      <c r="ACB1" s="38"/>
      <c r="ACC1" s="38"/>
      <c r="ACD1" s="38"/>
      <c r="ACE1" s="38"/>
      <c r="ACF1" s="38"/>
      <c r="ACG1" s="38"/>
      <c r="ACH1" s="38"/>
      <c r="ACI1" s="38"/>
      <c r="ACJ1" s="38"/>
      <c r="ACK1" s="38"/>
      <c r="ACL1" s="38"/>
      <c r="ACM1" s="38"/>
      <c r="ACN1" s="38"/>
      <c r="ACO1" s="38"/>
      <c r="ACP1" s="38"/>
      <c r="ACQ1" s="38"/>
      <c r="ACR1" s="38"/>
      <c r="ACS1" s="38"/>
      <c r="ACT1" s="38"/>
      <c r="ACU1" s="38"/>
      <c r="ACV1" s="38"/>
      <c r="ACW1" s="38"/>
      <c r="ACX1" s="38"/>
      <c r="ACY1" s="38"/>
      <c r="ACZ1" s="38"/>
      <c r="ADA1" s="38"/>
      <c r="ADB1" s="38"/>
      <c r="ADC1" s="38"/>
      <c r="ADD1" s="38"/>
      <c r="ADE1" s="38"/>
      <c r="ADF1" s="38"/>
      <c r="ADG1" s="38"/>
      <c r="ADH1" s="38"/>
      <c r="ADI1" s="38"/>
      <c r="ADJ1" s="38"/>
      <c r="ADK1" s="38"/>
      <c r="ADL1" s="38"/>
      <c r="ADM1" s="38"/>
      <c r="ADN1" s="38"/>
      <c r="ADO1" s="38"/>
      <c r="ADP1" s="38"/>
      <c r="ADQ1" s="38"/>
      <c r="ADR1" s="38"/>
      <c r="ADS1" s="38"/>
      <c r="ADT1" s="38"/>
      <c r="ADU1" s="38"/>
      <c r="ADV1" s="38"/>
      <c r="ADW1" s="38"/>
      <c r="ADX1" s="38"/>
      <c r="ADY1" s="38"/>
      <c r="ADZ1" s="38"/>
      <c r="AEA1" s="38"/>
      <c r="AEB1" s="38"/>
      <c r="AEC1" s="38"/>
      <c r="AED1" s="38"/>
      <c r="AEE1" s="38"/>
      <c r="AEF1" s="38"/>
      <c r="AEG1" s="38"/>
      <c r="AEH1" s="38"/>
      <c r="AEI1" s="38"/>
      <c r="AEJ1" s="38"/>
      <c r="AEK1" s="38"/>
      <c r="AEL1" s="38"/>
      <c r="AEM1" s="38"/>
      <c r="AEN1" s="38"/>
      <c r="AEO1" s="38"/>
      <c r="AEP1" s="38"/>
      <c r="AEQ1" s="38"/>
      <c r="AER1" s="38"/>
      <c r="AES1" s="38"/>
      <c r="AET1" s="38"/>
      <c r="AEU1" s="38"/>
      <c r="AEV1" s="38"/>
      <c r="AEW1" s="38"/>
      <c r="AEX1" s="38"/>
      <c r="AEY1" s="38"/>
      <c r="AEZ1" s="38"/>
      <c r="AFA1" s="38"/>
      <c r="AFB1" s="38"/>
      <c r="AFC1" s="38"/>
      <c r="AFD1" s="38"/>
      <c r="AFE1" s="38"/>
      <c r="AFF1" s="38"/>
      <c r="AFG1" s="38"/>
      <c r="AFH1" s="38"/>
      <c r="AFI1" s="38"/>
      <c r="AFJ1" s="38"/>
      <c r="AFK1" s="38"/>
      <c r="AFL1" s="38"/>
      <c r="AFM1" s="38"/>
      <c r="AFN1" s="38"/>
      <c r="AFO1" s="38"/>
      <c r="AFP1" s="38"/>
      <c r="AFQ1" s="38"/>
      <c r="AFR1" s="38"/>
      <c r="AFS1" s="38"/>
      <c r="AFT1" s="38"/>
      <c r="AFU1" s="38"/>
      <c r="AFV1" s="38"/>
      <c r="AFW1" s="38"/>
      <c r="AFX1" s="38"/>
      <c r="AFY1" s="38"/>
      <c r="AFZ1" s="38"/>
      <c r="AGA1" s="38"/>
      <c r="AGB1" s="38"/>
      <c r="AGC1" s="38"/>
      <c r="AGD1" s="38"/>
      <c r="AGE1" s="38"/>
      <c r="AGF1" s="38"/>
      <c r="AGG1" s="38"/>
      <c r="AGH1" s="38"/>
      <c r="AGI1" s="38"/>
      <c r="AGJ1" s="38"/>
      <c r="AGK1" s="38"/>
      <c r="AGL1" s="38"/>
      <c r="AGM1" s="38"/>
      <c r="AGN1" s="38"/>
      <c r="AGO1" s="38"/>
      <c r="AGP1" s="38"/>
      <c r="AGQ1" s="38"/>
      <c r="AGR1" s="38"/>
      <c r="AGS1" s="38"/>
      <c r="AGT1" s="38"/>
      <c r="AGU1" s="38"/>
      <c r="AGV1" s="38"/>
      <c r="AGW1" s="38"/>
      <c r="AGX1" s="38"/>
      <c r="AGY1" s="38"/>
      <c r="AGZ1" s="38"/>
      <c r="AHA1" s="38"/>
      <c r="AHB1" s="38"/>
      <c r="AHC1" s="38"/>
      <c r="AHD1" s="38"/>
      <c r="AHE1" s="38"/>
      <c r="AHF1" s="38"/>
      <c r="AHG1" s="38"/>
      <c r="AHH1" s="38"/>
      <c r="AHI1" s="38"/>
      <c r="AHJ1" s="38"/>
      <c r="AHK1" s="38"/>
      <c r="AHL1" s="38"/>
      <c r="AHM1" s="38"/>
      <c r="AHN1" s="38"/>
      <c r="AHO1" s="38"/>
      <c r="AHP1" s="38"/>
      <c r="AHQ1" s="38"/>
      <c r="AHR1" s="38"/>
      <c r="AHS1" s="38"/>
      <c r="AHT1" s="38"/>
      <c r="AHU1" s="38"/>
      <c r="AHV1" s="38"/>
      <c r="AHW1" s="38"/>
      <c r="AHX1" s="38"/>
      <c r="AHY1" s="38"/>
      <c r="AHZ1" s="38"/>
      <c r="AIA1" s="38"/>
      <c r="AIB1" s="38"/>
      <c r="AIC1" s="38"/>
      <c r="AID1" s="38"/>
      <c r="AIE1" s="38"/>
      <c r="AIF1" s="38"/>
      <c r="AIG1" s="38"/>
      <c r="AIH1" s="38"/>
      <c r="AII1" s="38"/>
      <c r="AIJ1" s="38"/>
      <c r="AIK1" s="38"/>
      <c r="AIL1" s="38"/>
      <c r="AIM1" s="38"/>
      <c r="AIN1" s="38"/>
      <c r="AIO1" s="38"/>
      <c r="AIP1" s="38"/>
      <c r="AIQ1" s="38"/>
      <c r="AIR1" s="38"/>
      <c r="AIS1" s="38"/>
      <c r="AIT1" s="38"/>
      <c r="AIU1" s="38"/>
      <c r="AIV1" s="38"/>
      <c r="AIW1" s="38"/>
      <c r="AIX1" s="38"/>
      <c r="AIY1" s="38"/>
      <c r="AIZ1" s="38"/>
      <c r="AJA1" s="38"/>
      <c r="AJB1" s="38"/>
      <c r="AJC1" s="38"/>
      <c r="AJD1" s="38"/>
      <c r="AJE1" s="38"/>
      <c r="AJF1" s="38"/>
      <c r="AJG1" s="38"/>
      <c r="AJH1" s="38"/>
      <c r="AJI1" s="38"/>
      <c r="AJJ1" s="38"/>
      <c r="AJK1" s="38"/>
      <c r="AJL1" s="38"/>
      <c r="AJM1" s="38"/>
      <c r="AJN1" s="38"/>
      <c r="AJO1" s="38"/>
      <c r="AJP1" s="38"/>
      <c r="AJQ1" s="38"/>
      <c r="AJR1" s="38"/>
      <c r="AJS1" s="38"/>
      <c r="AJT1" s="38"/>
      <c r="AJU1" s="38"/>
      <c r="AJV1" s="38"/>
      <c r="AJW1" s="38"/>
      <c r="AJX1" s="38"/>
      <c r="AJY1" s="38"/>
      <c r="AJZ1" s="38"/>
      <c r="AKA1" s="38"/>
      <c r="AKB1" s="38"/>
      <c r="AKC1" s="38"/>
      <c r="AKD1" s="38"/>
      <c r="AKE1" s="38"/>
      <c r="AKF1" s="38"/>
      <c r="AKG1" s="38"/>
      <c r="AKH1" s="38"/>
      <c r="AKI1" s="38"/>
      <c r="AKJ1" s="38"/>
      <c r="AKK1" s="38"/>
      <c r="AKL1" s="38"/>
      <c r="AKM1" s="38"/>
      <c r="AKN1" s="38"/>
      <c r="AKO1" s="38"/>
      <c r="AKP1" s="38"/>
      <c r="AKQ1" s="38"/>
      <c r="AKR1" s="38"/>
      <c r="AKS1" s="38"/>
      <c r="AKT1" s="38"/>
      <c r="AKU1" s="38"/>
      <c r="AKV1" s="38"/>
      <c r="AKW1" s="38"/>
      <c r="AKX1" s="38"/>
      <c r="AKY1" s="38"/>
      <c r="AKZ1" s="38"/>
      <c r="ALA1" s="38"/>
      <c r="ALB1" s="38"/>
      <c r="ALC1" s="38"/>
      <c r="ALD1" s="38"/>
      <c r="ALE1" s="38"/>
      <c r="ALF1" s="38"/>
      <c r="ALG1" s="38"/>
      <c r="ALH1" s="38"/>
      <c r="ALI1" s="38"/>
      <c r="ALJ1" s="38"/>
      <c r="ALK1" s="38"/>
      <c r="ALL1" s="38"/>
      <c r="ALM1" s="38"/>
      <c r="ALN1" s="38"/>
      <c r="ALO1" s="38"/>
      <c r="ALP1" s="38"/>
      <c r="ALQ1" s="38"/>
      <c r="ALR1" s="38"/>
      <c r="ALS1" s="38"/>
      <c r="ALT1" s="38"/>
      <c r="ALU1" s="38"/>
      <c r="ALV1" s="38"/>
      <c r="ALW1" s="38"/>
      <c r="ALX1" s="38"/>
      <c r="ALY1" s="38"/>
      <c r="ALZ1" s="38"/>
      <c r="AMA1" s="38"/>
      <c r="AMB1" s="38"/>
      <c r="AMC1" s="38"/>
      <c r="AMD1" s="38"/>
      <c r="AME1" s="38"/>
      <c r="AMF1" s="38"/>
      <c r="AMG1" s="38"/>
      <c r="AMH1" s="38"/>
      <c r="AMI1" s="38"/>
      <c r="AMJ1" s="38"/>
      <c r="AMK1" s="38"/>
      <c r="AML1" s="38"/>
      <c r="AMM1" s="38"/>
      <c r="AMN1" s="38"/>
      <c r="AMO1" s="38"/>
      <c r="AMP1" s="38"/>
      <c r="AMQ1" s="38"/>
      <c r="AMR1" s="38"/>
      <c r="AMS1" s="38"/>
      <c r="AMT1" s="38"/>
      <c r="AMU1" s="38"/>
      <c r="AMV1" s="38"/>
      <c r="AMW1" s="38"/>
      <c r="AMX1" s="38"/>
      <c r="AMY1" s="38"/>
      <c r="AMZ1" s="38"/>
      <c r="ANA1" s="38"/>
      <c r="ANB1" s="38"/>
      <c r="ANC1" s="38"/>
      <c r="AND1" s="38"/>
      <c r="ANE1" s="38"/>
      <c r="ANF1" s="38"/>
      <c r="ANG1" s="38"/>
      <c r="ANH1" s="38"/>
      <c r="ANI1" s="38"/>
      <c r="ANJ1" s="38"/>
      <c r="ANK1" s="38"/>
      <c r="ANL1" s="38"/>
      <c r="ANM1" s="38"/>
      <c r="ANN1" s="38"/>
      <c r="ANO1" s="38"/>
      <c r="ANP1" s="38"/>
      <c r="ANQ1" s="38"/>
      <c r="ANR1" s="38"/>
      <c r="ANS1" s="38"/>
      <c r="ANT1" s="38"/>
      <c r="ANU1" s="38"/>
      <c r="ANV1" s="38"/>
      <c r="ANW1" s="38"/>
      <c r="ANX1" s="38"/>
      <c r="ANY1" s="38"/>
      <c r="ANZ1" s="38"/>
      <c r="AOA1" s="38"/>
      <c r="AOB1" s="38"/>
      <c r="AOC1" s="38"/>
      <c r="AOD1" s="38"/>
      <c r="AOE1" s="38"/>
      <c r="AOF1" s="38"/>
      <c r="AOG1" s="38"/>
      <c r="AOH1" s="38"/>
      <c r="AOI1" s="38"/>
      <c r="AOJ1" s="38"/>
      <c r="AOK1" s="38"/>
      <c r="AOL1" s="38"/>
      <c r="AOM1" s="38"/>
      <c r="AON1" s="38"/>
      <c r="AOO1" s="38"/>
      <c r="AOP1" s="38"/>
      <c r="AOQ1" s="38"/>
      <c r="AOR1" s="38"/>
      <c r="AOS1" s="38"/>
      <c r="AOT1" s="38"/>
      <c r="AOU1" s="38"/>
      <c r="AOV1" s="38"/>
      <c r="AOW1" s="38"/>
      <c r="AOX1" s="38"/>
      <c r="AOY1" s="38"/>
      <c r="AOZ1" s="38"/>
      <c r="APA1" s="38"/>
      <c r="APB1" s="38"/>
      <c r="APC1" s="38"/>
      <c r="APD1" s="38"/>
      <c r="APE1" s="38"/>
      <c r="APF1" s="38"/>
      <c r="APG1" s="38"/>
      <c r="APH1" s="38"/>
      <c r="API1" s="38"/>
      <c r="APJ1" s="38"/>
      <c r="APK1" s="38"/>
      <c r="APL1" s="38"/>
      <c r="APM1" s="38"/>
      <c r="APN1" s="38"/>
      <c r="APO1" s="38"/>
      <c r="APP1" s="38"/>
      <c r="APQ1" s="38"/>
      <c r="APR1" s="38"/>
      <c r="APS1" s="38"/>
      <c r="APT1" s="38"/>
      <c r="APU1" s="38"/>
      <c r="APV1" s="38"/>
      <c r="APW1" s="38"/>
      <c r="APX1" s="38"/>
      <c r="APY1" s="38"/>
      <c r="APZ1" s="38"/>
      <c r="AQA1" s="38"/>
      <c r="AQB1" s="38"/>
      <c r="AQC1" s="38"/>
      <c r="AQD1" s="38"/>
      <c r="AQE1" s="38"/>
      <c r="AQF1" s="38"/>
      <c r="AQG1" s="38"/>
      <c r="AQH1" s="38"/>
      <c r="AQI1" s="38"/>
      <c r="AQJ1" s="38"/>
      <c r="AQK1" s="38"/>
      <c r="AQL1" s="38"/>
      <c r="AQM1" s="38"/>
      <c r="AQN1" s="38"/>
      <c r="AQO1" s="38"/>
      <c r="AQP1" s="38"/>
      <c r="AQQ1" s="38"/>
      <c r="AQR1" s="38"/>
      <c r="AQS1" s="38"/>
      <c r="AQT1" s="38"/>
      <c r="AQU1" s="38"/>
      <c r="AQV1" s="38"/>
      <c r="AQW1" s="38"/>
      <c r="AQX1" s="38"/>
      <c r="AQY1" s="38"/>
      <c r="AQZ1" s="38"/>
      <c r="ARA1" s="38"/>
      <c r="ARB1" s="38"/>
      <c r="ARC1" s="38"/>
      <c r="ARD1" s="38"/>
      <c r="ARE1" s="38"/>
      <c r="ARF1" s="38"/>
      <c r="ARG1" s="38"/>
      <c r="ARH1" s="38"/>
      <c r="ARI1" s="38"/>
      <c r="ARJ1" s="38"/>
      <c r="ARK1" s="38"/>
      <c r="ARL1" s="38"/>
      <c r="ARM1" s="38"/>
      <c r="ARN1" s="38"/>
      <c r="ARO1" s="38"/>
      <c r="ARP1" s="38"/>
      <c r="ARQ1" s="38"/>
      <c r="ARR1" s="38"/>
      <c r="ARS1" s="38"/>
      <c r="ART1" s="38"/>
      <c r="ARU1" s="38"/>
      <c r="ARV1" s="38"/>
      <c r="ARW1" s="38"/>
      <c r="ARX1" s="38"/>
      <c r="ARY1" s="38"/>
      <c r="ARZ1" s="38"/>
      <c r="ASA1" s="38"/>
      <c r="ASB1" s="38"/>
      <c r="ASC1" s="38"/>
      <c r="ASD1" s="38"/>
      <c r="ASE1" s="38"/>
      <c r="ASF1" s="38"/>
      <c r="ASG1" s="38"/>
      <c r="ASH1" s="38"/>
      <c r="ASI1" s="38"/>
      <c r="ASJ1" s="38"/>
      <c r="ASK1" s="38"/>
      <c r="ASL1" s="38"/>
      <c r="ASM1" s="38"/>
      <c r="ASN1" s="38"/>
      <c r="ASO1" s="38"/>
      <c r="ASP1" s="38"/>
      <c r="ASQ1" s="38"/>
      <c r="ASR1" s="38"/>
      <c r="ASS1" s="38"/>
      <c r="AST1" s="38"/>
      <c r="ASU1" s="38"/>
      <c r="ASV1" s="38"/>
      <c r="ASW1" s="38"/>
      <c r="ASX1" s="38"/>
      <c r="ASY1" s="38"/>
      <c r="ASZ1" s="38"/>
      <c r="ATA1" s="38"/>
      <c r="ATB1" s="38"/>
      <c r="ATC1" s="38"/>
      <c r="ATD1" s="38"/>
      <c r="ATE1" s="38"/>
      <c r="ATF1" s="38"/>
      <c r="ATG1" s="38"/>
      <c r="ATH1" s="38"/>
      <c r="ATI1" s="38"/>
      <c r="ATJ1" s="38"/>
      <c r="ATK1" s="38"/>
      <c r="ATL1" s="38"/>
      <c r="ATM1" s="38"/>
      <c r="ATN1" s="38"/>
      <c r="ATO1" s="38"/>
      <c r="ATP1" s="38"/>
      <c r="ATQ1" s="38"/>
      <c r="ATR1" s="38"/>
      <c r="ATS1" s="38"/>
      <c r="ATT1" s="38"/>
      <c r="ATU1" s="38"/>
      <c r="ATV1" s="38"/>
      <c r="ATW1" s="38"/>
      <c r="ATX1" s="38"/>
      <c r="ATY1" s="38"/>
      <c r="ATZ1" s="38"/>
      <c r="AUA1" s="38"/>
      <c r="AUB1" s="38"/>
      <c r="AUC1" s="38"/>
      <c r="AUD1" s="38"/>
      <c r="AUE1" s="38"/>
      <c r="AUF1" s="38"/>
      <c r="AUG1" s="38"/>
      <c r="AUH1" s="38"/>
      <c r="AUI1" s="38"/>
      <c r="AUJ1" s="38"/>
      <c r="AUK1" s="38"/>
      <c r="AUL1" s="38"/>
      <c r="AUM1" s="38"/>
      <c r="AUN1" s="38"/>
      <c r="AUO1" s="38"/>
      <c r="AUP1" s="38"/>
      <c r="AUQ1" s="38"/>
      <c r="AUR1" s="38"/>
      <c r="AUS1" s="38"/>
      <c r="AUT1" s="38"/>
      <c r="AUU1" s="38"/>
      <c r="AUV1" s="38"/>
      <c r="AUW1" s="38"/>
      <c r="AUX1" s="38"/>
      <c r="AUY1" s="38"/>
      <c r="AUZ1" s="38"/>
      <c r="AVA1" s="38"/>
      <c r="AVB1" s="38"/>
      <c r="AVC1" s="38"/>
      <c r="AVD1" s="38"/>
      <c r="AVE1" s="38"/>
      <c r="AVF1" s="38"/>
      <c r="AVG1" s="38"/>
      <c r="AVH1" s="38"/>
      <c r="AVI1" s="38"/>
      <c r="AVJ1" s="38"/>
      <c r="AVK1" s="38"/>
      <c r="AVL1" s="38"/>
      <c r="AVM1" s="38"/>
      <c r="AVN1" s="38"/>
      <c r="AVO1" s="38"/>
      <c r="AVP1" s="38"/>
      <c r="AVQ1" s="38"/>
      <c r="AVR1" s="38"/>
      <c r="AVS1" s="38"/>
      <c r="AVT1" s="38"/>
      <c r="AVU1" s="38"/>
      <c r="AVV1" s="38"/>
      <c r="AVW1" s="38"/>
      <c r="AVX1" s="38"/>
      <c r="AVY1" s="38"/>
      <c r="AVZ1" s="38"/>
      <c r="AWA1" s="38"/>
      <c r="AWB1" s="38"/>
      <c r="AWC1" s="38"/>
      <c r="AWD1" s="38"/>
      <c r="AWE1" s="38"/>
      <c r="AWF1" s="38"/>
      <c r="AWG1" s="38"/>
      <c r="AWH1" s="38"/>
      <c r="AWI1" s="38"/>
      <c r="AWJ1" s="38"/>
      <c r="AWK1" s="38"/>
      <c r="AWL1" s="38"/>
      <c r="AWM1" s="38"/>
      <c r="AWN1" s="38"/>
      <c r="AWO1" s="38"/>
      <c r="AWP1" s="38"/>
      <c r="AWQ1" s="38"/>
      <c r="AWR1" s="38"/>
      <c r="AWS1" s="38"/>
      <c r="AWT1" s="38"/>
      <c r="AWU1" s="38"/>
      <c r="AWV1" s="38"/>
      <c r="AWW1" s="38"/>
      <c r="AWX1" s="38"/>
      <c r="AWY1" s="38"/>
      <c r="AWZ1" s="38"/>
      <c r="AXA1" s="38"/>
      <c r="AXB1" s="38"/>
      <c r="AXC1" s="38"/>
      <c r="AXD1" s="38"/>
      <c r="AXE1" s="38"/>
      <c r="AXF1" s="38"/>
      <c r="AXG1" s="38"/>
      <c r="AXH1" s="38"/>
      <c r="AXI1" s="38"/>
      <c r="AXJ1" s="38"/>
      <c r="AXK1" s="38"/>
      <c r="AXL1" s="38"/>
      <c r="AXM1" s="38"/>
      <c r="AXN1" s="38"/>
      <c r="AXO1" s="38"/>
      <c r="AXP1" s="38"/>
      <c r="AXQ1" s="38"/>
      <c r="AXR1" s="38"/>
      <c r="AXS1" s="38"/>
      <c r="AXT1" s="38"/>
      <c r="AXU1" s="38"/>
      <c r="AXV1" s="38"/>
      <c r="AXW1" s="38"/>
      <c r="AXX1" s="38"/>
      <c r="AXY1" s="38"/>
      <c r="AXZ1" s="38"/>
      <c r="AYA1" s="38"/>
      <c r="AYB1" s="38"/>
      <c r="AYC1" s="38"/>
      <c r="AYD1" s="38"/>
      <c r="AYE1" s="38"/>
      <c r="AYF1" s="38"/>
      <c r="AYG1" s="38"/>
      <c r="AYH1" s="38"/>
      <c r="AYI1" s="38"/>
      <c r="AYJ1" s="38"/>
      <c r="AYK1" s="38"/>
      <c r="AYL1" s="38"/>
      <c r="AYM1" s="38"/>
      <c r="AYN1" s="38"/>
      <c r="AYO1" s="38"/>
      <c r="AYP1" s="38"/>
      <c r="AYQ1" s="38"/>
      <c r="AYR1" s="38"/>
      <c r="AYS1" s="38"/>
      <c r="AYT1" s="38"/>
      <c r="AYU1" s="38"/>
      <c r="AYV1" s="38"/>
      <c r="AYW1" s="38"/>
      <c r="AYX1" s="38"/>
      <c r="AYY1" s="38"/>
      <c r="AYZ1" s="38"/>
      <c r="AZA1" s="38"/>
      <c r="AZB1" s="38"/>
      <c r="AZC1" s="38"/>
      <c r="AZD1" s="38"/>
      <c r="AZE1" s="38"/>
      <c r="AZF1" s="38"/>
      <c r="AZG1" s="38"/>
      <c r="AZH1" s="38"/>
      <c r="AZI1" s="38"/>
      <c r="AZJ1" s="38"/>
      <c r="AZK1" s="38"/>
      <c r="AZL1" s="38"/>
      <c r="AZM1" s="38"/>
      <c r="AZN1" s="38"/>
      <c r="AZO1" s="38"/>
      <c r="AZP1" s="38"/>
      <c r="AZQ1" s="38"/>
      <c r="AZR1" s="38"/>
      <c r="AZS1" s="38"/>
      <c r="AZT1" s="38"/>
      <c r="AZU1" s="38"/>
      <c r="AZV1" s="38"/>
      <c r="AZW1" s="38"/>
      <c r="AZX1" s="38"/>
      <c r="AZY1" s="38"/>
      <c r="AZZ1" s="38"/>
      <c r="BAA1" s="38"/>
      <c r="BAB1" s="38"/>
      <c r="BAC1" s="38"/>
      <c r="BAD1" s="38"/>
      <c r="BAE1" s="38"/>
      <c r="BAF1" s="38"/>
      <c r="BAG1" s="38"/>
      <c r="BAH1" s="38"/>
      <c r="BAI1" s="38"/>
      <c r="BAJ1" s="38"/>
      <c r="BAK1" s="38"/>
      <c r="BAL1" s="38"/>
      <c r="BAM1" s="38"/>
      <c r="BAN1" s="38"/>
      <c r="BAO1" s="38"/>
      <c r="BAP1" s="38"/>
      <c r="BAQ1" s="38"/>
      <c r="BAR1" s="38"/>
      <c r="BAS1" s="38"/>
      <c r="BAT1" s="38"/>
      <c r="BAU1" s="38"/>
      <c r="BAV1" s="38"/>
      <c r="BAW1" s="38"/>
      <c r="BAX1" s="38"/>
      <c r="BAY1" s="38"/>
      <c r="BAZ1" s="38"/>
      <c r="BBA1" s="38"/>
      <c r="BBB1" s="38"/>
      <c r="BBC1" s="38"/>
      <c r="BBD1" s="38"/>
      <c r="BBE1" s="38"/>
      <c r="BBF1" s="38"/>
      <c r="BBG1" s="38"/>
      <c r="BBH1" s="38"/>
      <c r="BBI1" s="38"/>
      <c r="BBJ1" s="38"/>
      <c r="BBK1" s="38"/>
      <c r="BBL1" s="38"/>
      <c r="BBM1" s="38"/>
      <c r="BBN1" s="38"/>
      <c r="BBO1" s="38"/>
      <c r="BBP1" s="38"/>
      <c r="BBQ1" s="38"/>
      <c r="BBR1" s="38"/>
      <c r="BBS1" s="38"/>
      <c r="BBT1" s="38"/>
      <c r="BBU1" s="38"/>
      <c r="BBV1" s="38"/>
      <c r="BBW1" s="38"/>
      <c r="BBX1" s="38"/>
      <c r="BBY1" s="38"/>
      <c r="BBZ1" s="38"/>
      <c r="BCA1" s="38"/>
      <c r="BCB1" s="38"/>
      <c r="BCC1" s="38"/>
      <c r="BCD1" s="38"/>
      <c r="BCE1" s="38"/>
      <c r="BCF1" s="38"/>
      <c r="BCG1" s="38"/>
      <c r="BCH1" s="38"/>
      <c r="BCI1" s="38"/>
      <c r="BCJ1" s="38"/>
      <c r="BCK1" s="38"/>
      <c r="BCL1" s="38"/>
      <c r="BCM1" s="38"/>
      <c r="BCN1" s="38"/>
      <c r="BCO1" s="38"/>
      <c r="BCP1" s="38"/>
      <c r="BCQ1" s="38"/>
      <c r="BCR1" s="38"/>
      <c r="BCS1" s="38"/>
      <c r="BCT1" s="38"/>
      <c r="BCU1" s="38"/>
      <c r="BCV1" s="38"/>
      <c r="BCW1" s="38"/>
      <c r="BCX1" s="38"/>
      <c r="BCY1" s="38"/>
      <c r="BCZ1" s="38"/>
      <c r="BDA1" s="38"/>
      <c r="BDB1" s="38"/>
      <c r="BDC1" s="38"/>
      <c r="BDD1" s="38"/>
      <c r="BDE1" s="38"/>
      <c r="BDF1" s="38"/>
      <c r="BDG1" s="38"/>
      <c r="BDH1" s="38"/>
      <c r="BDI1" s="38"/>
      <c r="BDJ1" s="38"/>
      <c r="BDK1" s="38"/>
      <c r="BDL1" s="38"/>
      <c r="BDM1" s="38"/>
      <c r="BDN1" s="38"/>
      <c r="BDO1" s="38"/>
      <c r="BDP1" s="38"/>
      <c r="BDQ1" s="38"/>
      <c r="BDR1" s="38"/>
      <c r="BDS1" s="38"/>
      <c r="BDT1" s="38"/>
      <c r="BDU1" s="38"/>
      <c r="BDV1" s="38"/>
      <c r="BDW1" s="38"/>
      <c r="BDX1" s="38"/>
      <c r="BDY1" s="38"/>
      <c r="BDZ1" s="38"/>
      <c r="BEA1" s="38"/>
      <c r="BEB1" s="38"/>
      <c r="BEC1" s="38"/>
      <c r="BED1" s="38"/>
      <c r="BEE1" s="38"/>
      <c r="BEF1" s="38"/>
      <c r="BEG1" s="38"/>
      <c r="BEH1" s="38"/>
      <c r="BEI1" s="38"/>
      <c r="BEJ1" s="38"/>
      <c r="BEK1" s="38"/>
      <c r="BEL1" s="38"/>
      <c r="BEM1" s="38"/>
      <c r="BEN1" s="38"/>
      <c r="BEO1" s="38"/>
      <c r="BEP1" s="38"/>
      <c r="BEQ1" s="38"/>
      <c r="BER1" s="38"/>
      <c r="BES1" s="38"/>
      <c r="BET1" s="38"/>
      <c r="BEU1" s="38"/>
      <c r="BEV1" s="38"/>
      <c r="BEW1" s="38"/>
      <c r="BEX1" s="38"/>
      <c r="BEY1" s="38"/>
      <c r="BEZ1" s="38"/>
      <c r="BFA1" s="38"/>
      <c r="BFB1" s="38"/>
      <c r="BFC1" s="38"/>
      <c r="BFD1" s="38"/>
      <c r="BFE1" s="38"/>
      <c r="BFF1" s="38"/>
      <c r="BFG1" s="38"/>
      <c r="BFH1" s="38"/>
      <c r="BFI1" s="38"/>
      <c r="BFJ1" s="38"/>
      <c r="BFK1" s="38"/>
      <c r="BFL1" s="38"/>
      <c r="BFM1" s="38"/>
      <c r="BFN1" s="38"/>
      <c r="BFO1" s="38"/>
      <c r="BFP1" s="38"/>
      <c r="BFQ1" s="38"/>
      <c r="BFR1" s="38"/>
      <c r="BFS1" s="38"/>
      <c r="BFT1" s="38"/>
      <c r="BFU1" s="38"/>
      <c r="BFV1" s="38"/>
      <c r="BFW1" s="38"/>
      <c r="BFX1" s="38"/>
      <c r="BFY1" s="38"/>
      <c r="BFZ1" s="38"/>
      <c r="BGA1" s="38"/>
      <c r="BGB1" s="38"/>
      <c r="BGC1" s="38"/>
      <c r="BGD1" s="38"/>
      <c r="BGE1" s="38"/>
      <c r="BGF1" s="38"/>
      <c r="BGG1" s="38"/>
      <c r="BGH1" s="38"/>
      <c r="BGI1" s="38"/>
      <c r="BGJ1" s="38"/>
      <c r="BGK1" s="38"/>
      <c r="BGL1" s="38"/>
      <c r="BGM1" s="38"/>
      <c r="BGN1" s="38"/>
      <c r="BGO1" s="38"/>
      <c r="BGP1" s="38"/>
      <c r="BGQ1" s="38"/>
      <c r="BGR1" s="38"/>
      <c r="BGS1" s="38"/>
      <c r="BGT1" s="38"/>
      <c r="BGU1" s="38"/>
      <c r="BGV1" s="38"/>
      <c r="BGW1" s="38"/>
      <c r="BGX1" s="38"/>
      <c r="BGY1" s="38"/>
      <c r="BGZ1" s="38"/>
      <c r="BHA1" s="38"/>
      <c r="BHB1" s="38"/>
      <c r="BHC1" s="38"/>
      <c r="BHD1" s="38"/>
      <c r="BHE1" s="38"/>
      <c r="BHF1" s="38"/>
      <c r="BHG1" s="38"/>
      <c r="BHH1" s="38"/>
      <c r="BHI1" s="38"/>
      <c r="BHJ1" s="38"/>
      <c r="BHK1" s="38"/>
      <c r="BHL1" s="38"/>
      <c r="BHM1" s="38"/>
      <c r="BHN1" s="38"/>
      <c r="BHO1" s="38"/>
      <c r="BHP1" s="38"/>
      <c r="BHQ1" s="38"/>
      <c r="BHR1" s="38"/>
      <c r="BHS1" s="38"/>
      <c r="BHT1" s="38"/>
      <c r="BHU1" s="38"/>
      <c r="BHV1" s="38"/>
      <c r="BHW1" s="38"/>
      <c r="BHX1" s="38"/>
      <c r="BHY1" s="38"/>
      <c r="BHZ1" s="38"/>
      <c r="BIA1" s="38"/>
      <c r="BIB1" s="38"/>
      <c r="BIC1" s="38"/>
      <c r="BID1" s="38"/>
      <c r="BIE1" s="38"/>
      <c r="BIF1" s="38"/>
      <c r="BIG1" s="38"/>
      <c r="BIH1" s="38"/>
      <c r="BII1" s="38"/>
      <c r="BIJ1" s="38"/>
      <c r="BIK1" s="38"/>
      <c r="BIL1" s="38"/>
      <c r="BIM1" s="38"/>
      <c r="BIN1" s="38"/>
      <c r="BIO1" s="38"/>
      <c r="BIP1" s="38"/>
      <c r="BIQ1" s="38"/>
      <c r="BIR1" s="38"/>
      <c r="BIS1" s="38"/>
      <c r="BIT1" s="38"/>
      <c r="BIU1" s="38"/>
      <c r="BIV1" s="38"/>
      <c r="BIW1" s="38"/>
      <c r="BIX1" s="38"/>
      <c r="BIY1" s="38"/>
      <c r="BIZ1" s="38"/>
      <c r="BJA1" s="38"/>
      <c r="BJB1" s="38"/>
      <c r="BJC1" s="38"/>
      <c r="BJD1" s="38"/>
      <c r="BJE1" s="38"/>
      <c r="BJF1" s="38"/>
      <c r="BJG1" s="38"/>
      <c r="BJH1" s="38"/>
      <c r="BJI1" s="38"/>
      <c r="BJJ1" s="38"/>
      <c r="BJK1" s="38"/>
      <c r="BJL1" s="38"/>
      <c r="BJM1" s="38"/>
      <c r="BJN1" s="38"/>
      <c r="BJO1" s="38"/>
      <c r="BJP1" s="38"/>
      <c r="BJQ1" s="38"/>
      <c r="BJR1" s="38"/>
      <c r="BJS1" s="38"/>
      <c r="BJT1" s="38"/>
      <c r="BJU1" s="38"/>
      <c r="BJV1" s="38"/>
      <c r="BJW1" s="38"/>
      <c r="BJX1" s="38"/>
      <c r="BJY1" s="38"/>
      <c r="BJZ1" s="38"/>
      <c r="BKA1" s="38"/>
      <c r="BKB1" s="38"/>
      <c r="BKC1" s="38"/>
      <c r="BKD1" s="38"/>
      <c r="BKE1" s="38"/>
      <c r="BKF1" s="38"/>
      <c r="BKG1" s="38"/>
      <c r="BKH1" s="38"/>
      <c r="BKI1" s="38"/>
      <c r="BKJ1" s="38"/>
      <c r="BKK1" s="38"/>
      <c r="BKL1" s="38"/>
      <c r="BKM1" s="38"/>
      <c r="BKN1" s="38"/>
      <c r="BKO1" s="38"/>
      <c r="BKP1" s="38"/>
      <c r="BKQ1" s="38"/>
      <c r="BKR1" s="38"/>
      <c r="BKS1" s="38"/>
      <c r="BKT1" s="38"/>
      <c r="BKU1" s="38"/>
      <c r="BKV1" s="38"/>
      <c r="BKW1" s="38"/>
      <c r="BKX1" s="38"/>
      <c r="BKY1" s="38"/>
      <c r="BKZ1" s="38"/>
      <c r="BLA1" s="38"/>
      <c r="BLB1" s="38"/>
      <c r="BLC1" s="38"/>
      <c r="BLD1" s="38"/>
      <c r="BLE1" s="38"/>
      <c r="BLF1" s="38"/>
      <c r="BLG1" s="38"/>
      <c r="BLH1" s="38"/>
      <c r="BLI1" s="38"/>
      <c r="BLJ1" s="38"/>
      <c r="BLK1" s="38"/>
      <c r="BLL1" s="38"/>
      <c r="BLM1" s="38"/>
      <c r="BLN1" s="38"/>
      <c r="BLO1" s="38"/>
      <c r="BLP1" s="38"/>
      <c r="BLQ1" s="38"/>
      <c r="BLR1" s="38"/>
      <c r="BLS1" s="38"/>
      <c r="BLT1" s="38"/>
      <c r="BLU1" s="38"/>
      <c r="BLV1" s="38"/>
      <c r="BLW1" s="38"/>
      <c r="BLX1" s="38"/>
      <c r="BLY1" s="38"/>
      <c r="BLZ1" s="38"/>
      <c r="BMA1" s="38"/>
      <c r="BMB1" s="38"/>
      <c r="BMC1" s="38"/>
      <c r="BMD1" s="38"/>
      <c r="BME1" s="38"/>
      <c r="BMF1" s="38"/>
      <c r="BMG1" s="38"/>
      <c r="BMH1" s="38"/>
      <c r="BMI1" s="38"/>
      <c r="BMJ1" s="38"/>
      <c r="BMK1" s="38"/>
      <c r="BML1" s="38"/>
      <c r="BMM1" s="38"/>
      <c r="BMN1" s="38"/>
      <c r="BMO1" s="38"/>
      <c r="BMP1" s="38"/>
      <c r="BMQ1" s="38"/>
      <c r="BMR1" s="38"/>
      <c r="BMS1" s="38"/>
      <c r="BMT1" s="38"/>
      <c r="BMU1" s="38"/>
      <c r="BMV1" s="38"/>
      <c r="BMW1" s="38"/>
      <c r="BMX1" s="38"/>
      <c r="BMY1" s="38"/>
      <c r="BMZ1" s="38"/>
      <c r="BNA1" s="38"/>
      <c r="BNB1" s="38"/>
      <c r="BNC1" s="38"/>
      <c r="BND1" s="38"/>
      <c r="BNE1" s="38"/>
      <c r="BNF1" s="38"/>
      <c r="BNG1" s="38"/>
      <c r="BNH1" s="38"/>
      <c r="BNI1" s="38"/>
      <c r="BNJ1" s="38"/>
      <c r="BNK1" s="38"/>
      <c r="BNL1" s="38"/>
      <c r="BNM1" s="38"/>
      <c r="BNN1" s="38"/>
      <c r="BNO1" s="38"/>
      <c r="BNP1" s="38"/>
      <c r="BNQ1" s="38"/>
      <c r="BNR1" s="38"/>
      <c r="BNS1" s="38"/>
      <c r="BNT1" s="38"/>
      <c r="BNU1" s="38"/>
      <c r="BNV1" s="38"/>
      <c r="BNW1" s="38"/>
      <c r="BNX1" s="38"/>
      <c r="BNY1" s="38"/>
      <c r="BNZ1" s="38"/>
      <c r="BOA1" s="38"/>
      <c r="BOB1" s="38"/>
      <c r="BOC1" s="38"/>
      <c r="BOD1" s="38"/>
      <c r="BOE1" s="38"/>
      <c r="BOF1" s="38"/>
      <c r="BOG1" s="38"/>
      <c r="BOH1" s="38"/>
      <c r="BOI1" s="38"/>
      <c r="BOJ1" s="38"/>
      <c r="BOK1" s="38"/>
      <c r="BOL1" s="38"/>
      <c r="BOM1" s="38"/>
      <c r="BON1" s="38"/>
      <c r="BOO1" s="38"/>
      <c r="BOP1" s="38"/>
      <c r="BOQ1" s="38"/>
      <c r="BOR1" s="38"/>
      <c r="BOS1" s="38"/>
      <c r="BOT1" s="38"/>
      <c r="BOU1" s="38"/>
      <c r="BOV1" s="38"/>
      <c r="BOW1" s="38"/>
      <c r="BOX1" s="38"/>
      <c r="BOY1" s="38"/>
      <c r="BOZ1" s="38"/>
      <c r="BPA1" s="38"/>
      <c r="BPB1" s="38"/>
      <c r="BPC1" s="38"/>
      <c r="BPD1" s="38"/>
      <c r="BPE1" s="38"/>
      <c r="BPF1" s="38"/>
      <c r="BPG1" s="38"/>
      <c r="BPH1" s="38"/>
      <c r="BPI1" s="38"/>
      <c r="BPJ1" s="38"/>
      <c r="BPK1" s="38"/>
      <c r="BPL1" s="38"/>
      <c r="BPM1" s="38"/>
      <c r="BPN1" s="38"/>
      <c r="BPO1" s="38"/>
      <c r="BPP1" s="38"/>
      <c r="BPQ1" s="38"/>
      <c r="BPR1" s="38"/>
      <c r="BPS1" s="38"/>
      <c r="BPT1" s="38"/>
      <c r="BPU1" s="38"/>
      <c r="BPV1" s="38"/>
      <c r="BPW1" s="38"/>
      <c r="BPX1" s="38"/>
      <c r="BPY1" s="38"/>
      <c r="BPZ1" s="38"/>
      <c r="BQA1" s="38"/>
      <c r="BQB1" s="38"/>
      <c r="BQC1" s="38"/>
      <c r="BQD1" s="38"/>
      <c r="BQE1" s="38"/>
      <c r="BQF1" s="38"/>
      <c r="BQG1" s="38"/>
      <c r="BQH1" s="38"/>
      <c r="BQI1" s="38"/>
      <c r="BQJ1" s="38"/>
      <c r="BQK1" s="38"/>
      <c r="BQL1" s="38"/>
      <c r="BQM1" s="38"/>
      <c r="BQN1" s="38"/>
      <c r="BQO1" s="38"/>
      <c r="BQP1" s="38"/>
      <c r="BQQ1" s="38"/>
      <c r="BQR1" s="38"/>
      <c r="BQS1" s="38"/>
      <c r="BQT1" s="38"/>
      <c r="BQU1" s="38"/>
      <c r="BQV1" s="38"/>
      <c r="BQW1" s="38"/>
      <c r="BQX1" s="38"/>
      <c r="BQY1" s="38"/>
      <c r="BQZ1" s="38"/>
      <c r="BRA1" s="38"/>
      <c r="BRB1" s="38"/>
      <c r="BRC1" s="38"/>
      <c r="BRD1" s="38"/>
      <c r="BRE1" s="38"/>
      <c r="BRF1" s="38"/>
      <c r="BRG1" s="38"/>
      <c r="BRH1" s="38"/>
      <c r="BRI1" s="38"/>
      <c r="BRJ1" s="38"/>
      <c r="BRK1" s="38"/>
      <c r="BRL1" s="38"/>
      <c r="BRM1" s="38"/>
      <c r="BRN1" s="38"/>
      <c r="BRO1" s="38"/>
      <c r="BRP1" s="38"/>
      <c r="BRQ1" s="38"/>
      <c r="BRR1" s="38"/>
      <c r="BRS1" s="38"/>
      <c r="BRT1" s="38"/>
      <c r="BRU1" s="38"/>
      <c r="BRV1" s="38"/>
      <c r="BRW1" s="38"/>
      <c r="BRX1" s="38"/>
      <c r="BRY1" s="38"/>
      <c r="BRZ1" s="38"/>
      <c r="BSA1" s="38"/>
      <c r="BSB1" s="38"/>
      <c r="BSC1" s="38"/>
      <c r="BSD1" s="38"/>
      <c r="BSE1" s="38"/>
      <c r="BSF1" s="38"/>
      <c r="BSG1" s="38"/>
      <c r="BSH1" s="38"/>
      <c r="BSI1" s="38"/>
      <c r="BSJ1" s="38"/>
      <c r="BSK1" s="38"/>
      <c r="BSL1" s="38"/>
      <c r="BSM1" s="38"/>
      <c r="BSN1" s="38"/>
      <c r="BSO1" s="38"/>
      <c r="BSP1" s="38"/>
      <c r="BSQ1" s="38"/>
      <c r="BSR1" s="38"/>
      <c r="BSS1" s="38"/>
      <c r="BST1" s="38"/>
      <c r="BSU1" s="38"/>
      <c r="BSV1" s="38"/>
      <c r="BSW1" s="38"/>
      <c r="BSX1" s="38"/>
      <c r="BSY1" s="38"/>
      <c r="BSZ1" s="38"/>
      <c r="BTA1" s="38"/>
      <c r="BTB1" s="38"/>
      <c r="BTC1" s="38"/>
      <c r="BTD1" s="38"/>
      <c r="BTE1" s="38"/>
      <c r="BTF1" s="38"/>
      <c r="BTG1" s="38"/>
      <c r="BTH1" s="38"/>
      <c r="BTI1" s="38"/>
      <c r="BTJ1" s="38"/>
      <c r="BTK1" s="38"/>
      <c r="BTL1" s="38"/>
      <c r="BTM1" s="38"/>
      <c r="BTN1" s="38"/>
      <c r="BTO1" s="38"/>
      <c r="BTP1" s="38"/>
      <c r="BTQ1" s="38"/>
      <c r="BTR1" s="38"/>
      <c r="BTS1" s="38"/>
      <c r="BTT1" s="38"/>
      <c r="BTU1" s="38"/>
      <c r="BTV1" s="38"/>
      <c r="BTW1" s="38"/>
      <c r="BTX1" s="38"/>
      <c r="BTY1" s="38"/>
      <c r="BTZ1" s="38"/>
      <c r="BUA1" s="38"/>
      <c r="BUB1" s="38"/>
      <c r="BUC1" s="38"/>
      <c r="BUD1" s="38"/>
      <c r="BUE1" s="38"/>
      <c r="BUF1" s="38"/>
      <c r="BUG1" s="38"/>
      <c r="BUH1" s="38"/>
      <c r="BUI1" s="38"/>
      <c r="BUJ1" s="38"/>
      <c r="BUK1" s="38"/>
      <c r="BUL1" s="38"/>
      <c r="BUM1" s="38"/>
      <c r="BUN1" s="38"/>
      <c r="BUO1" s="38"/>
      <c r="BUP1" s="38"/>
      <c r="BUQ1" s="38"/>
      <c r="BUR1" s="38"/>
      <c r="BUS1" s="38"/>
      <c r="BUT1" s="38"/>
      <c r="BUU1" s="38"/>
      <c r="BUV1" s="38"/>
      <c r="BUW1" s="38"/>
      <c r="BUX1" s="38"/>
      <c r="BUY1" s="38"/>
      <c r="BUZ1" s="38"/>
      <c r="BVA1" s="38"/>
      <c r="BVB1" s="38"/>
      <c r="BVC1" s="38"/>
      <c r="BVD1" s="38"/>
      <c r="BVE1" s="38"/>
      <c r="BVF1" s="38"/>
      <c r="BVG1" s="38"/>
      <c r="BVH1" s="38"/>
      <c r="BVI1" s="38"/>
      <c r="BVJ1" s="38"/>
      <c r="BVK1" s="38"/>
      <c r="BVL1" s="38"/>
      <c r="BVM1" s="38"/>
      <c r="BVN1" s="38"/>
      <c r="BVO1" s="38"/>
      <c r="BVP1" s="38"/>
      <c r="BVQ1" s="38"/>
      <c r="BVR1" s="38"/>
      <c r="BVS1" s="38"/>
      <c r="BVT1" s="38"/>
      <c r="BVU1" s="38"/>
      <c r="BVV1" s="38"/>
      <c r="BVW1" s="38"/>
      <c r="BVX1" s="38"/>
      <c r="BVY1" s="38"/>
      <c r="BVZ1" s="38"/>
      <c r="BWA1" s="38"/>
      <c r="BWB1" s="38"/>
      <c r="BWC1" s="38"/>
      <c r="BWD1" s="38"/>
      <c r="BWE1" s="38"/>
      <c r="BWF1" s="38"/>
      <c r="BWG1" s="38"/>
      <c r="BWH1" s="38"/>
      <c r="BWI1" s="38"/>
      <c r="BWJ1" s="38"/>
      <c r="BWK1" s="38"/>
      <c r="BWL1" s="38"/>
      <c r="BWM1" s="38"/>
      <c r="BWN1" s="38"/>
      <c r="BWO1" s="38"/>
      <c r="BWP1" s="38"/>
      <c r="BWQ1" s="38"/>
      <c r="BWR1" s="38"/>
      <c r="BWS1" s="38"/>
      <c r="BWT1" s="38"/>
      <c r="BWU1" s="38"/>
      <c r="BWV1" s="38"/>
      <c r="BWW1" s="38"/>
      <c r="BWX1" s="38"/>
      <c r="BWY1" s="38"/>
      <c r="BWZ1" s="38"/>
      <c r="BXA1" s="38"/>
      <c r="BXB1" s="38"/>
      <c r="BXC1" s="38"/>
      <c r="BXD1" s="38"/>
      <c r="BXE1" s="38"/>
      <c r="BXF1" s="38"/>
      <c r="BXG1" s="38"/>
      <c r="BXH1" s="38"/>
      <c r="BXI1" s="38"/>
      <c r="BXJ1" s="38"/>
      <c r="BXK1" s="38"/>
      <c r="BXL1" s="38"/>
      <c r="BXM1" s="38"/>
      <c r="BXN1" s="38"/>
      <c r="BXO1" s="38"/>
      <c r="BXP1" s="38"/>
      <c r="BXQ1" s="38"/>
      <c r="BXR1" s="38"/>
      <c r="BXS1" s="38"/>
      <c r="BXT1" s="38"/>
      <c r="BXU1" s="38"/>
      <c r="BXV1" s="38"/>
      <c r="BXW1" s="38"/>
      <c r="BXX1" s="38"/>
      <c r="BXY1" s="38"/>
      <c r="BXZ1" s="38"/>
      <c r="BYA1" s="38"/>
      <c r="BYB1" s="38"/>
      <c r="BYC1" s="38"/>
      <c r="BYD1" s="38"/>
      <c r="BYE1" s="38"/>
      <c r="BYF1" s="38"/>
      <c r="BYG1" s="38"/>
      <c r="BYH1" s="38"/>
      <c r="BYI1" s="38"/>
      <c r="BYJ1" s="38"/>
      <c r="BYK1" s="38"/>
      <c r="BYL1" s="38"/>
      <c r="BYM1" s="38"/>
      <c r="BYN1" s="38"/>
      <c r="BYO1" s="38"/>
      <c r="BYP1" s="38"/>
      <c r="BYQ1" s="38"/>
      <c r="BYR1" s="38"/>
      <c r="BYS1" s="38"/>
      <c r="BYT1" s="38"/>
      <c r="BYU1" s="38"/>
      <c r="BYV1" s="38"/>
      <c r="BYW1" s="38"/>
      <c r="BYX1" s="38"/>
      <c r="BYY1" s="38"/>
      <c r="BYZ1" s="38"/>
      <c r="BZA1" s="38"/>
      <c r="BZB1" s="38"/>
      <c r="BZC1" s="38"/>
      <c r="BZD1" s="38"/>
      <c r="BZE1" s="38"/>
      <c r="BZF1" s="38"/>
      <c r="BZG1" s="38"/>
      <c r="BZH1" s="38"/>
      <c r="BZI1" s="38"/>
      <c r="BZJ1" s="38"/>
      <c r="BZK1" s="38"/>
      <c r="BZL1" s="38"/>
      <c r="BZM1" s="38"/>
      <c r="BZN1" s="38"/>
      <c r="BZO1" s="38"/>
      <c r="BZP1" s="38"/>
      <c r="BZQ1" s="38"/>
      <c r="BZR1" s="38"/>
      <c r="BZS1" s="38"/>
      <c r="BZT1" s="38"/>
      <c r="BZU1" s="38"/>
      <c r="BZV1" s="38"/>
      <c r="BZW1" s="38"/>
      <c r="BZX1" s="38"/>
      <c r="BZY1" s="38"/>
      <c r="BZZ1" s="38"/>
      <c r="CAA1" s="38"/>
      <c r="CAB1" s="38"/>
      <c r="CAC1" s="38"/>
      <c r="CAD1" s="38"/>
      <c r="CAE1" s="38"/>
      <c r="CAF1" s="38"/>
      <c r="CAG1" s="38"/>
      <c r="CAH1" s="38"/>
      <c r="CAI1" s="38"/>
      <c r="CAJ1" s="38"/>
      <c r="CAK1" s="38"/>
      <c r="CAL1" s="38"/>
      <c r="CAM1" s="38"/>
      <c r="CAN1" s="38"/>
      <c r="CAO1" s="38"/>
      <c r="CAP1" s="38"/>
      <c r="CAQ1" s="38"/>
      <c r="CAR1" s="38"/>
      <c r="CAS1" s="38"/>
      <c r="CAT1" s="38"/>
      <c r="CAU1" s="38"/>
      <c r="CAV1" s="38"/>
      <c r="CAW1" s="38"/>
      <c r="CAX1" s="38"/>
      <c r="CAY1" s="38"/>
      <c r="CAZ1" s="38"/>
      <c r="CBA1" s="38"/>
      <c r="CBB1" s="38"/>
      <c r="CBC1" s="38"/>
      <c r="CBD1" s="38"/>
      <c r="CBE1" s="38"/>
      <c r="CBF1" s="38"/>
      <c r="CBG1" s="38"/>
      <c r="CBH1" s="38"/>
      <c r="CBI1" s="38"/>
      <c r="CBJ1" s="38"/>
      <c r="CBK1" s="38"/>
      <c r="CBL1" s="38"/>
      <c r="CBM1" s="38"/>
      <c r="CBN1" s="38"/>
      <c r="CBO1" s="38"/>
      <c r="CBP1" s="38"/>
      <c r="CBQ1" s="38"/>
      <c r="CBR1" s="38"/>
      <c r="CBS1" s="38"/>
      <c r="CBT1" s="38"/>
      <c r="CBU1" s="38"/>
      <c r="CBV1" s="38"/>
      <c r="CBW1" s="38"/>
      <c r="CBX1" s="38"/>
      <c r="CBY1" s="38"/>
      <c r="CBZ1" s="38"/>
      <c r="CCA1" s="38"/>
      <c r="CCB1" s="38"/>
      <c r="CCC1" s="38"/>
      <c r="CCD1" s="38"/>
      <c r="CCE1" s="38"/>
      <c r="CCF1" s="38"/>
      <c r="CCG1" s="38"/>
      <c r="CCH1" s="38"/>
      <c r="CCI1" s="38"/>
      <c r="CCJ1" s="38"/>
      <c r="CCK1" s="38"/>
      <c r="CCL1" s="38"/>
      <c r="CCM1" s="38"/>
      <c r="CCN1" s="38"/>
      <c r="CCO1" s="38"/>
      <c r="CCP1" s="38"/>
      <c r="CCQ1" s="38"/>
      <c r="CCR1" s="38"/>
      <c r="CCS1" s="38"/>
      <c r="CCT1" s="38"/>
      <c r="CCU1" s="38"/>
      <c r="CCV1" s="38"/>
      <c r="CCW1" s="38"/>
      <c r="CCX1" s="38"/>
      <c r="CCY1" s="38"/>
      <c r="CCZ1" s="38"/>
      <c r="CDA1" s="38"/>
      <c r="CDB1" s="38"/>
      <c r="CDC1" s="38"/>
      <c r="CDD1" s="38"/>
      <c r="CDE1" s="38"/>
      <c r="CDF1" s="38"/>
      <c r="CDG1" s="38"/>
      <c r="CDH1" s="38"/>
      <c r="CDI1" s="38"/>
      <c r="CDJ1" s="38"/>
      <c r="CDK1" s="38"/>
      <c r="CDL1" s="38"/>
      <c r="CDM1" s="38"/>
      <c r="CDN1" s="38"/>
      <c r="CDO1" s="38"/>
      <c r="CDP1" s="38"/>
      <c r="CDQ1" s="38"/>
      <c r="CDR1" s="38"/>
      <c r="CDS1" s="38"/>
      <c r="CDT1" s="38"/>
      <c r="CDU1" s="38"/>
      <c r="CDV1" s="38"/>
      <c r="CDW1" s="38"/>
      <c r="CDX1" s="38"/>
      <c r="CDY1" s="38"/>
      <c r="CDZ1" s="38"/>
      <c r="CEA1" s="38"/>
      <c r="CEB1" s="38"/>
      <c r="CEC1" s="38"/>
      <c r="CED1" s="38"/>
      <c r="CEE1" s="38"/>
      <c r="CEF1" s="38"/>
      <c r="CEG1" s="38"/>
      <c r="CEH1" s="38"/>
      <c r="CEI1" s="38"/>
      <c r="CEJ1" s="38"/>
      <c r="CEK1" s="38"/>
      <c r="CEL1" s="38"/>
      <c r="CEM1" s="38"/>
      <c r="CEN1" s="38"/>
      <c r="CEO1" s="38"/>
      <c r="CEP1" s="38"/>
      <c r="CEQ1" s="38"/>
      <c r="CER1" s="38"/>
      <c r="CES1" s="38"/>
      <c r="CET1" s="38"/>
      <c r="CEU1" s="38"/>
      <c r="CEV1" s="38"/>
      <c r="CEW1" s="38"/>
      <c r="CEX1" s="38"/>
      <c r="CEY1" s="38"/>
      <c r="CEZ1" s="38"/>
      <c r="CFA1" s="38"/>
      <c r="CFB1" s="38"/>
      <c r="CFC1" s="38"/>
      <c r="CFD1" s="38"/>
      <c r="CFE1" s="38"/>
      <c r="CFF1" s="38"/>
      <c r="CFG1" s="38"/>
      <c r="CFH1" s="38"/>
      <c r="CFI1" s="38"/>
      <c r="CFJ1" s="38"/>
      <c r="CFK1" s="38"/>
      <c r="CFL1" s="38"/>
      <c r="CFM1" s="38"/>
      <c r="CFN1" s="38"/>
      <c r="CFO1" s="38"/>
      <c r="CFP1" s="38"/>
      <c r="CFQ1" s="38"/>
      <c r="CFR1" s="38"/>
      <c r="CFS1" s="38"/>
      <c r="CFT1" s="38"/>
      <c r="CFU1" s="38"/>
      <c r="CFV1" s="38"/>
      <c r="CFW1" s="38"/>
      <c r="CFX1" s="38"/>
      <c r="CFY1" s="38"/>
      <c r="CFZ1" s="38"/>
      <c r="CGA1" s="38"/>
      <c r="CGB1" s="38"/>
      <c r="CGC1" s="38"/>
      <c r="CGD1" s="38"/>
      <c r="CGE1" s="38"/>
      <c r="CGF1" s="38"/>
      <c r="CGG1" s="38"/>
      <c r="CGH1" s="38"/>
      <c r="CGI1" s="38"/>
      <c r="CGJ1" s="38"/>
      <c r="CGK1" s="38"/>
      <c r="CGL1" s="38"/>
      <c r="CGM1" s="38"/>
      <c r="CGN1" s="38"/>
      <c r="CGO1" s="38"/>
      <c r="CGP1" s="38"/>
      <c r="CGQ1" s="38"/>
      <c r="CGR1" s="38"/>
      <c r="CGS1" s="38"/>
      <c r="CGT1" s="38"/>
      <c r="CGU1" s="38"/>
      <c r="CGV1" s="38"/>
      <c r="CGW1" s="38"/>
      <c r="CGX1" s="38"/>
      <c r="CGY1" s="38"/>
      <c r="CGZ1" s="38"/>
      <c r="CHA1" s="38"/>
      <c r="CHB1" s="38"/>
      <c r="CHC1" s="38"/>
      <c r="CHD1" s="38"/>
      <c r="CHE1" s="38"/>
      <c r="CHF1" s="38"/>
      <c r="CHG1" s="38"/>
      <c r="CHH1" s="38"/>
      <c r="CHI1" s="38"/>
      <c r="CHJ1" s="38"/>
      <c r="CHK1" s="38"/>
      <c r="CHL1" s="38"/>
      <c r="CHM1" s="38"/>
      <c r="CHN1" s="38"/>
      <c r="CHO1" s="38"/>
      <c r="CHP1" s="38"/>
      <c r="CHQ1" s="38"/>
      <c r="CHR1" s="38"/>
      <c r="CHS1" s="38"/>
      <c r="CHT1" s="38"/>
      <c r="CHU1" s="38"/>
      <c r="CHV1" s="38"/>
      <c r="CHW1" s="38"/>
      <c r="CHX1" s="38"/>
      <c r="CHY1" s="38"/>
      <c r="CHZ1" s="38"/>
      <c r="CIA1" s="38"/>
      <c r="CIB1" s="38"/>
      <c r="CIC1" s="38"/>
      <c r="CID1" s="38"/>
      <c r="CIE1" s="38"/>
      <c r="CIF1" s="38"/>
      <c r="CIG1" s="38"/>
      <c r="CIH1" s="38"/>
      <c r="CII1" s="38"/>
      <c r="CIJ1" s="38"/>
      <c r="CIK1" s="38"/>
      <c r="CIL1" s="38"/>
      <c r="CIM1" s="38"/>
      <c r="CIN1" s="38"/>
      <c r="CIO1" s="38"/>
      <c r="CIP1" s="38"/>
      <c r="CIQ1" s="38"/>
      <c r="CIR1" s="38"/>
      <c r="CIS1" s="38"/>
      <c r="CIT1" s="38"/>
      <c r="CIU1" s="38"/>
      <c r="CIV1" s="38"/>
      <c r="CIW1" s="38"/>
      <c r="CIX1" s="38"/>
      <c r="CIY1" s="38"/>
      <c r="CIZ1" s="38"/>
      <c r="CJA1" s="38"/>
      <c r="CJB1" s="38"/>
      <c r="CJC1" s="38"/>
      <c r="CJD1" s="38"/>
      <c r="CJE1" s="38"/>
      <c r="CJF1" s="38"/>
      <c r="CJG1" s="38"/>
      <c r="CJH1" s="38"/>
      <c r="CJI1" s="38"/>
      <c r="CJJ1" s="38"/>
      <c r="CJK1" s="38"/>
      <c r="CJL1" s="38"/>
      <c r="CJM1" s="38"/>
      <c r="CJN1" s="38"/>
      <c r="CJO1" s="38"/>
      <c r="CJP1" s="38"/>
      <c r="CJQ1" s="38"/>
      <c r="CJR1" s="38"/>
      <c r="CJS1" s="38"/>
      <c r="CJT1" s="38"/>
      <c r="CJU1" s="38"/>
      <c r="CJV1" s="38"/>
      <c r="CJW1" s="38"/>
      <c r="CJX1" s="38"/>
      <c r="CJY1" s="38"/>
      <c r="CJZ1" s="38"/>
      <c r="CKA1" s="38"/>
      <c r="CKB1" s="38"/>
      <c r="CKC1" s="38"/>
      <c r="CKD1" s="38"/>
      <c r="CKE1" s="38"/>
      <c r="CKF1" s="38"/>
      <c r="CKG1" s="38"/>
      <c r="CKH1" s="38"/>
      <c r="CKI1" s="38"/>
      <c r="CKJ1" s="38"/>
      <c r="CKK1" s="38"/>
      <c r="CKL1" s="38"/>
      <c r="CKM1" s="38"/>
      <c r="CKN1" s="38"/>
      <c r="CKO1" s="38"/>
      <c r="CKP1" s="38"/>
      <c r="CKQ1" s="38"/>
      <c r="CKR1" s="38"/>
      <c r="CKS1" s="38"/>
      <c r="CKT1" s="38"/>
      <c r="CKU1" s="38"/>
      <c r="CKV1" s="38"/>
      <c r="CKW1" s="38"/>
      <c r="CKX1" s="38"/>
      <c r="CKY1" s="38"/>
      <c r="CKZ1" s="38"/>
      <c r="CLA1" s="38"/>
      <c r="CLB1" s="38"/>
      <c r="CLC1" s="38"/>
      <c r="CLD1" s="38"/>
      <c r="CLE1" s="38"/>
      <c r="CLF1" s="38"/>
      <c r="CLG1" s="38"/>
      <c r="CLH1" s="38"/>
      <c r="CLI1" s="38"/>
      <c r="CLJ1" s="38"/>
      <c r="CLK1" s="38"/>
      <c r="CLL1" s="38"/>
      <c r="CLM1" s="38"/>
      <c r="CLN1" s="38"/>
      <c r="CLO1" s="38"/>
      <c r="CLP1" s="38"/>
      <c r="CLQ1" s="38"/>
      <c r="CLR1" s="38"/>
      <c r="CLS1" s="38"/>
      <c r="CLT1" s="38"/>
      <c r="CLU1" s="38"/>
      <c r="CLV1" s="38"/>
      <c r="CLW1" s="38"/>
      <c r="CLX1" s="38"/>
      <c r="CLY1" s="38"/>
      <c r="CLZ1" s="38"/>
      <c r="CMA1" s="38"/>
      <c r="CMB1" s="38"/>
      <c r="CMC1" s="38"/>
      <c r="CMD1" s="38"/>
      <c r="CME1" s="38"/>
      <c r="CMF1" s="38"/>
      <c r="CMG1" s="38"/>
      <c r="CMH1" s="38"/>
      <c r="CMI1" s="38"/>
      <c r="CMJ1" s="38"/>
      <c r="CMK1" s="38"/>
      <c r="CML1" s="38"/>
      <c r="CMM1" s="38"/>
      <c r="CMN1" s="38"/>
      <c r="CMO1" s="38"/>
      <c r="CMP1" s="38"/>
      <c r="CMQ1" s="38"/>
      <c r="CMR1" s="38"/>
      <c r="CMS1" s="38"/>
      <c r="CMT1" s="38"/>
      <c r="CMU1" s="38"/>
      <c r="CMV1" s="38"/>
      <c r="CMW1" s="38"/>
      <c r="CMX1" s="38"/>
      <c r="CMY1" s="38"/>
      <c r="CMZ1" s="38"/>
      <c r="CNA1" s="38"/>
      <c r="CNB1" s="38"/>
      <c r="CNC1" s="38"/>
      <c r="CND1" s="38"/>
      <c r="CNE1" s="38"/>
      <c r="CNF1" s="38"/>
      <c r="CNG1" s="38"/>
      <c r="CNH1" s="38"/>
      <c r="CNI1" s="38"/>
      <c r="CNJ1" s="38"/>
      <c r="CNK1" s="38"/>
      <c r="CNL1" s="38"/>
      <c r="CNM1" s="38"/>
      <c r="CNN1" s="38"/>
      <c r="CNO1" s="38"/>
      <c r="CNP1" s="38"/>
      <c r="CNQ1" s="38"/>
      <c r="CNR1" s="38"/>
      <c r="CNS1" s="38"/>
      <c r="CNT1" s="38"/>
      <c r="CNU1" s="38"/>
      <c r="CNV1" s="38"/>
      <c r="CNW1" s="38"/>
      <c r="CNX1" s="38"/>
      <c r="CNY1" s="38"/>
      <c r="CNZ1" s="38"/>
      <c r="COA1" s="38"/>
      <c r="COB1" s="38"/>
      <c r="COC1" s="38"/>
      <c r="COD1" s="38"/>
      <c r="COE1" s="38"/>
      <c r="COF1" s="38"/>
      <c r="COG1" s="38"/>
      <c r="COH1" s="38"/>
      <c r="COI1" s="38"/>
      <c r="COJ1" s="38"/>
      <c r="COK1" s="38"/>
      <c r="COL1" s="38"/>
      <c r="COM1" s="38"/>
      <c r="CON1" s="38"/>
      <c r="COO1" s="38"/>
      <c r="COP1" s="38"/>
      <c r="COQ1" s="38"/>
      <c r="COR1" s="38"/>
      <c r="COS1" s="38"/>
      <c r="COT1" s="38"/>
      <c r="COU1" s="38"/>
      <c r="COV1" s="38"/>
      <c r="COW1" s="38"/>
      <c r="COX1" s="38"/>
      <c r="COY1" s="38"/>
      <c r="COZ1" s="38"/>
      <c r="CPA1" s="38"/>
      <c r="CPB1" s="38"/>
      <c r="CPC1" s="38"/>
      <c r="CPD1" s="38"/>
      <c r="CPE1" s="38"/>
      <c r="CPF1" s="38"/>
      <c r="CPG1" s="38"/>
      <c r="CPH1" s="38"/>
      <c r="CPI1" s="38"/>
      <c r="CPJ1" s="38"/>
      <c r="CPK1" s="38"/>
      <c r="CPL1" s="38"/>
      <c r="CPM1" s="38"/>
      <c r="CPN1" s="38"/>
      <c r="CPO1" s="38"/>
      <c r="CPP1" s="38"/>
      <c r="CPQ1" s="38"/>
      <c r="CPR1" s="38"/>
      <c r="CPS1" s="38"/>
      <c r="CPT1" s="38"/>
      <c r="CPU1" s="38"/>
      <c r="CPV1" s="38"/>
      <c r="CPW1" s="38"/>
      <c r="CPX1" s="38"/>
      <c r="CPY1" s="38"/>
      <c r="CPZ1" s="38"/>
      <c r="CQA1" s="38"/>
      <c r="CQB1" s="38"/>
      <c r="CQC1" s="38"/>
      <c r="CQD1" s="38"/>
      <c r="CQE1" s="38"/>
      <c r="CQF1" s="38"/>
      <c r="CQG1" s="38"/>
      <c r="CQH1" s="38"/>
      <c r="CQI1" s="38"/>
      <c r="CQJ1" s="38"/>
      <c r="CQK1" s="38"/>
      <c r="CQL1" s="38"/>
      <c r="CQM1" s="38"/>
      <c r="CQN1" s="38"/>
      <c r="CQO1" s="38"/>
      <c r="CQP1" s="38"/>
      <c r="CQQ1" s="38"/>
      <c r="CQR1" s="38"/>
      <c r="CQS1" s="38"/>
      <c r="CQT1" s="38"/>
      <c r="CQU1" s="38"/>
      <c r="CQV1" s="38"/>
      <c r="CQW1" s="38"/>
      <c r="CQX1" s="38"/>
      <c r="CQY1" s="38"/>
      <c r="CQZ1" s="38"/>
      <c r="CRA1" s="38"/>
      <c r="CRB1" s="38"/>
      <c r="CRC1" s="38"/>
      <c r="CRD1" s="38"/>
      <c r="CRE1" s="38"/>
      <c r="CRF1" s="38"/>
      <c r="CRG1" s="38"/>
      <c r="CRH1" s="38"/>
      <c r="CRI1" s="38"/>
      <c r="CRJ1" s="38"/>
      <c r="CRK1" s="38"/>
      <c r="CRL1" s="38"/>
      <c r="CRM1" s="38"/>
      <c r="CRN1" s="38"/>
      <c r="CRO1" s="38"/>
      <c r="CRP1" s="38"/>
      <c r="CRQ1" s="38"/>
      <c r="CRR1" s="38"/>
      <c r="CRS1" s="38"/>
      <c r="CRT1" s="38"/>
      <c r="CRU1" s="38"/>
      <c r="CRV1" s="38"/>
      <c r="CRW1" s="38"/>
      <c r="CRX1" s="38"/>
      <c r="CRY1" s="38"/>
      <c r="CRZ1" s="38"/>
      <c r="CSA1" s="38"/>
      <c r="CSB1" s="38"/>
      <c r="CSC1" s="38"/>
      <c r="CSD1" s="38"/>
      <c r="CSE1" s="38"/>
      <c r="CSF1" s="38"/>
      <c r="CSG1" s="38"/>
      <c r="CSH1" s="38"/>
      <c r="CSI1" s="38"/>
      <c r="CSJ1" s="38"/>
      <c r="CSK1" s="38"/>
      <c r="CSL1" s="38"/>
      <c r="CSM1" s="38"/>
      <c r="CSN1" s="38"/>
      <c r="CSO1" s="38"/>
      <c r="CSP1" s="38"/>
      <c r="CSQ1" s="38"/>
      <c r="CSR1" s="38"/>
      <c r="CSS1" s="38"/>
      <c r="CST1" s="38"/>
      <c r="CSU1" s="38"/>
      <c r="CSV1" s="38"/>
      <c r="CSW1" s="38"/>
      <c r="CSX1" s="38"/>
      <c r="CSY1" s="38"/>
      <c r="CSZ1" s="38"/>
      <c r="CTA1" s="38"/>
      <c r="CTB1" s="38"/>
      <c r="CTC1" s="38"/>
      <c r="CTD1" s="38"/>
      <c r="CTE1" s="38"/>
      <c r="CTF1" s="38"/>
      <c r="CTG1" s="38"/>
      <c r="CTH1" s="38"/>
      <c r="CTI1" s="38"/>
      <c r="CTJ1" s="38"/>
      <c r="CTK1" s="38"/>
      <c r="CTL1" s="38"/>
      <c r="CTM1" s="38"/>
      <c r="CTN1" s="38"/>
      <c r="CTO1" s="38"/>
      <c r="CTP1" s="38"/>
      <c r="CTQ1" s="38"/>
      <c r="CTR1" s="38"/>
      <c r="CTS1" s="38"/>
      <c r="CTT1" s="38"/>
      <c r="CTU1" s="38"/>
      <c r="CTV1" s="38"/>
      <c r="CTW1" s="38"/>
      <c r="CTX1" s="38"/>
      <c r="CTY1" s="38"/>
      <c r="CTZ1" s="38"/>
      <c r="CUA1" s="38"/>
      <c r="CUB1" s="38"/>
      <c r="CUC1" s="38"/>
      <c r="CUD1" s="38"/>
      <c r="CUE1" s="38"/>
      <c r="CUF1" s="38"/>
      <c r="CUG1" s="38"/>
      <c r="CUH1" s="38"/>
      <c r="CUI1" s="38"/>
      <c r="CUJ1" s="38"/>
      <c r="CUK1" s="38"/>
      <c r="CUL1" s="38"/>
      <c r="CUM1" s="38"/>
      <c r="CUN1" s="38"/>
      <c r="CUO1" s="38"/>
      <c r="CUP1" s="38"/>
      <c r="CUQ1" s="38"/>
      <c r="CUR1" s="38"/>
      <c r="CUS1" s="38"/>
      <c r="CUT1" s="38"/>
      <c r="CUU1" s="38"/>
      <c r="CUV1" s="38"/>
      <c r="CUW1" s="38"/>
      <c r="CUX1" s="38"/>
      <c r="CUY1" s="38"/>
      <c r="CUZ1" s="38"/>
      <c r="CVA1" s="38"/>
      <c r="CVB1" s="38"/>
      <c r="CVC1" s="38"/>
      <c r="CVD1" s="38"/>
      <c r="CVE1" s="38"/>
      <c r="CVF1" s="38"/>
      <c r="CVG1" s="38"/>
      <c r="CVH1" s="38"/>
      <c r="CVI1" s="38"/>
      <c r="CVJ1" s="38"/>
      <c r="CVK1" s="38"/>
      <c r="CVL1" s="38"/>
      <c r="CVM1" s="38"/>
      <c r="CVN1" s="38"/>
      <c r="CVO1" s="38"/>
      <c r="CVP1" s="38"/>
      <c r="CVQ1" s="38"/>
      <c r="CVR1" s="38"/>
      <c r="CVS1" s="38"/>
      <c r="CVT1" s="38"/>
      <c r="CVU1" s="38"/>
      <c r="CVV1" s="38"/>
      <c r="CVW1" s="38"/>
      <c r="CVX1" s="38"/>
      <c r="CVY1" s="38"/>
      <c r="CVZ1" s="38"/>
      <c r="CWA1" s="38"/>
      <c r="CWB1" s="38"/>
      <c r="CWC1" s="38"/>
      <c r="CWD1" s="38"/>
      <c r="CWE1" s="38"/>
      <c r="CWF1" s="38"/>
      <c r="CWG1" s="38"/>
      <c r="CWH1" s="38"/>
      <c r="CWI1" s="38"/>
      <c r="CWJ1" s="38"/>
      <c r="CWK1" s="38"/>
      <c r="CWL1" s="38"/>
      <c r="CWM1" s="38"/>
      <c r="CWN1" s="38"/>
      <c r="CWO1" s="38"/>
      <c r="CWP1" s="38"/>
      <c r="CWQ1" s="38"/>
      <c r="CWR1" s="38"/>
      <c r="CWS1" s="38"/>
      <c r="CWT1" s="38"/>
      <c r="CWU1" s="38"/>
      <c r="CWV1" s="38"/>
      <c r="CWW1" s="38"/>
      <c r="CWX1" s="38"/>
      <c r="CWY1" s="38"/>
      <c r="CWZ1" s="38"/>
      <c r="CXA1" s="38"/>
      <c r="CXB1" s="38"/>
      <c r="CXC1" s="38"/>
      <c r="CXD1" s="38"/>
      <c r="CXE1" s="38"/>
      <c r="CXF1" s="38"/>
      <c r="CXG1" s="38"/>
      <c r="CXH1" s="38"/>
      <c r="CXI1" s="38"/>
      <c r="CXJ1" s="38"/>
      <c r="CXK1" s="38"/>
      <c r="CXL1" s="38"/>
      <c r="CXM1" s="38"/>
      <c r="CXN1" s="38"/>
      <c r="CXO1" s="38"/>
      <c r="CXP1" s="38"/>
      <c r="CXQ1" s="38"/>
      <c r="CXR1" s="38"/>
      <c r="CXS1" s="38"/>
      <c r="CXT1" s="38"/>
      <c r="CXU1" s="38"/>
      <c r="CXV1" s="38"/>
      <c r="CXW1" s="38"/>
      <c r="CXX1" s="38"/>
      <c r="CXY1" s="38"/>
      <c r="CXZ1" s="38"/>
      <c r="CYA1" s="38"/>
      <c r="CYB1" s="38"/>
      <c r="CYC1" s="38"/>
      <c r="CYD1" s="38"/>
      <c r="CYE1" s="38"/>
      <c r="CYF1" s="38"/>
      <c r="CYG1" s="38"/>
      <c r="CYH1" s="38"/>
      <c r="CYI1" s="38"/>
      <c r="CYJ1" s="38"/>
      <c r="CYK1" s="38"/>
      <c r="CYL1" s="38"/>
      <c r="CYM1" s="38"/>
      <c r="CYN1" s="38"/>
      <c r="CYO1" s="38"/>
      <c r="CYP1" s="38"/>
      <c r="CYQ1" s="38"/>
      <c r="CYR1" s="38"/>
      <c r="CYS1" s="38"/>
      <c r="CYT1" s="38"/>
      <c r="CYU1" s="38"/>
      <c r="CYV1" s="38"/>
      <c r="CYW1" s="38"/>
      <c r="CYX1" s="38"/>
      <c r="CYY1" s="38"/>
      <c r="CYZ1" s="38"/>
      <c r="CZA1" s="38"/>
      <c r="CZB1" s="38"/>
      <c r="CZC1" s="38"/>
      <c r="CZD1" s="38"/>
      <c r="CZE1" s="38"/>
      <c r="CZF1" s="38"/>
      <c r="CZG1" s="38"/>
      <c r="CZH1" s="38"/>
      <c r="CZI1" s="38"/>
      <c r="CZJ1" s="38"/>
      <c r="CZK1" s="38"/>
      <c r="CZL1" s="38"/>
      <c r="CZM1" s="38"/>
      <c r="CZN1" s="38"/>
      <c r="CZO1" s="38"/>
      <c r="CZP1" s="38"/>
      <c r="CZQ1" s="38"/>
      <c r="CZR1" s="38"/>
      <c r="CZS1" s="38"/>
      <c r="CZT1" s="38"/>
      <c r="CZU1" s="38"/>
      <c r="CZV1" s="38"/>
      <c r="CZW1" s="38"/>
      <c r="CZX1" s="38"/>
      <c r="CZY1" s="38"/>
      <c r="CZZ1" s="38"/>
      <c r="DAA1" s="38"/>
      <c r="DAB1" s="38"/>
      <c r="DAC1" s="38"/>
      <c r="DAD1" s="38"/>
      <c r="DAE1" s="38"/>
      <c r="DAF1" s="38"/>
      <c r="DAG1" s="38"/>
      <c r="DAH1" s="38"/>
      <c r="DAI1" s="38"/>
      <c r="DAJ1" s="38"/>
      <c r="DAK1" s="38"/>
      <c r="DAL1" s="38"/>
      <c r="DAM1" s="38"/>
      <c r="DAN1" s="38"/>
      <c r="DAO1" s="38"/>
      <c r="DAP1" s="38"/>
      <c r="DAQ1" s="38"/>
      <c r="DAR1" s="38"/>
      <c r="DAS1" s="38"/>
      <c r="DAT1" s="38"/>
      <c r="DAU1" s="38"/>
      <c r="DAV1" s="38"/>
      <c r="DAW1" s="38"/>
      <c r="DAX1" s="38"/>
      <c r="DAY1" s="38"/>
      <c r="DAZ1" s="38"/>
      <c r="DBA1" s="38"/>
      <c r="DBB1" s="38"/>
      <c r="DBC1" s="38"/>
      <c r="DBD1" s="38"/>
      <c r="DBE1" s="38"/>
      <c r="DBF1" s="38"/>
      <c r="DBG1" s="38"/>
      <c r="DBH1" s="38"/>
      <c r="DBI1" s="38"/>
      <c r="DBJ1" s="38"/>
      <c r="DBK1" s="38"/>
      <c r="DBL1" s="38"/>
      <c r="DBM1" s="38"/>
      <c r="DBN1" s="38"/>
      <c r="DBO1" s="38"/>
      <c r="DBP1" s="38"/>
      <c r="DBQ1" s="38"/>
      <c r="DBR1" s="38"/>
      <c r="DBS1" s="38"/>
      <c r="DBT1" s="38"/>
      <c r="DBU1" s="38"/>
      <c r="DBV1" s="38"/>
      <c r="DBW1" s="38"/>
      <c r="DBX1" s="38"/>
      <c r="DBY1" s="38"/>
      <c r="DBZ1" s="38"/>
      <c r="DCA1" s="38"/>
      <c r="DCB1" s="38"/>
      <c r="DCC1" s="38"/>
      <c r="DCD1" s="38"/>
      <c r="DCE1" s="38"/>
      <c r="DCF1" s="38"/>
      <c r="DCG1" s="38"/>
      <c r="DCH1" s="38"/>
      <c r="DCI1" s="38"/>
      <c r="DCJ1" s="38"/>
      <c r="DCK1" s="38"/>
      <c r="DCL1" s="38"/>
      <c r="DCM1" s="38"/>
      <c r="DCN1" s="38"/>
      <c r="DCO1" s="38"/>
      <c r="DCP1" s="38"/>
      <c r="DCQ1" s="38"/>
      <c r="DCR1" s="38"/>
      <c r="DCS1" s="38"/>
      <c r="DCT1" s="38"/>
      <c r="DCU1" s="38"/>
      <c r="DCV1" s="38"/>
      <c r="DCW1" s="38"/>
      <c r="DCX1" s="38"/>
      <c r="DCY1" s="38"/>
      <c r="DCZ1" s="38"/>
      <c r="DDA1" s="38"/>
      <c r="DDB1" s="38"/>
      <c r="DDC1" s="38"/>
      <c r="DDD1" s="38"/>
      <c r="DDE1" s="38"/>
      <c r="DDF1" s="38"/>
      <c r="DDG1" s="38"/>
      <c r="DDH1" s="38"/>
      <c r="DDI1" s="38"/>
      <c r="DDJ1" s="38"/>
      <c r="DDK1" s="38"/>
      <c r="DDL1" s="38"/>
      <c r="DDM1" s="38"/>
      <c r="DDN1" s="38"/>
      <c r="DDO1" s="38"/>
      <c r="DDP1" s="38"/>
      <c r="DDQ1" s="38"/>
      <c r="DDR1" s="38"/>
      <c r="DDS1" s="38"/>
      <c r="DDT1" s="38"/>
      <c r="DDU1" s="38"/>
      <c r="DDV1" s="38"/>
      <c r="DDW1" s="38"/>
      <c r="DDX1" s="38"/>
      <c r="DDY1" s="38"/>
      <c r="DDZ1" s="38"/>
      <c r="DEA1" s="38"/>
      <c r="DEB1" s="38"/>
      <c r="DEC1" s="38"/>
      <c r="DED1" s="38"/>
      <c r="DEE1" s="38"/>
      <c r="DEF1" s="38"/>
      <c r="DEG1" s="38"/>
      <c r="DEH1" s="38"/>
      <c r="DEI1" s="38"/>
      <c r="DEJ1" s="38"/>
      <c r="DEK1" s="38"/>
      <c r="DEL1" s="38"/>
      <c r="DEM1" s="38"/>
      <c r="DEN1" s="38"/>
      <c r="DEO1" s="38"/>
      <c r="DEP1" s="38"/>
      <c r="DEQ1" s="38"/>
      <c r="DER1" s="38"/>
      <c r="DES1" s="38"/>
      <c r="DET1" s="38"/>
      <c r="DEU1" s="38"/>
      <c r="DEV1" s="38"/>
      <c r="DEW1" s="38"/>
      <c r="DEX1" s="38"/>
      <c r="DEY1" s="38"/>
      <c r="DEZ1" s="38"/>
      <c r="DFA1" s="38"/>
      <c r="DFB1" s="38"/>
      <c r="DFC1" s="38"/>
      <c r="DFD1" s="38"/>
      <c r="DFE1" s="38"/>
      <c r="DFF1" s="38"/>
      <c r="DFG1" s="38"/>
      <c r="DFH1" s="38"/>
      <c r="DFI1" s="38"/>
      <c r="DFJ1" s="38"/>
      <c r="DFK1" s="38"/>
      <c r="DFL1" s="38"/>
      <c r="DFM1" s="38"/>
      <c r="DFN1" s="38"/>
      <c r="DFO1" s="38"/>
      <c r="DFP1" s="38"/>
      <c r="DFQ1" s="38"/>
      <c r="DFR1" s="38"/>
      <c r="DFS1" s="38"/>
      <c r="DFT1" s="38"/>
      <c r="DFU1" s="38"/>
      <c r="DFV1" s="38"/>
      <c r="DFW1" s="38"/>
      <c r="DFX1" s="38"/>
      <c r="DFY1" s="38"/>
      <c r="DFZ1" s="38"/>
      <c r="DGA1" s="38"/>
      <c r="DGB1" s="38"/>
      <c r="DGC1" s="38"/>
      <c r="DGD1" s="38"/>
      <c r="DGE1" s="38"/>
      <c r="DGF1" s="38"/>
      <c r="DGG1" s="38"/>
      <c r="DGH1" s="38"/>
      <c r="DGI1" s="38"/>
      <c r="DGJ1" s="38"/>
      <c r="DGK1" s="38"/>
      <c r="DGL1" s="38"/>
      <c r="DGM1" s="38"/>
      <c r="DGN1" s="38"/>
      <c r="DGO1" s="38"/>
      <c r="DGP1" s="38"/>
      <c r="DGQ1" s="38"/>
      <c r="DGR1" s="38"/>
      <c r="DGS1" s="38"/>
      <c r="DGT1" s="38"/>
      <c r="DGU1" s="38"/>
      <c r="DGV1" s="38"/>
      <c r="DGW1" s="38"/>
      <c r="DGX1" s="38"/>
      <c r="DGY1" s="38"/>
      <c r="DGZ1" s="38"/>
      <c r="DHA1" s="38"/>
      <c r="DHB1" s="38"/>
      <c r="DHC1" s="38"/>
      <c r="DHD1" s="38"/>
      <c r="DHE1" s="38"/>
      <c r="DHF1" s="38"/>
      <c r="DHG1" s="38"/>
      <c r="DHH1" s="38"/>
      <c r="DHI1" s="38"/>
      <c r="DHJ1" s="38"/>
      <c r="DHK1" s="38"/>
      <c r="DHL1" s="38"/>
      <c r="DHM1" s="38"/>
      <c r="DHN1" s="38"/>
      <c r="DHO1" s="38"/>
      <c r="DHP1" s="38"/>
      <c r="DHQ1" s="38"/>
      <c r="DHR1" s="38"/>
      <c r="DHS1" s="38"/>
      <c r="DHT1" s="38"/>
      <c r="DHU1" s="38"/>
      <c r="DHV1" s="38"/>
      <c r="DHW1" s="38"/>
      <c r="DHX1" s="38"/>
      <c r="DHY1" s="38"/>
      <c r="DHZ1" s="38"/>
      <c r="DIA1" s="38"/>
      <c r="DIB1" s="38"/>
      <c r="DIC1" s="38"/>
      <c r="DID1" s="38"/>
      <c r="DIE1" s="38"/>
      <c r="DIF1" s="38"/>
      <c r="DIG1" s="38"/>
      <c r="DIH1" s="38"/>
      <c r="DII1" s="38"/>
      <c r="DIJ1" s="38"/>
      <c r="DIK1" s="38"/>
      <c r="DIL1" s="38"/>
      <c r="DIM1" s="38"/>
      <c r="DIN1" s="38"/>
      <c r="DIO1" s="38"/>
      <c r="DIP1" s="38"/>
      <c r="DIQ1" s="38"/>
      <c r="DIR1" s="38"/>
      <c r="DIS1" s="38"/>
      <c r="DIT1" s="38"/>
      <c r="DIU1" s="38"/>
      <c r="DIV1" s="38"/>
      <c r="DIW1" s="38"/>
      <c r="DIX1" s="38"/>
      <c r="DIY1" s="38"/>
      <c r="DIZ1" s="38"/>
      <c r="DJA1" s="38"/>
      <c r="DJB1" s="38"/>
      <c r="DJC1" s="38"/>
      <c r="DJD1" s="38"/>
      <c r="DJE1" s="38"/>
      <c r="DJF1" s="38"/>
      <c r="DJG1" s="38"/>
      <c r="DJH1" s="38"/>
      <c r="DJI1" s="38"/>
      <c r="DJJ1" s="38"/>
      <c r="DJK1" s="38"/>
      <c r="DJL1" s="38"/>
      <c r="DJM1" s="38"/>
      <c r="DJN1" s="38"/>
      <c r="DJO1" s="38"/>
      <c r="DJP1" s="38"/>
      <c r="DJQ1" s="38"/>
      <c r="DJR1" s="38"/>
      <c r="DJS1" s="38"/>
      <c r="DJT1" s="38"/>
      <c r="DJU1" s="38"/>
      <c r="DJV1" s="38"/>
      <c r="DJW1" s="38"/>
      <c r="DJX1" s="38"/>
      <c r="DJY1" s="38"/>
      <c r="DJZ1" s="38"/>
      <c r="DKA1" s="38"/>
      <c r="DKB1" s="38"/>
      <c r="DKC1" s="38"/>
      <c r="DKD1" s="38"/>
      <c r="DKE1" s="38"/>
      <c r="DKF1" s="38"/>
      <c r="DKG1" s="38"/>
      <c r="DKH1" s="38"/>
      <c r="DKI1" s="38"/>
      <c r="DKJ1" s="38"/>
      <c r="DKK1" s="38"/>
      <c r="DKL1" s="38"/>
      <c r="DKM1" s="38"/>
      <c r="DKN1" s="38"/>
      <c r="DKO1" s="38"/>
      <c r="DKP1" s="38"/>
      <c r="DKQ1" s="38"/>
      <c r="DKR1" s="38"/>
      <c r="DKS1" s="38"/>
      <c r="DKT1" s="38"/>
      <c r="DKU1" s="38"/>
      <c r="DKV1" s="38"/>
      <c r="DKW1" s="38"/>
      <c r="DKX1" s="38"/>
      <c r="DKY1" s="38"/>
      <c r="DKZ1" s="38"/>
      <c r="DLA1" s="38"/>
      <c r="DLB1" s="38"/>
      <c r="DLC1" s="38"/>
      <c r="DLD1" s="38"/>
      <c r="DLE1" s="38"/>
      <c r="DLF1" s="38"/>
      <c r="DLG1" s="38"/>
      <c r="DLH1" s="38"/>
      <c r="DLI1" s="38"/>
      <c r="DLJ1" s="38"/>
      <c r="DLK1" s="38"/>
      <c r="DLL1" s="38"/>
      <c r="DLM1" s="38"/>
      <c r="DLN1" s="38"/>
      <c r="DLO1" s="38"/>
      <c r="DLP1" s="38"/>
      <c r="DLQ1" s="38"/>
      <c r="DLR1" s="38"/>
      <c r="DLS1" s="38"/>
      <c r="DLT1" s="38"/>
      <c r="DLU1" s="38"/>
      <c r="DLV1" s="38"/>
      <c r="DLW1" s="38"/>
      <c r="DLX1" s="38"/>
      <c r="DLY1" s="38"/>
      <c r="DLZ1" s="38"/>
      <c r="DMA1" s="38"/>
      <c r="DMB1" s="38"/>
      <c r="DMC1" s="38"/>
      <c r="DMD1" s="38"/>
      <c r="DME1" s="38"/>
      <c r="DMF1" s="38"/>
      <c r="DMG1" s="38"/>
      <c r="DMH1" s="38"/>
      <c r="DMI1" s="38"/>
      <c r="DMJ1" s="38"/>
      <c r="DMK1" s="38"/>
      <c r="DML1" s="38"/>
      <c r="DMM1" s="38"/>
      <c r="DMN1" s="38"/>
      <c r="DMO1" s="38"/>
      <c r="DMP1" s="38"/>
      <c r="DMQ1" s="38"/>
      <c r="DMR1" s="38"/>
      <c r="DMS1" s="38"/>
      <c r="DMT1" s="38"/>
      <c r="DMU1" s="38"/>
      <c r="DMV1" s="38"/>
      <c r="DMW1" s="38"/>
      <c r="DMX1" s="38"/>
      <c r="DMY1" s="38"/>
      <c r="DMZ1" s="38"/>
      <c r="DNA1" s="38"/>
      <c r="DNB1" s="38"/>
      <c r="DNC1" s="38"/>
      <c r="DND1" s="38"/>
      <c r="DNE1" s="38"/>
      <c r="DNF1" s="38"/>
      <c r="DNG1" s="38"/>
      <c r="DNH1" s="38"/>
      <c r="DNI1" s="38"/>
      <c r="DNJ1" s="38"/>
      <c r="DNK1" s="38"/>
      <c r="DNL1" s="38"/>
      <c r="DNM1" s="38"/>
      <c r="DNN1" s="38"/>
      <c r="DNO1" s="38"/>
      <c r="DNP1" s="38"/>
      <c r="DNQ1" s="38"/>
      <c r="DNR1" s="38"/>
      <c r="DNS1" s="38"/>
      <c r="DNT1" s="38"/>
      <c r="DNU1" s="38"/>
      <c r="DNV1" s="38"/>
      <c r="DNW1" s="38"/>
      <c r="DNX1" s="38"/>
      <c r="DNY1" s="38"/>
      <c r="DNZ1" s="38"/>
      <c r="DOA1" s="38"/>
      <c r="DOB1" s="38"/>
      <c r="DOC1" s="38"/>
      <c r="DOD1" s="38"/>
      <c r="DOE1" s="38"/>
      <c r="DOF1" s="38"/>
      <c r="DOG1" s="38"/>
      <c r="DOH1" s="38"/>
      <c r="DOI1" s="38"/>
      <c r="DOJ1" s="38"/>
      <c r="DOK1" s="38"/>
      <c r="DOL1" s="38"/>
      <c r="DOM1" s="38"/>
      <c r="DON1" s="38"/>
      <c r="DOO1" s="38"/>
      <c r="DOP1" s="38"/>
      <c r="DOQ1" s="38"/>
      <c r="DOR1" s="38"/>
      <c r="DOS1" s="38"/>
      <c r="DOT1" s="38"/>
      <c r="DOU1" s="38"/>
      <c r="DOV1" s="38"/>
      <c r="DOW1" s="38"/>
      <c r="DOX1" s="38"/>
      <c r="DOY1" s="38"/>
      <c r="DOZ1" s="38"/>
      <c r="DPA1" s="38"/>
      <c r="DPB1" s="38"/>
      <c r="DPC1" s="38"/>
      <c r="DPD1" s="38"/>
      <c r="DPE1" s="38"/>
      <c r="DPF1" s="38"/>
      <c r="DPG1" s="38"/>
      <c r="DPH1" s="38"/>
      <c r="DPI1" s="38"/>
      <c r="DPJ1" s="38"/>
      <c r="DPK1" s="38"/>
      <c r="DPL1" s="38"/>
      <c r="DPM1" s="38"/>
      <c r="DPN1" s="38"/>
      <c r="DPO1" s="38"/>
      <c r="DPP1" s="38"/>
      <c r="DPQ1" s="38"/>
      <c r="DPR1" s="38"/>
      <c r="DPS1" s="38"/>
      <c r="DPT1" s="38"/>
      <c r="DPU1" s="38"/>
      <c r="DPV1" s="38"/>
      <c r="DPW1" s="38"/>
      <c r="DPX1" s="38"/>
      <c r="DPY1" s="38"/>
      <c r="DPZ1" s="38"/>
      <c r="DQA1" s="38"/>
      <c r="DQB1" s="38"/>
      <c r="DQC1" s="38"/>
      <c r="DQD1" s="38"/>
      <c r="DQE1" s="38"/>
      <c r="DQF1" s="38"/>
      <c r="DQG1" s="38"/>
      <c r="DQH1" s="38"/>
      <c r="DQI1" s="38"/>
      <c r="DQJ1" s="38"/>
      <c r="DQK1" s="38"/>
      <c r="DQL1" s="38"/>
      <c r="DQM1" s="38"/>
      <c r="DQN1" s="38"/>
      <c r="DQO1" s="38"/>
      <c r="DQP1" s="38"/>
      <c r="DQQ1" s="38"/>
      <c r="DQR1" s="38"/>
      <c r="DQS1" s="38"/>
      <c r="DQT1" s="38"/>
      <c r="DQU1" s="38"/>
      <c r="DQV1" s="38"/>
      <c r="DQW1" s="38"/>
      <c r="DQX1" s="38"/>
      <c r="DQY1" s="38"/>
      <c r="DQZ1" s="38"/>
      <c r="DRA1" s="38"/>
      <c r="DRB1" s="38"/>
      <c r="DRC1" s="38"/>
      <c r="DRD1" s="38"/>
      <c r="DRE1" s="38"/>
      <c r="DRF1" s="38"/>
      <c r="DRG1" s="38"/>
      <c r="DRH1" s="38"/>
      <c r="DRI1" s="38"/>
      <c r="DRJ1" s="38"/>
      <c r="DRK1" s="38"/>
      <c r="DRL1" s="38"/>
      <c r="DRM1" s="38"/>
      <c r="DRN1" s="38"/>
      <c r="DRO1" s="38"/>
      <c r="DRP1" s="38"/>
      <c r="DRQ1" s="38"/>
      <c r="DRR1" s="38"/>
      <c r="DRS1" s="38"/>
      <c r="DRT1" s="38"/>
      <c r="DRU1" s="38"/>
      <c r="DRV1" s="38"/>
      <c r="DRW1" s="38"/>
      <c r="DRX1" s="38"/>
      <c r="DRY1" s="38"/>
      <c r="DRZ1" s="38"/>
      <c r="DSA1" s="38"/>
      <c r="DSB1" s="38"/>
      <c r="DSC1" s="38"/>
      <c r="DSD1" s="38"/>
      <c r="DSE1" s="38"/>
      <c r="DSF1" s="38"/>
      <c r="DSG1" s="38"/>
      <c r="DSH1" s="38"/>
      <c r="DSI1" s="38"/>
      <c r="DSJ1" s="38"/>
      <c r="DSK1" s="38"/>
      <c r="DSL1" s="38"/>
      <c r="DSM1" s="38"/>
      <c r="DSN1" s="38"/>
      <c r="DSO1" s="38"/>
      <c r="DSP1" s="38"/>
      <c r="DSQ1" s="38"/>
      <c r="DSR1" s="38"/>
      <c r="DSS1" s="38"/>
      <c r="DST1" s="38"/>
      <c r="DSU1" s="38"/>
      <c r="DSV1" s="38"/>
      <c r="DSW1" s="38"/>
      <c r="DSX1" s="38"/>
      <c r="DSY1" s="38"/>
      <c r="DSZ1" s="38"/>
      <c r="DTA1" s="38"/>
      <c r="DTB1" s="38"/>
      <c r="DTC1" s="38"/>
      <c r="DTD1" s="38"/>
      <c r="DTE1" s="38"/>
      <c r="DTF1" s="38"/>
      <c r="DTG1" s="38"/>
      <c r="DTH1" s="38"/>
      <c r="DTI1" s="38"/>
      <c r="DTJ1" s="38"/>
      <c r="DTK1" s="38"/>
      <c r="DTL1" s="38"/>
      <c r="DTM1" s="38"/>
      <c r="DTN1" s="38"/>
      <c r="DTO1" s="38"/>
      <c r="DTP1" s="38"/>
      <c r="DTQ1" s="38"/>
      <c r="DTR1" s="38"/>
      <c r="DTS1" s="38"/>
      <c r="DTT1" s="38"/>
      <c r="DTU1" s="38"/>
      <c r="DTV1" s="38"/>
      <c r="DTW1" s="38"/>
      <c r="DTX1" s="38"/>
      <c r="DTY1" s="38"/>
      <c r="DTZ1" s="38"/>
      <c r="DUA1" s="38"/>
      <c r="DUB1" s="38"/>
      <c r="DUC1" s="38"/>
      <c r="DUD1" s="38"/>
      <c r="DUE1" s="38"/>
      <c r="DUF1" s="38"/>
      <c r="DUG1" s="38"/>
      <c r="DUH1" s="38"/>
      <c r="DUI1" s="38"/>
      <c r="DUJ1" s="38"/>
      <c r="DUK1" s="38"/>
      <c r="DUL1" s="38"/>
      <c r="DUM1" s="38"/>
      <c r="DUN1" s="38"/>
      <c r="DUO1" s="38"/>
      <c r="DUP1" s="38"/>
      <c r="DUQ1" s="38"/>
      <c r="DUR1" s="38"/>
      <c r="DUS1" s="38"/>
      <c r="DUT1" s="38"/>
      <c r="DUU1" s="38"/>
      <c r="DUV1" s="38"/>
      <c r="DUW1" s="38"/>
      <c r="DUX1" s="38"/>
      <c r="DUY1" s="38"/>
      <c r="DUZ1" s="38"/>
      <c r="DVA1" s="38"/>
      <c r="DVB1" s="38"/>
      <c r="DVC1" s="38"/>
      <c r="DVD1" s="38"/>
      <c r="DVE1" s="38"/>
      <c r="DVF1" s="38"/>
      <c r="DVG1" s="38"/>
      <c r="DVH1" s="38"/>
      <c r="DVI1" s="38"/>
      <c r="DVJ1" s="38"/>
      <c r="DVK1" s="38"/>
      <c r="DVL1" s="38"/>
      <c r="DVM1" s="38"/>
      <c r="DVN1" s="38"/>
      <c r="DVO1" s="38"/>
      <c r="DVP1" s="38"/>
      <c r="DVQ1" s="38"/>
      <c r="DVR1" s="38"/>
      <c r="DVS1" s="38"/>
      <c r="DVT1" s="38"/>
      <c r="DVU1" s="38"/>
      <c r="DVV1" s="38"/>
      <c r="DVW1" s="38"/>
      <c r="DVX1" s="38"/>
      <c r="DVY1" s="38"/>
      <c r="DVZ1" s="38"/>
      <c r="DWA1" s="38"/>
      <c r="DWB1" s="38"/>
      <c r="DWC1" s="38"/>
      <c r="DWD1" s="38"/>
      <c r="DWE1" s="38"/>
      <c r="DWF1" s="38"/>
      <c r="DWG1" s="38"/>
      <c r="DWH1" s="38"/>
      <c r="DWI1" s="38"/>
      <c r="DWJ1" s="38"/>
      <c r="DWK1" s="38"/>
      <c r="DWL1" s="38"/>
      <c r="DWM1" s="38"/>
      <c r="DWN1" s="38"/>
      <c r="DWO1" s="38"/>
      <c r="DWP1" s="38"/>
      <c r="DWQ1" s="38"/>
      <c r="DWR1" s="38"/>
      <c r="DWS1" s="38"/>
      <c r="DWT1" s="38"/>
      <c r="DWU1" s="38"/>
      <c r="DWV1" s="38"/>
      <c r="DWW1" s="38"/>
      <c r="DWX1" s="38"/>
      <c r="DWY1" s="38"/>
      <c r="DWZ1" s="38"/>
      <c r="DXA1" s="38"/>
      <c r="DXB1" s="38"/>
      <c r="DXC1" s="38"/>
      <c r="DXD1" s="38"/>
      <c r="DXE1" s="38"/>
      <c r="DXF1" s="38"/>
      <c r="DXG1" s="38"/>
      <c r="DXH1" s="38"/>
      <c r="DXI1" s="38"/>
      <c r="DXJ1" s="38"/>
      <c r="DXK1" s="38"/>
      <c r="DXL1" s="38"/>
      <c r="DXM1" s="38"/>
      <c r="DXN1" s="38"/>
      <c r="DXO1" s="38"/>
      <c r="DXP1" s="38"/>
      <c r="DXQ1" s="38"/>
      <c r="DXR1" s="38"/>
      <c r="DXS1" s="38"/>
      <c r="DXT1" s="38"/>
      <c r="DXU1" s="38"/>
      <c r="DXV1" s="38"/>
      <c r="DXW1" s="38"/>
      <c r="DXX1" s="38"/>
      <c r="DXY1" s="38"/>
      <c r="DXZ1" s="38"/>
      <c r="DYA1" s="38"/>
      <c r="DYB1" s="38"/>
      <c r="DYC1" s="38"/>
      <c r="DYD1" s="38"/>
      <c r="DYE1" s="38"/>
      <c r="DYF1" s="38"/>
      <c r="DYG1" s="38"/>
      <c r="DYH1" s="38"/>
      <c r="DYI1" s="38"/>
      <c r="DYJ1" s="38"/>
      <c r="DYK1" s="38"/>
      <c r="DYL1" s="38"/>
      <c r="DYM1" s="38"/>
      <c r="DYN1" s="38"/>
      <c r="DYO1" s="38"/>
      <c r="DYP1" s="38"/>
      <c r="DYQ1" s="38"/>
      <c r="DYR1" s="38"/>
      <c r="DYS1" s="38"/>
      <c r="DYT1" s="38"/>
      <c r="DYU1" s="38"/>
      <c r="DYV1" s="38"/>
      <c r="DYW1" s="38"/>
      <c r="DYX1" s="38"/>
      <c r="DYY1" s="38"/>
      <c r="DYZ1" s="38"/>
      <c r="DZA1" s="38"/>
      <c r="DZB1" s="38"/>
      <c r="DZC1" s="38"/>
      <c r="DZD1" s="38"/>
      <c r="DZE1" s="38"/>
      <c r="DZF1" s="38"/>
      <c r="DZG1" s="38"/>
      <c r="DZH1" s="38"/>
      <c r="DZI1" s="38"/>
      <c r="DZJ1" s="38"/>
      <c r="DZK1" s="38"/>
      <c r="DZL1" s="38"/>
      <c r="DZM1" s="38"/>
      <c r="DZN1" s="38"/>
      <c r="DZO1" s="38"/>
      <c r="DZP1" s="38"/>
      <c r="DZQ1" s="38"/>
      <c r="DZR1" s="38"/>
      <c r="DZS1" s="38"/>
      <c r="DZT1" s="38"/>
      <c r="DZU1" s="38"/>
      <c r="DZV1" s="38"/>
      <c r="DZW1" s="38"/>
      <c r="DZX1" s="38"/>
      <c r="DZY1" s="38"/>
      <c r="DZZ1" s="38"/>
      <c r="EAA1" s="38"/>
      <c r="EAB1" s="38"/>
      <c r="EAC1" s="38"/>
      <c r="EAD1" s="38"/>
      <c r="EAE1" s="38"/>
      <c r="EAF1" s="38"/>
      <c r="EAG1" s="38"/>
      <c r="EAH1" s="38"/>
      <c r="EAI1" s="38"/>
      <c r="EAJ1" s="38"/>
      <c r="EAK1" s="38"/>
      <c r="EAL1" s="38"/>
      <c r="EAM1" s="38"/>
      <c r="EAN1" s="38"/>
      <c r="EAO1" s="38"/>
      <c r="EAP1" s="38"/>
      <c r="EAQ1" s="38"/>
      <c r="EAR1" s="38"/>
      <c r="EAS1" s="38"/>
      <c r="EAT1" s="38"/>
      <c r="EAU1" s="38"/>
      <c r="EAV1" s="38"/>
      <c r="EAW1" s="38"/>
      <c r="EAX1" s="38"/>
      <c r="EAY1" s="38"/>
      <c r="EAZ1" s="38"/>
      <c r="EBA1" s="38"/>
      <c r="EBB1" s="38"/>
      <c r="EBC1" s="38"/>
      <c r="EBD1" s="38"/>
      <c r="EBE1" s="38"/>
      <c r="EBF1" s="38"/>
      <c r="EBG1" s="38"/>
      <c r="EBH1" s="38"/>
      <c r="EBI1" s="38"/>
      <c r="EBJ1" s="38"/>
      <c r="EBK1" s="38"/>
      <c r="EBL1" s="38"/>
      <c r="EBM1" s="38"/>
      <c r="EBN1" s="38"/>
      <c r="EBO1" s="38"/>
      <c r="EBP1" s="38"/>
      <c r="EBQ1" s="38"/>
      <c r="EBR1" s="38"/>
      <c r="EBS1" s="38"/>
      <c r="EBT1" s="38"/>
      <c r="EBU1" s="38"/>
      <c r="EBV1" s="38"/>
      <c r="EBW1" s="38"/>
      <c r="EBX1" s="38"/>
      <c r="EBY1" s="38"/>
      <c r="EBZ1" s="38"/>
      <c r="ECA1" s="38"/>
      <c r="ECB1" s="38"/>
      <c r="ECC1" s="38"/>
      <c r="ECD1" s="38"/>
      <c r="ECE1" s="38"/>
      <c r="ECF1" s="38"/>
      <c r="ECG1" s="38"/>
      <c r="ECH1" s="38"/>
      <c r="ECI1" s="38"/>
      <c r="ECJ1" s="38"/>
      <c r="ECK1" s="38"/>
      <c r="ECL1" s="38"/>
      <c r="ECM1" s="38"/>
      <c r="ECN1" s="38"/>
      <c r="ECO1" s="38"/>
      <c r="ECP1" s="38"/>
      <c r="ECQ1" s="38"/>
      <c r="ECR1" s="38"/>
      <c r="ECS1" s="38"/>
      <c r="ECT1" s="38"/>
      <c r="ECU1" s="38"/>
      <c r="ECV1" s="38"/>
      <c r="ECW1" s="38"/>
      <c r="ECX1" s="38"/>
      <c r="ECY1" s="38"/>
      <c r="ECZ1" s="38"/>
      <c r="EDA1" s="38"/>
      <c r="EDB1" s="38"/>
      <c r="EDC1" s="38"/>
      <c r="EDD1" s="38"/>
      <c r="EDE1" s="38"/>
      <c r="EDF1" s="38"/>
      <c r="EDG1" s="38"/>
      <c r="EDH1" s="38"/>
      <c r="EDI1" s="38"/>
      <c r="EDJ1" s="38"/>
      <c r="EDK1" s="38"/>
      <c r="EDL1" s="38"/>
      <c r="EDM1" s="38"/>
      <c r="EDN1" s="38"/>
      <c r="EDO1" s="38"/>
      <c r="EDP1" s="38"/>
      <c r="EDQ1" s="38"/>
      <c r="EDR1" s="38"/>
      <c r="EDS1" s="38"/>
      <c r="EDT1" s="38"/>
      <c r="EDU1" s="38"/>
      <c r="EDV1" s="38"/>
      <c r="EDW1" s="38"/>
      <c r="EDX1" s="38"/>
      <c r="EDY1" s="38"/>
      <c r="EDZ1" s="38"/>
      <c r="EEA1" s="38"/>
      <c r="EEB1" s="38"/>
      <c r="EEC1" s="38"/>
      <c r="EED1" s="38"/>
      <c r="EEE1" s="38"/>
      <c r="EEF1" s="38"/>
      <c r="EEG1" s="38"/>
      <c r="EEH1" s="38"/>
      <c r="EEI1" s="38"/>
      <c r="EEJ1" s="38"/>
      <c r="EEK1" s="38"/>
      <c r="EEL1" s="38"/>
      <c r="EEM1" s="38"/>
      <c r="EEN1" s="38"/>
      <c r="EEO1" s="38"/>
      <c r="EEP1" s="38"/>
      <c r="EEQ1" s="38"/>
      <c r="EER1" s="38"/>
      <c r="EES1" s="38"/>
      <c r="EET1" s="38"/>
      <c r="EEU1" s="38"/>
      <c r="EEV1" s="38"/>
      <c r="EEW1" s="38"/>
      <c r="EEX1" s="38"/>
      <c r="EEY1" s="38"/>
      <c r="EEZ1" s="38"/>
      <c r="EFA1" s="38"/>
      <c r="EFB1" s="38"/>
      <c r="EFC1" s="38"/>
      <c r="EFD1" s="38"/>
      <c r="EFE1" s="38"/>
      <c r="EFF1" s="38"/>
      <c r="EFG1" s="38"/>
      <c r="EFH1" s="38"/>
      <c r="EFI1" s="38"/>
      <c r="EFJ1" s="38"/>
      <c r="EFK1" s="38"/>
      <c r="EFL1" s="38"/>
      <c r="EFM1" s="38"/>
      <c r="EFN1" s="38"/>
      <c r="EFO1" s="38"/>
      <c r="EFP1" s="38"/>
      <c r="EFQ1" s="38"/>
      <c r="EFR1" s="38"/>
      <c r="EFS1" s="38"/>
      <c r="EFT1" s="38"/>
      <c r="EFU1" s="38"/>
      <c r="EFV1" s="38"/>
      <c r="EFW1" s="38"/>
      <c r="EFX1" s="38"/>
      <c r="EFY1" s="38"/>
      <c r="EFZ1" s="38"/>
      <c r="EGA1" s="38"/>
      <c r="EGB1" s="38"/>
      <c r="EGC1" s="38"/>
      <c r="EGD1" s="38"/>
      <c r="EGE1" s="38"/>
      <c r="EGF1" s="38"/>
      <c r="EGG1" s="38"/>
      <c r="EGH1" s="38"/>
      <c r="EGI1" s="38"/>
      <c r="EGJ1" s="38"/>
      <c r="EGK1" s="38"/>
      <c r="EGL1" s="38"/>
      <c r="EGM1" s="38"/>
      <c r="EGN1" s="38"/>
      <c r="EGO1" s="38"/>
      <c r="EGP1" s="38"/>
      <c r="EGQ1" s="38"/>
      <c r="EGR1" s="38"/>
      <c r="EGS1" s="38"/>
      <c r="EGT1" s="38"/>
      <c r="EGU1" s="38"/>
      <c r="EGV1" s="38"/>
      <c r="EGW1" s="38"/>
      <c r="EGX1" s="38"/>
      <c r="EGY1" s="38"/>
      <c r="EGZ1" s="38"/>
      <c r="EHA1" s="38"/>
      <c r="EHB1" s="38"/>
      <c r="EHC1" s="38"/>
      <c r="EHD1" s="38"/>
      <c r="EHE1" s="38"/>
      <c r="EHF1" s="38"/>
      <c r="EHG1" s="38"/>
      <c r="EHH1" s="38"/>
      <c r="EHI1" s="38"/>
      <c r="EHJ1" s="38"/>
      <c r="EHK1" s="38"/>
      <c r="EHL1" s="38"/>
      <c r="EHM1" s="38"/>
      <c r="EHN1" s="38"/>
      <c r="EHO1" s="38"/>
      <c r="EHP1" s="38"/>
      <c r="EHQ1" s="38"/>
      <c r="EHR1" s="38"/>
      <c r="EHS1" s="38"/>
      <c r="EHT1" s="38"/>
      <c r="EHU1" s="38"/>
      <c r="EHV1" s="38"/>
      <c r="EHW1" s="38"/>
      <c r="EHX1" s="38"/>
      <c r="EHY1" s="38"/>
      <c r="EHZ1" s="38"/>
      <c r="EIA1" s="38"/>
      <c r="EIB1" s="38"/>
      <c r="EIC1" s="38"/>
      <c r="EID1" s="38"/>
      <c r="EIE1" s="38"/>
      <c r="EIF1" s="38"/>
      <c r="EIG1" s="38"/>
      <c r="EIH1" s="38"/>
      <c r="EII1" s="38"/>
      <c r="EIJ1" s="38"/>
      <c r="EIK1" s="38"/>
      <c r="EIL1" s="38"/>
      <c r="EIM1" s="38"/>
      <c r="EIN1" s="38"/>
      <c r="EIO1" s="38"/>
      <c r="EIP1" s="38"/>
      <c r="EIQ1" s="38"/>
      <c r="EIR1" s="38"/>
      <c r="EIS1" s="38"/>
      <c r="EIT1" s="38"/>
      <c r="EIU1" s="38"/>
      <c r="EIV1" s="38"/>
      <c r="EIW1" s="38"/>
      <c r="EIX1" s="38"/>
      <c r="EIY1" s="38"/>
      <c r="EIZ1" s="38"/>
      <c r="EJA1" s="38"/>
      <c r="EJB1" s="38"/>
      <c r="EJC1" s="38"/>
      <c r="EJD1" s="38"/>
      <c r="EJE1" s="38"/>
      <c r="EJF1" s="38"/>
      <c r="EJG1" s="38"/>
      <c r="EJH1" s="38"/>
      <c r="EJI1" s="38"/>
      <c r="EJJ1" s="38"/>
      <c r="EJK1" s="38"/>
      <c r="EJL1" s="38"/>
      <c r="EJM1" s="38"/>
      <c r="EJN1" s="38"/>
      <c r="EJO1" s="38"/>
      <c r="EJP1" s="38"/>
      <c r="EJQ1" s="38"/>
      <c r="EJR1" s="38"/>
      <c r="EJS1" s="38"/>
      <c r="EJT1" s="38"/>
      <c r="EJU1" s="38"/>
      <c r="EJV1" s="38"/>
      <c r="EJW1" s="38"/>
      <c r="EJX1" s="38"/>
      <c r="EJY1" s="38"/>
      <c r="EJZ1" s="38"/>
      <c r="EKA1" s="38"/>
      <c r="EKB1" s="38"/>
      <c r="EKC1" s="38"/>
      <c r="EKD1" s="38"/>
      <c r="EKE1" s="38"/>
      <c r="EKF1" s="38"/>
      <c r="EKG1" s="38"/>
      <c r="EKH1" s="38"/>
      <c r="EKI1" s="38"/>
      <c r="EKJ1" s="38"/>
      <c r="EKK1" s="38"/>
      <c r="EKL1" s="38"/>
      <c r="EKM1" s="38"/>
      <c r="EKN1" s="38"/>
      <c r="EKO1" s="38"/>
      <c r="EKP1" s="38"/>
      <c r="EKQ1" s="38"/>
      <c r="EKR1" s="38"/>
      <c r="EKS1" s="38"/>
      <c r="EKT1" s="38"/>
      <c r="EKU1" s="38"/>
      <c r="EKV1" s="38"/>
      <c r="EKW1" s="38"/>
      <c r="EKX1" s="38"/>
      <c r="EKY1" s="38"/>
      <c r="EKZ1" s="38"/>
      <c r="ELA1" s="38"/>
      <c r="ELB1" s="38"/>
      <c r="ELC1" s="38"/>
      <c r="ELD1" s="38"/>
      <c r="ELE1" s="38"/>
      <c r="ELF1" s="38"/>
      <c r="ELG1" s="38"/>
      <c r="ELH1" s="38"/>
      <c r="ELI1" s="38"/>
      <c r="ELJ1" s="38"/>
      <c r="ELK1" s="38"/>
      <c r="ELL1" s="38"/>
      <c r="ELM1" s="38"/>
      <c r="ELN1" s="38"/>
      <c r="ELO1" s="38"/>
      <c r="ELP1" s="38"/>
      <c r="ELQ1" s="38"/>
      <c r="ELR1" s="38"/>
      <c r="ELS1" s="38"/>
      <c r="ELT1" s="38"/>
      <c r="ELU1" s="38"/>
      <c r="ELV1" s="38"/>
      <c r="ELW1" s="38"/>
      <c r="ELX1" s="38"/>
      <c r="ELY1" s="38"/>
      <c r="ELZ1" s="38"/>
      <c r="EMA1" s="38"/>
      <c r="EMB1" s="38"/>
      <c r="EMC1" s="38"/>
      <c r="EMD1" s="38"/>
      <c r="EME1" s="38"/>
      <c r="EMF1" s="38"/>
      <c r="EMG1" s="38"/>
      <c r="EMH1" s="38"/>
      <c r="EMI1" s="38"/>
      <c r="EMJ1" s="38"/>
      <c r="EMK1" s="38"/>
      <c r="EML1" s="38"/>
      <c r="EMM1" s="38"/>
      <c r="EMN1" s="38"/>
      <c r="EMO1" s="38"/>
      <c r="EMP1" s="38"/>
      <c r="EMQ1" s="38"/>
      <c r="EMR1" s="38"/>
      <c r="EMS1" s="38"/>
      <c r="EMT1" s="38"/>
      <c r="EMU1" s="38"/>
      <c r="EMV1" s="38"/>
      <c r="EMW1" s="38"/>
      <c r="EMX1" s="38"/>
      <c r="EMY1" s="38"/>
      <c r="EMZ1" s="38"/>
      <c r="ENA1" s="38"/>
      <c r="ENB1" s="38"/>
      <c r="ENC1" s="38"/>
      <c r="END1" s="38"/>
      <c r="ENE1" s="38"/>
      <c r="ENF1" s="38"/>
      <c r="ENG1" s="38"/>
      <c r="ENH1" s="38"/>
      <c r="ENI1" s="38"/>
      <c r="ENJ1" s="38"/>
      <c r="ENK1" s="38"/>
      <c r="ENL1" s="38"/>
      <c r="ENM1" s="38"/>
      <c r="ENN1" s="38"/>
      <c r="ENO1" s="38"/>
      <c r="ENP1" s="38"/>
      <c r="ENQ1" s="38"/>
      <c r="ENR1" s="38"/>
      <c r="ENS1" s="38"/>
      <c r="ENT1" s="38"/>
      <c r="ENU1" s="38"/>
      <c r="ENV1" s="38"/>
      <c r="ENW1" s="38"/>
      <c r="ENX1" s="38"/>
      <c r="ENY1" s="38"/>
      <c r="ENZ1" s="38"/>
      <c r="EOA1" s="38"/>
      <c r="EOB1" s="38"/>
      <c r="EOC1" s="38"/>
      <c r="EOD1" s="38"/>
      <c r="EOE1" s="38"/>
      <c r="EOF1" s="38"/>
      <c r="EOG1" s="38"/>
      <c r="EOH1" s="38"/>
      <c r="EOI1" s="38"/>
      <c r="EOJ1" s="38"/>
      <c r="EOK1" s="38"/>
      <c r="EOL1" s="38"/>
      <c r="EOM1" s="38"/>
      <c r="EON1" s="38"/>
      <c r="EOO1" s="38"/>
      <c r="EOP1" s="38"/>
      <c r="EOQ1" s="38"/>
      <c r="EOR1" s="38"/>
      <c r="EOS1" s="38"/>
      <c r="EOT1" s="38"/>
      <c r="EOU1" s="38"/>
      <c r="EOV1" s="38"/>
      <c r="EOW1" s="38"/>
      <c r="EOX1" s="38"/>
      <c r="EOY1" s="38"/>
      <c r="EOZ1" s="38"/>
      <c r="EPA1" s="38"/>
      <c r="EPB1" s="38"/>
      <c r="EPC1" s="38"/>
      <c r="EPD1" s="38"/>
      <c r="EPE1" s="38"/>
      <c r="EPF1" s="38"/>
      <c r="EPG1" s="38"/>
      <c r="EPH1" s="38"/>
      <c r="EPI1" s="38"/>
      <c r="EPJ1" s="38"/>
      <c r="EPK1" s="38"/>
      <c r="EPL1" s="38"/>
      <c r="EPM1" s="38"/>
      <c r="EPN1" s="38"/>
      <c r="EPO1" s="38"/>
      <c r="EPP1" s="38"/>
      <c r="EPQ1" s="38"/>
      <c r="EPR1" s="38"/>
      <c r="EPS1" s="38"/>
      <c r="EPT1" s="38"/>
      <c r="EPU1" s="38"/>
      <c r="EPV1" s="38"/>
      <c r="EPW1" s="38"/>
      <c r="EPX1" s="38"/>
      <c r="EPY1" s="38"/>
      <c r="EPZ1" s="38"/>
      <c r="EQA1" s="38"/>
      <c r="EQB1" s="38"/>
      <c r="EQC1" s="38"/>
      <c r="EQD1" s="38"/>
      <c r="EQE1" s="38"/>
      <c r="EQF1" s="38"/>
      <c r="EQG1" s="38"/>
      <c r="EQH1" s="38"/>
      <c r="EQI1" s="38"/>
      <c r="EQJ1" s="38"/>
      <c r="EQK1" s="38"/>
      <c r="EQL1" s="38"/>
      <c r="EQM1" s="38"/>
      <c r="EQN1" s="38"/>
      <c r="EQO1" s="38"/>
      <c r="EQP1" s="38"/>
      <c r="EQQ1" s="38"/>
      <c r="EQR1" s="38"/>
      <c r="EQS1" s="38"/>
      <c r="EQT1" s="38"/>
      <c r="EQU1" s="38"/>
      <c r="EQV1" s="38"/>
      <c r="EQW1" s="38"/>
      <c r="EQX1" s="38"/>
      <c r="EQY1" s="38"/>
      <c r="EQZ1" s="38"/>
      <c r="ERA1" s="38"/>
      <c r="ERB1" s="38"/>
      <c r="ERC1" s="38"/>
      <c r="ERD1" s="38"/>
      <c r="ERE1" s="38"/>
      <c r="ERF1" s="38"/>
      <c r="ERG1" s="38"/>
      <c r="ERH1" s="38"/>
      <c r="ERI1" s="38"/>
      <c r="ERJ1" s="38"/>
      <c r="ERK1" s="38"/>
      <c r="ERL1" s="38"/>
      <c r="ERM1" s="38"/>
      <c r="ERN1" s="38"/>
      <c r="ERO1" s="38"/>
      <c r="ERP1" s="38"/>
      <c r="ERQ1" s="38"/>
      <c r="ERR1" s="38"/>
      <c r="ERS1" s="38"/>
      <c r="ERT1" s="38"/>
      <c r="ERU1" s="38"/>
      <c r="ERV1" s="38"/>
      <c r="ERW1" s="38"/>
      <c r="ERX1" s="38"/>
      <c r="ERY1" s="38"/>
      <c r="ERZ1" s="38"/>
      <c r="ESA1" s="38"/>
      <c r="ESB1" s="38"/>
      <c r="ESC1" s="38"/>
      <c r="ESD1" s="38"/>
      <c r="ESE1" s="38"/>
      <c r="ESF1" s="38"/>
      <c r="ESG1" s="38"/>
      <c r="ESH1" s="38"/>
      <c r="ESI1" s="38"/>
      <c r="ESJ1" s="38"/>
      <c r="ESK1" s="38"/>
      <c r="ESL1" s="38"/>
      <c r="ESM1" s="38"/>
      <c r="ESN1" s="38"/>
      <c r="ESO1" s="38"/>
      <c r="ESP1" s="38"/>
      <c r="ESQ1" s="38"/>
      <c r="ESR1" s="38"/>
      <c r="ESS1" s="38"/>
      <c r="EST1" s="38"/>
      <c r="ESU1" s="38"/>
      <c r="ESV1" s="38"/>
      <c r="ESW1" s="38"/>
      <c r="ESX1" s="38"/>
      <c r="ESY1" s="38"/>
      <c r="ESZ1" s="38"/>
      <c r="ETA1" s="38"/>
      <c r="ETB1" s="38"/>
      <c r="ETC1" s="38"/>
      <c r="ETD1" s="38"/>
      <c r="ETE1" s="38"/>
      <c r="ETF1" s="38"/>
      <c r="ETG1" s="38"/>
      <c r="ETH1" s="38"/>
      <c r="ETI1" s="38"/>
      <c r="ETJ1" s="38"/>
      <c r="ETK1" s="38"/>
      <c r="ETL1" s="38"/>
      <c r="ETM1" s="38"/>
      <c r="ETN1" s="38"/>
      <c r="ETO1" s="38"/>
      <c r="ETP1" s="38"/>
      <c r="ETQ1" s="38"/>
      <c r="ETR1" s="38"/>
      <c r="ETS1" s="38"/>
      <c r="ETT1" s="38"/>
      <c r="ETU1" s="38"/>
      <c r="ETV1" s="38"/>
      <c r="ETW1" s="38"/>
      <c r="ETX1" s="38"/>
      <c r="ETY1" s="38"/>
      <c r="ETZ1" s="38"/>
      <c r="EUA1" s="38"/>
      <c r="EUB1" s="38"/>
      <c r="EUC1" s="38"/>
      <c r="EUD1" s="38"/>
      <c r="EUE1" s="38"/>
      <c r="EUF1" s="38"/>
      <c r="EUG1" s="38"/>
      <c r="EUH1" s="38"/>
      <c r="EUI1" s="38"/>
      <c r="EUJ1" s="38"/>
      <c r="EUK1" s="38"/>
      <c r="EUL1" s="38"/>
      <c r="EUM1" s="38"/>
      <c r="EUN1" s="38"/>
      <c r="EUO1" s="38"/>
      <c r="EUP1" s="38"/>
      <c r="EUQ1" s="38"/>
      <c r="EUR1" s="38"/>
      <c r="EUS1" s="38"/>
      <c r="EUT1" s="38"/>
      <c r="EUU1" s="38"/>
      <c r="EUV1" s="38"/>
      <c r="EUW1" s="38"/>
      <c r="EUX1" s="38"/>
      <c r="EUY1" s="38"/>
      <c r="EUZ1" s="38"/>
      <c r="EVA1" s="38"/>
      <c r="EVB1" s="38"/>
      <c r="EVC1" s="38"/>
      <c r="EVD1" s="38"/>
      <c r="EVE1" s="38"/>
      <c r="EVF1" s="38"/>
      <c r="EVG1" s="38"/>
      <c r="EVH1" s="38"/>
      <c r="EVI1" s="38"/>
      <c r="EVJ1" s="38"/>
      <c r="EVK1" s="38"/>
      <c r="EVL1" s="38"/>
      <c r="EVM1" s="38"/>
      <c r="EVN1" s="38"/>
      <c r="EVO1" s="38"/>
      <c r="EVP1" s="38"/>
      <c r="EVQ1" s="38"/>
      <c r="EVR1" s="38"/>
      <c r="EVS1" s="38"/>
      <c r="EVT1" s="38"/>
      <c r="EVU1" s="38"/>
      <c r="EVV1" s="38"/>
      <c r="EVW1" s="38"/>
      <c r="EVX1" s="38"/>
      <c r="EVY1" s="38"/>
      <c r="EVZ1" s="38"/>
      <c r="EWA1" s="38"/>
      <c r="EWB1" s="38"/>
      <c r="EWC1" s="38"/>
      <c r="EWD1" s="38"/>
      <c r="EWE1" s="38"/>
      <c r="EWF1" s="38"/>
      <c r="EWG1" s="38"/>
      <c r="EWH1" s="38"/>
      <c r="EWI1" s="38"/>
      <c r="EWJ1" s="38"/>
      <c r="EWK1" s="38"/>
      <c r="EWL1" s="38"/>
      <c r="EWM1" s="38"/>
      <c r="EWN1" s="38"/>
      <c r="EWO1" s="38"/>
      <c r="EWP1" s="38"/>
      <c r="EWQ1" s="38"/>
      <c r="EWR1" s="38"/>
      <c r="EWS1" s="38"/>
      <c r="EWT1" s="38"/>
      <c r="EWU1" s="38"/>
      <c r="EWV1" s="38"/>
      <c r="EWW1" s="38"/>
      <c r="EWX1" s="38"/>
      <c r="EWY1" s="38"/>
      <c r="EWZ1" s="38"/>
      <c r="EXA1" s="38"/>
      <c r="EXB1" s="38"/>
      <c r="EXC1" s="38"/>
      <c r="EXD1" s="38"/>
      <c r="EXE1" s="38"/>
      <c r="EXF1" s="38"/>
      <c r="EXG1" s="38"/>
      <c r="EXH1" s="38"/>
      <c r="EXI1" s="38"/>
      <c r="EXJ1" s="38"/>
      <c r="EXK1" s="38"/>
      <c r="EXL1" s="38"/>
      <c r="EXM1" s="38"/>
      <c r="EXN1" s="38"/>
      <c r="EXO1" s="38"/>
      <c r="EXP1" s="38"/>
      <c r="EXQ1" s="38"/>
      <c r="EXR1" s="38"/>
      <c r="EXS1" s="38"/>
      <c r="EXT1" s="38"/>
      <c r="EXU1" s="38"/>
      <c r="EXV1" s="38"/>
      <c r="EXW1" s="38"/>
      <c r="EXX1" s="38"/>
      <c r="EXY1" s="38"/>
      <c r="EXZ1" s="38"/>
      <c r="EYA1" s="38"/>
      <c r="EYB1" s="38"/>
      <c r="EYC1" s="38"/>
      <c r="EYD1" s="38"/>
      <c r="EYE1" s="38"/>
      <c r="EYF1" s="38"/>
      <c r="EYG1" s="38"/>
      <c r="EYH1" s="38"/>
      <c r="EYI1" s="38"/>
      <c r="EYJ1" s="38"/>
      <c r="EYK1" s="38"/>
      <c r="EYL1" s="38"/>
      <c r="EYM1" s="38"/>
      <c r="EYN1" s="38"/>
      <c r="EYO1" s="38"/>
      <c r="EYP1" s="38"/>
      <c r="EYQ1" s="38"/>
      <c r="EYR1" s="38"/>
      <c r="EYS1" s="38"/>
      <c r="EYT1" s="38"/>
      <c r="EYU1" s="38"/>
      <c r="EYV1" s="38"/>
      <c r="EYW1" s="38"/>
      <c r="EYX1" s="38"/>
      <c r="EYY1" s="38"/>
      <c r="EYZ1" s="38"/>
      <c r="EZA1" s="38"/>
      <c r="EZB1" s="38"/>
      <c r="EZC1" s="38"/>
      <c r="EZD1" s="38"/>
      <c r="EZE1" s="38"/>
      <c r="EZF1" s="38"/>
      <c r="EZG1" s="38"/>
      <c r="EZH1" s="38"/>
      <c r="EZI1" s="38"/>
      <c r="EZJ1" s="38"/>
      <c r="EZK1" s="38"/>
      <c r="EZL1" s="38"/>
      <c r="EZM1" s="38"/>
      <c r="EZN1" s="38"/>
      <c r="EZO1" s="38"/>
      <c r="EZP1" s="38"/>
      <c r="EZQ1" s="38"/>
      <c r="EZR1" s="38"/>
      <c r="EZS1" s="38"/>
      <c r="EZT1" s="38"/>
      <c r="EZU1" s="38"/>
      <c r="EZV1" s="38"/>
      <c r="EZW1" s="38"/>
      <c r="EZX1" s="38"/>
      <c r="EZY1" s="38"/>
      <c r="EZZ1" s="38"/>
      <c r="FAA1" s="38"/>
      <c r="FAB1" s="38"/>
      <c r="FAC1" s="38"/>
      <c r="FAD1" s="38"/>
      <c r="FAE1" s="38"/>
      <c r="FAF1" s="38"/>
      <c r="FAG1" s="38"/>
      <c r="FAH1" s="38"/>
      <c r="FAI1" s="38"/>
      <c r="FAJ1" s="38"/>
      <c r="FAK1" s="38"/>
      <c r="FAL1" s="38"/>
      <c r="FAM1" s="38"/>
      <c r="FAN1" s="38"/>
      <c r="FAO1" s="38"/>
      <c r="FAP1" s="38"/>
      <c r="FAQ1" s="38"/>
      <c r="FAR1" s="38"/>
      <c r="FAS1" s="38"/>
      <c r="FAT1" s="38"/>
      <c r="FAU1" s="38"/>
      <c r="FAV1" s="38"/>
      <c r="FAW1" s="38"/>
      <c r="FAX1" s="38"/>
      <c r="FAY1" s="38"/>
      <c r="FAZ1" s="38"/>
      <c r="FBA1" s="38"/>
      <c r="FBB1" s="38"/>
      <c r="FBC1" s="38"/>
      <c r="FBD1" s="38"/>
      <c r="FBE1" s="38"/>
      <c r="FBF1" s="38"/>
      <c r="FBG1" s="38"/>
      <c r="FBH1" s="38"/>
      <c r="FBI1" s="38"/>
      <c r="FBJ1" s="38"/>
      <c r="FBK1" s="38"/>
      <c r="FBL1" s="38"/>
      <c r="FBM1" s="38"/>
      <c r="FBN1" s="38"/>
      <c r="FBO1" s="38"/>
      <c r="FBP1" s="38"/>
      <c r="FBQ1" s="38"/>
      <c r="FBR1" s="38"/>
      <c r="FBS1" s="38"/>
      <c r="FBT1" s="38"/>
      <c r="FBU1" s="38"/>
      <c r="FBV1" s="38"/>
      <c r="FBW1" s="38"/>
      <c r="FBX1" s="38"/>
      <c r="FBY1" s="38"/>
      <c r="FBZ1" s="38"/>
      <c r="FCA1" s="38"/>
      <c r="FCB1" s="38"/>
      <c r="FCC1" s="38"/>
      <c r="FCD1" s="38"/>
      <c r="FCE1" s="38"/>
      <c r="FCF1" s="38"/>
      <c r="FCG1" s="38"/>
      <c r="FCH1" s="38"/>
      <c r="FCI1" s="38"/>
      <c r="FCJ1" s="38"/>
      <c r="FCK1" s="38"/>
      <c r="FCL1" s="38"/>
      <c r="FCM1" s="38"/>
      <c r="FCN1" s="38"/>
      <c r="FCO1" s="38"/>
      <c r="FCP1" s="38"/>
      <c r="FCQ1" s="38"/>
      <c r="FCR1" s="38"/>
      <c r="FCS1" s="38"/>
      <c r="FCT1" s="38"/>
      <c r="FCU1" s="38"/>
      <c r="FCV1" s="38"/>
      <c r="FCW1" s="38"/>
      <c r="FCX1" s="38"/>
      <c r="FCY1" s="38"/>
      <c r="FCZ1" s="38"/>
      <c r="FDA1" s="38"/>
      <c r="FDB1" s="38"/>
      <c r="FDC1" s="38"/>
      <c r="FDD1" s="38"/>
      <c r="FDE1" s="38"/>
      <c r="FDF1" s="38"/>
      <c r="FDG1" s="38"/>
      <c r="FDH1" s="38"/>
      <c r="FDI1" s="38"/>
      <c r="FDJ1" s="38"/>
      <c r="FDK1" s="38"/>
      <c r="FDL1" s="38"/>
      <c r="FDM1" s="38"/>
      <c r="FDN1" s="38"/>
      <c r="FDO1" s="38"/>
      <c r="FDP1" s="38"/>
      <c r="FDQ1" s="38"/>
      <c r="FDR1" s="38"/>
      <c r="FDS1" s="38"/>
      <c r="FDT1" s="38"/>
      <c r="FDU1" s="38"/>
      <c r="FDV1" s="38"/>
      <c r="FDW1" s="38"/>
      <c r="FDX1" s="38"/>
      <c r="FDY1" s="38"/>
      <c r="FDZ1" s="38"/>
      <c r="FEA1" s="38"/>
      <c r="FEB1" s="38"/>
      <c r="FEC1" s="38"/>
      <c r="FED1" s="38"/>
      <c r="FEE1" s="38"/>
      <c r="FEF1" s="38"/>
      <c r="FEG1" s="38"/>
      <c r="FEH1" s="38"/>
      <c r="FEI1" s="38"/>
      <c r="FEJ1" s="38"/>
      <c r="FEK1" s="38"/>
      <c r="FEL1" s="38"/>
      <c r="FEM1" s="38"/>
      <c r="FEN1" s="38"/>
      <c r="FEO1" s="38"/>
      <c r="FEP1" s="38"/>
      <c r="FEQ1" s="38"/>
      <c r="FER1" s="38"/>
      <c r="FES1" s="38"/>
      <c r="FET1" s="38"/>
      <c r="FEU1" s="38"/>
      <c r="FEV1" s="38"/>
      <c r="FEW1" s="38"/>
      <c r="FEX1" s="38"/>
      <c r="FEY1" s="38"/>
      <c r="FEZ1" s="38"/>
      <c r="FFA1" s="38"/>
      <c r="FFB1" s="38"/>
      <c r="FFC1" s="38"/>
      <c r="FFD1" s="38"/>
      <c r="FFE1" s="38"/>
      <c r="FFF1" s="38"/>
      <c r="FFG1" s="38"/>
      <c r="FFH1" s="38"/>
      <c r="FFI1" s="38"/>
      <c r="FFJ1" s="38"/>
      <c r="FFK1" s="38"/>
      <c r="FFL1" s="38"/>
      <c r="FFM1" s="38"/>
      <c r="FFN1" s="38"/>
      <c r="FFO1" s="38"/>
      <c r="FFP1" s="38"/>
      <c r="FFQ1" s="38"/>
      <c r="FFR1" s="38"/>
      <c r="FFS1" s="38"/>
      <c r="FFT1" s="38"/>
      <c r="FFU1" s="38"/>
      <c r="FFV1" s="38"/>
      <c r="FFW1" s="38"/>
      <c r="FFX1" s="38"/>
      <c r="FFY1" s="38"/>
      <c r="FFZ1" s="38"/>
      <c r="FGA1" s="38"/>
      <c r="FGB1" s="38"/>
      <c r="FGC1" s="38"/>
      <c r="FGD1" s="38"/>
      <c r="FGE1" s="38"/>
      <c r="FGF1" s="38"/>
      <c r="FGG1" s="38"/>
      <c r="FGH1" s="38"/>
      <c r="FGI1" s="38"/>
      <c r="FGJ1" s="38"/>
      <c r="FGK1" s="38"/>
      <c r="FGL1" s="38"/>
      <c r="FGM1" s="38"/>
      <c r="FGN1" s="38"/>
      <c r="FGO1" s="38"/>
      <c r="FGP1" s="38"/>
      <c r="FGQ1" s="38"/>
      <c r="FGR1" s="38"/>
      <c r="FGS1" s="38"/>
      <c r="FGT1" s="38"/>
      <c r="FGU1" s="38"/>
      <c r="FGV1" s="38"/>
      <c r="FGW1" s="38"/>
      <c r="FGX1" s="38"/>
      <c r="FGY1" s="38"/>
      <c r="FGZ1" s="38"/>
      <c r="FHA1" s="38"/>
      <c r="FHB1" s="38"/>
      <c r="FHC1" s="38"/>
      <c r="FHD1" s="38"/>
      <c r="FHE1" s="38"/>
      <c r="FHF1" s="38"/>
      <c r="FHG1" s="38"/>
      <c r="FHH1" s="38"/>
      <c r="FHI1" s="38"/>
      <c r="FHJ1" s="38"/>
      <c r="FHK1" s="38"/>
      <c r="FHL1" s="38"/>
      <c r="FHM1" s="38"/>
      <c r="FHN1" s="38"/>
      <c r="FHO1" s="38"/>
      <c r="FHP1" s="38"/>
      <c r="FHQ1" s="38"/>
      <c r="FHR1" s="38"/>
      <c r="FHS1" s="38"/>
      <c r="FHT1" s="38"/>
      <c r="FHU1" s="38"/>
      <c r="FHV1" s="38"/>
      <c r="FHW1" s="38"/>
      <c r="FHX1" s="38"/>
      <c r="FHY1" s="38"/>
      <c r="FHZ1" s="38"/>
      <c r="FIA1" s="38"/>
      <c r="FIB1" s="38"/>
      <c r="FIC1" s="38"/>
      <c r="FID1" s="38"/>
      <c r="FIE1" s="38"/>
      <c r="FIF1" s="38"/>
      <c r="FIG1" s="38"/>
      <c r="FIH1" s="38"/>
      <c r="FII1" s="38"/>
      <c r="FIJ1" s="38"/>
      <c r="FIK1" s="38"/>
      <c r="FIL1" s="38"/>
      <c r="FIM1" s="38"/>
      <c r="FIN1" s="38"/>
      <c r="FIO1" s="38"/>
      <c r="FIP1" s="38"/>
      <c r="FIQ1" s="38"/>
      <c r="FIR1" s="38"/>
      <c r="FIS1" s="38"/>
      <c r="FIT1" s="38"/>
      <c r="FIU1" s="38"/>
      <c r="FIV1" s="38"/>
      <c r="FIW1" s="38"/>
      <c r="FIX1" s="38"/>
      <c r="FIY1" s="38"/>
      <c r="FIZ1" s="38"/>
      <c r="FJA1" s="38"/>
      <c r="FJB1" s="38"/>
      <c r="FJC1" s="38"/>
      <c r="FJD1" s="38"/>
      <c r="FJE1" s="38"/>
      <c r="FJF1" s="38"/>
      <c r="FJG1" s="38"/>
      <c r="FJH1" s="38"/>
      <c r="FJI1" s="38"/>
      <c r="FJJ1" s="38"/>
      <c r="FJK1" s="38"/>
      <c r="FJL1" s="38"/>
      <c r="FJM1" s="38"/>
      <c r="FJN1" s="38"/>
      <c r="FJO1" s="38"/>
      <c r="FJP1" s="38"/>
      <c r="FJQ1" s="38"/>
      <c r="FJR1" s="38"/>
      <c r="FJS1" s="38"/>
      <c r="FJT1" s="38"/>
      <c r="FJU1" s="38"/>
      <c r="FJV1" s="38"/>
      <c r="FJW1" s="38"/>
      <c r="FJX1" s="38"/>
      <c r="FJY1" s="38"/>
      <c r="FJZ1" s="38"/>
      <c r="FKA1" s="38"/>
      <c r="FKB1" s="38"/>
      <c r="FKC1" s="38"/>
      <c r="FKD1" s="38"/>
      <c r="FKE1" s="38"/>
      <c r="FKF1" s="38"/>
      <c r="FKG1" s="38"/>
      <c r="FKH1" s="38"/>
      <c r="FKI1" s="38"/>
      <c r="FKJ1" s="38"/>
      <c r="FKK1" s="38"/>
      <c r="FKL1" s="38"/>
      <c r="FKM1" s="38"/>
      <c r="FKN1" s="38"/>
      <c r="FKO1" s="38"/>
      <c r="FKP1" s="38"/>
      <c r="FKQ1" s="38"/>
      <c r="FKR1" s="38"/>
      <c r="FKS1" s="38"/>
      <c r="FKT1" s="38"/>
      <c r="FKU1" s="38"/>
      <c r="FKV1" s="38"/>
      <c r="FKW1" s="38"/>
      <c r="FKX1" s="38"/>
      <c r="FKY1" s="38"/>
      <c r="FKZ1" s="38"/>
      <c r="FLA1" s="38"/>
      <c r="FLB1" s="38"/>
      <c r="FLC1" s="38"/>
      <c r="FLD1" s="38"/>
      <c r="FLE1" s="38"/>
      <c r="FLF1" s="38"/>
      <c r="FLG1" s="38"/>
      <c r="FLH1" s="38"/>
      <c r="FLI1" s="38"/>
      <c r="FLJ1" s="38"/>
      <c r="FLK1" s="38"/>
      <c r="FLL1" s="38"/>
      <c r="FLM1" s="38"/>
      <c r="FLN1" s="38"/>
      <c r="FLO1" s="38"/>
      <c r="FLP1" s="38"/>
      <c r="FLQ1" s="38"/>
      <c r="FLR1" s="38"/>
      <c r="FLS1" s="38"/>
      <c r="FLT1" s="38"/>
      <c r="FLU1" s="38"/>
      <c r="FLV1" s="38"/>
      <c r="FLW1" s="38"/>
      <c r="FLX1" s="38"/>
      <c r="FLY1" s="38"/>
      <c r="FLZ1" s="38"/>
      <c r="FMA1" s="38"/>
      <c r="FMB1" s="38"/>
      <c r="FMC1" s="38"/>
      <c r="FMD1" s="38"/>
      <c r="FME1" s="38"/>
      <c r="FMF1" s="38"/>
      <c r="FMG1" s="38"/>
      <c r="FMH1" s="38"/>
      <c r="FMI1" s="38"/>
      <c r="FMJ1" s="38"/>
      <c r="FMK1" s="38"/>
      <c r="FML1" s="38"/>
      <c r="FMM1" s="38"/>
      <c r="FMN1" s="38"/>
      <c r="FMO1" s="38"/>
      <c r="FMP1" s="38"/>
      <c r="FMQ1" s="38"/>
      <c r="FMR1" s="38"/>
      <c r="FMS1" s="38"/>
      <c r="FMT1" s="38"/>
      <c r="FMU1" s="38"/>
      <c r="FMV1" s="38"/>
      <c r="FMW1" s="38"/>
      <c r="FMX1" s="38"/>
      <c r="FMY1" s="38"/>
      <c r="FMZ1" s="38"/>
      <c r="FNA1" s="38"/>
      <c r="FNB1" s="38"/>
      <c r="FNC1" s="38"/>
      <c r="FND1" s="38"/>
      <c r="FNE1" s="38"/>
      <c r="FNF1" s="38"/>
      <c r="FNG1" s="38"/>
      <c r="FNH1" s="38"/>
      <c r="FNI1" s="38"/>
      <c r="FNJ1" s="38"/>
      <c r="FNK1" s="38"/>
      <c r="FNL1" s="38"/>
      <c r="FNM1" s="38"/>
      <c r="FNN1" s="38"/>
      <c r="FNO1" s="38"/>
      <c r="FNP1" s="38"/>
      <c r="FNQ1" s="38"/>
      <c r="FNR1" s="38"/>
      <c r="FNS1" s="38"/>
      <c r="FNT1" s="38"/>
      <c r="FNU1" s="38"/>
      <c r="FNV1" s="38"/>
      <c r="FNW1" s="38"/>
      <c r="FNX1" s="38"/>
      <c r="FNY1" s="38"/>
      <c r="FNZ1" s="38"/>
      <c r="FOA1" s="38"/>
      <c r="FOB1" s="38"/>
      <c r="FOC1" s="38"/>
      <c r="FOD1" s="38"/>
      <c r="FOE1" s="38"/>
      <c r="FOF1" s="38"/>
      <c r="FOG1" s="38"/>
      <c r="FOH1" s="38"/>
      <c r="FOI1" s="38"/>
      <c r="FOJ1" s="38"/>
      <c r="FOK1" s="38"/>
      <c r="FOL1" s="38"/>
      <c r="FOM1" s="38"/>
      <c r="FON1" s="38"/>
      <c r="FOO1" s="38"/>
      <c r="FOP1" s="38"/>
      <c r="FOQ1" s="38"/>
      <c r="FOR1" s="38"/>
      <c r="FOS1" s="38"/>
      <c r="FOT1" s="38"/>
      <c r="FOU1" s="38"/>
      <c r="FOV1" s="38"/>
      <c r="FOW1" s="38"/>
      <c r="FOX1" s="38"/>
      <c r="FOY1" s="38"/>
      <c r="FOZ1" s="38"/>
      <c r="FPA1" s="38"/>
      <c r="FPB1" s="38"/>
      <c r="FPC1" s="38"/>
      <c r="FPD1" s="38"/>
      <c r="FPE1" s="38"/>
      <c r="FPF1" s="38"/>
      <c r="FPG1" s="38"/>
      <c r="FPH1" s="38"/>
      <c r="FPI1" s="38"/>
      <c r="FPJ1" s="38"/>
      <c r="FPK1" s="38"/>
      <c r="FPL1" s="38"/>
      <c r="FPM1" s="38"/>
      <c r="FPN1" s="38"/>
      <c r="FPO1" s="38"/>
      <c r="FPP1" s="38"/>
      <c r="FPQ1" s="38"/>
      <c r="FPR1" s="38"/>
      <c r="FPS1" s="38"/>
      <c r="FPT1" s="38"/>
      <c r="FPU1" s="38"/>
      <c r="FPV1" s="38"/>
      <c r="FPW1" s="38"/>
      <c r="FPX1" s="38"/>
      <c r="FPY1" s="38"/>
      <c r="FPZ1" s="38"/>
      <c r="FQA1" s="38"/>
      <c r="FQB1" s="38"/>
      <c r="FQC1" s="38"/>
      <c r="FQD1" s="38"/>
      <c r="FQE1" s="38"/>
      <c r="FQF1" s="38"/>
      <c r="FQG1" s="38"/>
      <c r="FQH1" s="38"/>
      <c r="FQI1" s="38"/>
      <c r="FQJ1" s="38"/>
      <c r="FQK1" s="38"/>
      <c r="FQL1" s="38"/>
      <c r="FQM1" s="38"/>
      <c r="FQN1" s="38"/>
      <c r="FQO1" s="38"/>
      <c r="FQP1" s="38"/>
      <c r="FQQ1" s="38"/>
      <c r="FQR1" s="38"/>
      <c r="FQS1" s="38"/>
      <c r="FQT1" s="38"/>
      <c r="FQU1" s="38"/>
      <c r="FQV1" s="38"/>
      <c r="FQW1" s="38"/>
      <c r="FQX1" s="38"/>
      <c r="FQY1" s="38"/>
      <c r="FQZ1" s="38"/>
      <c r="FRA1" s="38"/>
      <c r="FRB1" s="38"/>
      <c r="FRC1" s="38"/>
      <c r="FRD1" s="38"/>
      <c r="FRE1" s="38"/>
      <c r="FRF1" s="38"/>
      <c r="FRG1" s="38"/>
      <c r="FRH1" s="38"/>
      <c r="FRI1" s="38"/>
      <c r="FRJ1" s="38"/>
      <c r="FRK1" s="38"/>
      <c r="FRL1" s="38"/>
      <c r="FRM1" s="38"/>
      <c r="FRN1" s="38"/>
      <c r="FRO1" s="38"/>
      <c r="FRP1" s="38"/>
      <c r="FRQ1" s="38"/>
      <c r="FRR1" s="38"/>
      <c r="FRS1" s="38"/>
      <c r="FRT1" s="38"/>
      <c r="FRU1" s="38"/>
      <c r="FRV1" s="38"/>
      <c r="FRW1" s="38"/>
      <c r="FRX1" s="38"/>
      <c r="FRY1" s="38"/>
      <c r="FRZ1" s="38"/>
      <c r="FSA1" s="38"/>
      <c r="FSB1" s="38"/>
      <c r="FSC1" s="38"/>
      <c r="FSD1" s="38"/>
      <c r="FSE1" s="38"/>
      <c r="FSF1" s="38"/>
      <c r="FSG1" s="38"/>
      <c r="FSH1" s="38"/>
      <c r="FSI1" s="38"/>
      <c r="FSJ1" s="38"/>
      <c r="FSK1" s="38"/>
      <c r="FSL1" s="38"/>
      <c r="FSM1" s="38"/>
      <c r="FSN1" s="38"/>
      <c r="FSO1" s="38"/>
      <c r="FSP1" s="38"/>
      <c r="FSQ1" s="38"/>
      <c r="FSR1" s="38"/>
      <c r="FSS1" s="38"/>
      <c r="FST1" s="38"/>
      <c r="FSU1" s="38"/>
      <c r="FSV1" s="38"/>
      <c r="FSW1" s="38"/>
      <c r="FSX1" s="38"/>
      <c r="FSY1" s="38"/>
      <c r="FSZ1" s="38"/>
      <c r="FTA1" s="38"/>
      <c r="FTB1" s="38"/>
      <c r="FTC1" s="38"/>
      <c r="FTD1" s="38"/>
      <c r="FTE1" s="38"/>
      <c r="FTF1" s="38"/>
      <c r="FTG1" s="38"/>
      <c r="FTH1" s="38"/>
      <c r="FTI1" s="38"/>
      <c r="FTJ1" s="38"/>
      <c r="FTK1" s="38"/>
      <c r="FTL1" s="38"/>
      <c r="FTM1" s="38"/>
      <c r="FTN1" s="38"/>
      <c r="FTO1" s="38"/>
      <c r="FTP1" s="38"/>
      <c r="FTQ1" s="38"/>
      <c r="FTR1" s="38"/>
      <c r="FTS1" s="38"/>
      <c r="FTT1" s="38"/>
      <c r="FTU1" s="38"/>
      <c r="FTV1" s="38"/>
      <c r="FTW1" s="38"/>
      <c r="FTX1" s="38"/>
      <c r="FTY1" s="38"/>
      <c r="FTZ1" s="38"/>
      <c r="FUA1" s="38"/>
      <c r="FUB1" s="38"/>
      <c r="FUC1" s="38"/>
      <c r="FUD1" s="38"/>
      <c r="FUE1" s="38"/>
      <c r="FUF1" s="38"/>
      <c r="FUG1" s="38"/>
      <c r="FUH1" s="38"/>
      <c r="FUI1" s="38"/>
      <c r="FUJ1" s="38"/>
      <c r="FUK1" s="38"/>
      <c r="FUL1" s="38"/>
      <c r="FUM1" s="38"/>
      <c r="FUN1" s="38"/>
      <c r="FUO1" s="38"/>
      <c r="FUP1" s="38"/>
      <c r="FUQ1" s="38"/>
      <c r="FUR1" s="38"/>
      <c r="FUS1" s="38"/>
      <c r="FUT1" s="38"/>
      <c r="FUU1" s="38"/>
      <c r="FUV1" s="38"/>
      <c r="FUW1" s="38"/>
      <c r="FUX1" s="38"/>
      <c r="FUY1" s="38"/>
      <c r="FUZ1" s="38"/>
      <c r="FVA1" s="38"/>
      <c r="FVB1" s="38"/>
      <c r="FVC1" s="38"/>
      <c r="FVD1" s="38"/>
      <c r="FVE1" s="38"/>
      <c r="FVF1" s="38"/>
      <c r="FVG1" s="38"/>
      <c r="FVH1" s="38"/>
      <c r="FVI1" s="38"/>
      <c r="FVJ1" s="38"/>
      <c r="FVK1" s="38"/>
      <c r="FVL1" s="38"/>
      <c r="FVM1" s="38"/>
      <c r="FVN1" s="38"/>
      <c r="FVO1" s="38"/>
      <c r="FVP1" s="38"/>
      <c r="FVQ1" s="38"/>
      <c r="FVR1" s="38"/>
      <c r="FVS1" s="38"/>
      <c r="FVT1" s="38"/>
      <c r="FVU1" s="38"/>
      <c r="FVV1" s="38"/>
      <c r="FVW1" s="38"/>
      <c r="FVX1" s="38"/>
      <c r="FVY1" s="38"/>
      <c r="FVZ1" s="38"/>
      <c r="FWA1" s="38"/>
      <c r="FWB1" s="38"/>
      <c r="FWC1" s="38"/>
      <c r="FWD1" s="38"/>
      <c r="FWE1" s="38"/>
      <c r="FWF1" s="38"/>
      <c r="FWG1" s="38"/>
      <c r="FWH1" s="38"/>
      <c r="FWI1" s="38"/>
      <c r="FWJ1" s="38"/>
      <c r="FWK1" s="38"/>
      <c r="FWL1" s="38"/>
      <c r="FWM1" s="38"/>
      <c r="FWN1" s="38"/>
      <c r="FWO1" s="38"/>
      <c r="FWP1" s="38"/>
      <c r="FWQ1" s="38"/>
      <c r="FWR1" s="38"/>
      <c r="FWS1" s="38"/>
      <c r="FWT1" s="38"/>
      <c r="FWU1" s="38"/>
      <c r="FWV1" s="38"/>
      <c r="FWW1" s="38"/>
      <c r="FWX1" s="38"/>
      <c r="FWY1" s="38"/>
      <c r="FWZ1" s="38"/>
      <c r="FXA1" s="38"/>
      <c r="FXB1" s="38"/>
      <c r="FXC1" s="38"/>
      <c r="FXD1" s="38"/>
      <c r="FXE1" s="38"/>
      <c r="FXF1" s="38"/>
      <c r="FXG1" s="38"/>
      <c r="FXH1" s="38"/>
      <c r="FXI1" s="38"/>
      <c r="FXJ1" s="38"/>
      <c r="FXK1" s="38"/>
      <c r="FXL1" s="38"/>
      <c r="FXM1" s="38"/>
      <c r="FXN1" s="38"/>
      <c r="FXO1" s="38"/>
      <c r="FXP1" s="38"/>
      <c r="FXQ1" s="38"/>
      <c r="FXR1" s="38"/>
      <c r="FXS1" s="38"/>
      <c r="FXT1" s="38"/>
      <c r="FXU1" s="38"/>
      <c r="FXV1" s="38"/>
      <c r="FXW1" s="38"/>
      <c r="FXX1" s="38"/>
      <c r="FXY1" s="38"/>
      <c r="FXZ1" s="38"/>
      <c r="FYA1" s="38"/>
      <c r="FYB1" s="38"/>
      <c r="FYC1" s="38"/>
      <c r="FYD1" s="38"/>
      <c r="FYE1" s="38"/>
      <c r="FYF1" s="38"/>
      <c r="FYG1" s="38"/>
      <c r="FYH1" s="38"/>
      <c r="FYI1" s="38"/>
      <c r="FYJ1" s="38"/>
      <c r="FYK1" s="38"/>
      <c r="FYL1" s="38"/>
      <c r="FYM1" s="38"/>
      <c r="FYN1" s="38"/>
      <c r="FYO1" s="38"/>
      <c r="FYP1" s="38"/>
      <c r="FYQ1" s="38"/>
      <c r="FYR1" s="38"/>
      <c r="FYS1" s="38"/>
      <c r="FYT1" s="38"/>
      <c r="FYU1" s="38"/>
      <c r="FYV1" s="38"/>
      <c r="FYW1" s="38"/>
      <c r="FYX1" s="38"/>
      <c r="FYY1" s="38"/>
      <c r="FYZ1" s="38"/>
      <c r="FZA1" s="38"/>
      <c r="FZB1" s="38"/>
      <c r="FZC1" s="38"/>
      <c r="FZD1" s="38"/>
      <c r="FZE1" s="38"/>
      <c r="FZF1" s="38"/>
      <c r="FZG1" s="38"/>
      <c r="FZH1" s="38"/>
      <c r="FZI1" s="38"/>
      <c r="FZJ1" s="38"/>
      <c r="FZK1" s="38"/>
      <c r="FZL1" s="38"/>
      <c r="FZM1" s="38"/>
      <c r="FZN1" s="38"/>
      <c r="FZO1" s="38"/>
      <c r="FZP1" s="38"/>
      <c r="FZQ1" s="38"/>
      <c r="FZR1" s="38"/>
      <c r="FZS1" s="38"/>
      <c r="FZT1" s="38"/>
      <c r="FZU1" s="38"/>
      <c r="FZV1" s="38"/>
      <c r="FZW1" s="38"/>
      <c r="FZX1" s="38"/>
      <c r="FZY1" s="38"/>
      <c r="FZZ1" s="38"/>
      <c r="GAA1" s="38"/>
      <c r="GAB1" s="38"/>
      <c r="GAC1" s="38"/>
      <c r="GAD1" s="38"/>
      <c r="GAE1" s="38"/>
      <c r="GAF1" s="38"/>
      <c r="GAG1" s="38"/>
      <c r="GAH1" s="38"/>
      <c r="GAI1" s="38"/>
      <c r="GAJ1" s="38"/>
      <c r="GAK1" s="38"/>
      <c r="GAL1" s="38"/>
      <c r="GAM1" s="38"/>
      <c r="GAN1" s="38"/>
      <c r="GAO1" s="38"/>
      <c r="GAP1" s="38"/>
      <c r="GAQ1" s="38"/>
      <c r="GAR1" s="38"/>
      <c r="GAS1" s="38"/>
      <c r="GAT1" s="38"/>
      <c r="GAU1" s="38"/>
      <c r="GAV1" s="38"/>
      <c r="GAW1" s="38"/>
      <c r="GAX1" s="38"/>
      <c r="GAY1" s="38"/>
      <c r="GAZ1" s="38"/>
      <c r="GBA1" s="38"/>
      <c r="GBB1" s="38"/>
      <c r="GBC1" s="38"/>
      <c r="GBD1" s="38"/>
      <c r="GBE1" s="38"/>
      <c r="GBF1" s="38"/>
      <c r="GBG1" s="38"/>
      <c r="GBH1" s="38"/>
      <c r="GBI1" s="38"/>
      <c r="GBJ1" s="38"/>
      <c r="GBK1" s="38"/>
      <c r="GBL1" s="38"/>
      <c r="GBM1" s="38"/>
      <c r="GBN1" s="38"/>
      <c r="GBO1" s="38"/>
      <c r="GBP1" s="38"/>
      <c r="GBQ1" s="38"/>
      <c r="GBR1" s="38"/>
      <c r="GBS1" s="38"/>
      <c r="GBT1" s="38"/>
      <c r="GBU1" s="38"/>
      <c r="GBV1" s="38"/>
      <c r="GBW1" s="38"/>
      <c r="GBX1" s="38"/>
      <c r="GBY1" s="38"/>
      <c r="GBZ1" s="38"/>
      <c r="GCA1" s="38"/>
      <c r="GCB1" s="38"/>
      <c r="GCC1" s="38"/>
      <c r="GCD1" s="38"/>
      <c r="GCE1" s="38"/>
      <c r="GCF1" s="38"/>
      <c r="GCG1" s="38"/>
      <c r="GCH1" s="38"/>
      <c r="GCI1" s="38"/>
      <c r="GCJ1" s="38"/>
      <c r="GCK1" s="38"/>
      <c r="GCL1" s="38"/>
      <c r="GCM1" s="38"/>
      <c r="GCN1" s="38"/>
      <c r="GCO1" s="38"/>
      <c r="GCP1" s="38"/>
      <c r="GCQ1" s="38"/>
      <c r="GCR1" s="38"/>
      <c r="GCS1" s="38"/>
      <c r="GCT1" s="38"/>
      <c r="GCU1" s="38"/>
      <c r="GCV1" s="38"/>
      <c r="GCW1" s="38"/>
      <c r="GCX1" s="38"/>
      <c r="GCY1" s="38"/>
      <c r="GCZ1" s="38"/>
      <c r="GDA1" s="38"/>
      <c r="GDB1" s="38"/>
      <c r="GDC1" s="38"/>
      <c r="GDD1" s="38"/>
      <c r="GDE1" s="38"/>
      <c r="GDF1" s="38"/>
      <c r="GDG1" s="38"/>
      <c r="GDH1" s="38"/>
      <c r="GDI1" s="38"/>
      <c r="GDJ1" s="38"/>
      <c r="GDK1" s="38"/>
      <c r="GDL1" s="38"/>
      <c r="GDM1" s="38"/>
      <c r="GDN1" s="38"/>
      <c r="GDO1" s="38"/>
      <c r="GDP1" s="38"/>
      <c r="GDQ1" s="38"/>
      <c r="GDR1" s="38"/>
      <c r="GDS1" s="38"/>
      <c r="GDT1" s="38"/>
      <c r="GDU1" s="38"/>
      <c r="GDV1" s="38"/>
      <c r="GDW1" s="38"/>
      <c r="GDX1" s="38"/>
      <c r="GDY1" s="38"/>
      <c r="GDZ1" s="38"/>
      <c r="GEA1" s="38"/>
      <c r="GEB1" s="38"/>
      <c r="GEC1" s="38"/>
      <c r="GED1" s="38"/>
      <c r="GEE1" s="38"/>
      <c r="GEF1" s="38"/>
      <c r="GEG1" s="38"/>
      <c r="GEH1" s="38"/>
      <c r="GEI1" s="38"/>
      <c r="GEJ1" s="38"/>
      <c r="GEK1" s="38"/>
      <c r="GEL1" s="38"/>
      <c r="GEM1" s="38"/>
      <c r="GEN1" s="38"/>
      <c r="GEO1" s="38"/>
      <c r="GEP1" s="38"/>
      <c r="GEQ1" s="38"/>
      <c r="GER1" s="38"/>
      <c r="GES1" s="38"/>
      <c r="GET1" s="38"/>
      <c r="GEU1" s="38"/>
      <c r="GEV1" s="38"/>
      <c r="GEW1" s="38"/>
      <c r="GEX1" s="38"/>
      <c r="GEY1" s="38"/>
      <c r="GEZ1" s="38"/>
      <c r="GFA1" s="38"/>
      <c r="GFB1" s="38"/>
      <c r="GFC1" s="38"/>
      <c r="GFD1" s="38"/>
      <c r="GFE1" s="38"/>
      <c r="GFF1" s="38"/>
      <c r="GFG1" s="38"/>
      <c r="GFH1" s="38"/>
      <c r="GFI1" s="38"/>
      <c r="GFJ1" s="38"/>
      <c r="GFK1" s="38"/>
      <c r="GFL1" s="38"/>
      <c r="GFM1" s="38"/>
      <c r="GFN1" s="38"/>
      <c r="GFO1" s="38"/>
      <c r="GFP1" s="38"/>
      <c r="GFQ1" s="38"/>
      <c r="GFR1" s="38"/>
      <c r="GFS1" s="38"/>
      <c r="GFT1" s="38"/>
      <c r="GFU1" s="38"/>
      <c r="GFV1" s="38"/>
      <c r="GFW1" s="38"/>
      <c r="GFX1" s="38"/>
      <c r="GFY1" s="38"/>
      <c r="GFZ1" s="38"/>
      <c r="GGA1" s="38"/>
      <c r="GGB1" s="38"/>
      <c r="GGC1" s="38"/>
      <c r="GGD1" s="38"/>
      <c r="GGE1" s="38"/>
      <c r="GGF1" s="38"/>
      <c r="GGG1" s="38"/>
      <c r="GGH1" s="38"/>
      <c r="GGI1" s="38"/>
      <c r="GGJ1" s="38"/>
      <c r="GGK1" s="38"/>
      <c r="GGL1" s="38"/>
      <c r="GGM1" s="38"/>
      <c r="GGN1" s="38"/>
      <c r="GGO1" s="38"/>
      <c r="GGP1" s="38"/>
      <c r="GGQ1" s="38"/>
      <c r="GGR1" s="38"/>
      <c r="GGS1" s="38"/>
      <c r="GGT1" s="38"/>
      <c r="GGU1" s="38"/>
      <c r="GGV1" s="38"/>
      <c r="GGW1" s="38"/>
      <c r="GGX1" s="38"/>
      <c r="GGY1" s="38"/>
      <c r="GGZ1" s="38"/>
      <c r="GHA1" s="38"/>
      <c r="GHB1" s="38"/>
      <c r="GHC1" s="38"/>
      <c r="GHD1" s="38"/>
      <c r="GHE1" s="38"/>
      <c r="GHF1" s="38"/>
      <c r="GHG1" s="38"/>
      <c r="GHH1" s="38"/>
      <c r="GHI1" s="38"/>
      <c r="GHJ1" s="38"/>
      <c r="GHK1" s="38"/>
      <c r="GHL1" s="38"/>
      <c r="GHM1" s="38"/>
      <c r="GHN1" s="38"/>
      <c r="GHO1" s="38"/>
      <c r="GHP1" s="38"/>
      <c r="GHQ1" s="38"/>
      <c r="GHR1" s="38"/>
      <c r="GHS1" s="38"/>
      <c r="GHT1" s="38"/>
      <c r="GHU1" s="38"/>
      <c r="GHV1" s="38"/>
      <c r="GHW1" s="38"/>
      <c r="GHX1" s="38"/>
      <c r="GHY1" s="38"/>
      <c r="GHZ1" s="38"/>
      <c r="GIA1" s="38"/>
      <c r="GIB1" s="38"/>
      <c r="GIC1" s="38"/>
      <c r="GID1" s="38"/>
      <c r="GIE1" s="38"/>
      <c r="GIF1" s="38"/>
      <c r="GIG1" s="38"/>
      <c r="GIH1" s="38"/>
      <c r="GII1" s="38"/>
      <c r="GIJ1" s="38"/>
      <c r="GIK1" s="38"/>
      <c r="GIL1" s="38"/>
      <c r="GIM1" s="38"/>
      <c r="GIN1" s="38"/>
      <c r="GIO1" s="38"/>
      <c r="GIP1" s="38"/>
      <c r="GIQ1" s="38"/>
      <c r="GIR1" s="38"/>
      <c r="GIS1" s="38"/>
      <c r="GIT1" s="38"/>
      <c r="GIU1" s="38"/>
      <c r="GIV1" s="38"/>
      <c r="GIW1" s="38"/>
      <c r="GIX1" s="38"/>
      <c r="GIY1" s="38"/>
      <c r="GIZ1" s="38"/>
      <c r="GJA1" s="38"/>
      <c r="GJB1" s="38"/>
      <c r="GJC1" s="38"/>
      <c r="GJD1" s="38"/>
      <c r="GJE1" s="38"/>
      <c r="GJF1" s="38"/>
      <c r="GJG1" s="38"/>
      <c r="GJH1" s="38"/>
      <c r="GJI1" s="38"/>
      <c r="GJJ1" s="38"/>
      <c r="GJK1" s="38"/>
      <c r="GJL1" s="38"/>
      <c r="GJM1" s="38"/>
      <c r="GJN1" s="38"/>
      <c r="GJO1" s="38"/>
      <c r="GJP1" s="38"/>
      <c r="GJQ1" s="38"/>
      <c r="GJR1" s="38"/>
      <c r="GJS1" s="38"/>
      <c r="GJT1" s="38"/>
      <c r="GJU1" s="38"/>
      <c r="GJV1" s="38"/>
      <c r="GJW1" s="38"/>
      <c r="GJX1" s="38"/>
      <c r="GJY1" s="38"/>
      <c r="GJZ1" s="38"/>
      <c r="GKA1" s="38"/>
      <c r="GKB1" s="38"/>
      <c r="GKC1" s="38"/>
      <c r="GKD1" s="38"/>
      <c r="GKE1" s="38"/>
      <c r="GKF1" s="38"/>
      <c r="GKG1" s="38"/>
      <c r="GKH1" s="38"/>
      <c r="GKI1" s="38"/>
      <c r="GKJ1" s="38"/>
      <c r="GKK1" s="38"/>
      <c r="GKL1" s="38"/>
      <c r="GKM1" s="38"/>
      <c r="GKN1" s="38"/>
      <c r="GKO1" s="38"/>
      <c r="GKP1" s="38"/>
      <c r="GKQ1" s="38"/>
      <c r="GKR1" s="38"/>
      <c r="GKS1" s="38"/>
      <c r="GKT1" s="38"/>
      <c r="GKU1" s="38"/>
      <c r="GKV1" s="38"/>
      <c r="GKW1" s="38"/>
      <c r="GKX1" s="38"/>
      <c r="GKY1" s="38"/>
      <c r="GKZ1" s="38"/>
      <c r="GLA1" s="38"/>
      <c r="GLB1" s="38"/>
      <c r="GLC1" s="38"/>
      <c r="GLD1" s="38"/>
      <c r="GLE1" s="38"/>
      <c r="GLF1" s="38"/>
      <c r="GLG1" s="38"/>
      <c r="GLH1" s="38"/>
      <c r="GLI1" s="38"/>
      <c r="GLJ1" s="38"/>
      <c r="GLK1" s="38"/>
      <c r="GLL1" s="38"/>
      <c r="GLM1" s="38"/>
      <c r="GLN1" s="38"/>
      <c r="GLO1" s="38"/>
      <c r="GLP1" s="38"/>
      <c r="GLQ1" s="38"/>
      <c r="GLR1" s="38"/>
      <c r="GLS1" s="38"/>
      <c r="GLT1" s="38"/>
      <c r="GLU1" s="38"/>
      <c r="GLV1" s="38"/>
      <c r="GLW1" s="38"/>
      <c r="GLX1" s="38"/>
      <c r="GLY1" s="38"/>
      <c r="GLZ1" s="38"/>
      <c r="GMA1" s="38"/>
      <c r="GMB1" s="38"/>
      <c r="GMC1" s="38"/>
      <c r="GMD1" s="38"/>
      <c r="GME1" s="38"/>
      <c r="GMF1" s="38"/>
      <c r="GMG1" s="38"/>
      <c r="GMH1" s="38"/>
      <c r="GMI1" s="38"/>
      <c r="GMJ1" s="38"/>
      <c r="GMK1" s="38"/>
      <c r="GML1" s="38"/>
      <c r="GMM1" s="38"/>
      <c r="GMN1" s="38"/>
      <c r="GMO1" s="38"/>
      <c r="GMP1" s="38"/>
      <c r="GMQ1" s="38"/>
      <c r="GMR1" s="38"/>
      <c r="GMS1" s="38"/>
      <c r="GMT1" s="38"/>
      <c r="GMU1" s="38"/>
      <c r="GMV1" s="38"/>
      <c r="GMW1" s="38"/>
      <c r="GMX1" s="38"/>
      <c r="GMY1" s="38"/>
      <c r="GMZ1" s="38"/>
      <c r="GNA1" s="38"/>
      <c r="GNB1" s="38"/>
      <c r="GNC1" s="38"/>
      <c r="GND1" s="38"/>
      <c r="GNE1" s="38"/>
      <c r="GNF1" s="38"/>
      <c r="GNG1" s="38"/>
      <c r="GNH1" s="38"/>
      <c r="GNI1" s="38"/>
      <c r="GNJ1" s="38"/>
      <c r="GNK1" s="38"/>
      <c r="GNL1" s="38"/>
      <c r="GNM1" s="38"/>
      <c r="GNN1" s="38"/>
      <c r="GNO1" s="38"/>
      <c r="GNP1" s="38"/>
      <c r="GNQ1" s="38"/>
      <c r="GNR1" s="38"/>
      <c r="GNS1" s="38"/>
      <c r="GNT1" s="38"/>
      <c r="GNU1" s="38"/>
      <c r="GNV1" s="38"/>
      <c r="GNW1" s="38"/>
      <c r="GNX1" s="38"/>
      <c r="GNY1" s="38"/>
      <c r="GNZ1" s="38"/>
      <c r="GOA1" s="38"/>
      <c r="GOB1" s="38"/>
      <c r="GOC1" s="38"/>
      <c r="GOD1" s="38"/>
      <c r="GOE1" s="38"/>
      <c r="GOF1" s="38"/>
      <c r="GOG1" s="38"/>
      <c r="GOH1" s="38"/>
      <c r="GOI1" s="38"/>
      <c r="GOJ1" s="38"/>
      <c r="GOK1" s="38"/>
      <c r="GOL1" s="38"/>
      <c r="GOM1" s="38"/>
      <c r="GON1" s="38"/>
      <c r="GOO1" s="38"/>
      <c r="GOP1" s="38"/>
      <c r="GOQ1" s="38"/>
      <c r="GOR1" s="38"/>
      <c r="GOS1" s="38"/>
      <c r="GOT1" s="38"/>
      <c r="GOU1" s="38"/>
      <c r="GOV1" s="38"/>
      <c r="GOW1" s="38"/>
      <c r="GOX1" s="38"/>
      <c r="GOY1" s="38"/>
      <c r="GOZ1" s="38"/>
      <c r="GPA1" s="38"/>
      <c r="GPB1" s="38"/>
      <c r="GPC1" s="38"/>
      <c r="GPD1" s="38"/>
      <c r="GPE1" s="38"/>
      <c r="GPF1" s="38"/>
      <c r="GPG1" s="38"/>
      <c r="GPH1" s="38"/>
      <c r="GPI1" s="38"/>
      <c r="GPJ1" s="38"/>
      <c r="GPK1" s="38"/>
      <c r="GPL1" s="38"/>
      <c r="GPM1" s="38"/>
      <c r="GPN1" s="38"/>
      <c r="GPO1" s="38"/>
      <c r="GPP1" s="38"/>
      <c r="GPQ1" s="38"/>
      <c r="GPR1" s="38"/>
      <c r="GPS1" s="38"/>
      <c r="GPT1" s="38"/>
      <c r="GPU1" s="38"/>
      <c r="GPV1" s="38"/>
      <c r="GPW1" s="38"/>
      <c r="GPX1" s="38"/>
      <c r="GPY1" s="38"/>
      <c r="GPZ1" s="38"/>
      <c r="GQA1" s="38"/>
      <c r="GQB1" s="38"/>
      <c r="GQC1" s="38"/>
      <c r="GQD1" s="38"/>
      <c r="GQE1" s="38"/>
      <c r="GQF1" s="38"/>
      <c r="GQG1" s="38"/>
      <c r="GQH1" s="38"/>
      <c r="GQI1" s="38"/>
      <c r="GQJ1" s="38"/>
      <c r="GQK1" s="38"/>
      <c r="GQL1" s="38"/>
      <c r="GQM1" s="38"/>
      <c r="GQN1" s="38"/>
      <c r="GQO1" s="38"/>
      <c r="GQP1" s="38"/>
      <c r="GQQ1" s="38"/>
      <c r="GQR1" s="38"/>
      <c r="GQS1" s="38"/>
      <c r="GQT1" s="38"/>
      <c r="GQU1" s="38"/>
      <c r="GQV1" s="38"/>
      <c r="GQW1" s="38"/>
      <c r="GQX1" s="38"/>
      <c r="GQY1" s="38"/>
      <c r="GQZ1" s="38"/>
      <c r="GRA1" s="38"/>
      <c r="GRB1" s="38"/>
      <c r="GRC1" s="38"/>
      <c r="GRD1" s="38"/>
      <c r="GRE1" s="38"/>
      <c r="GRF1" s="38"/>
      <c r="GRG1" s="38"/>
      <c r="GRH1" s="38"/>
      <c r="GRI1" s="38"/>
      <c r="GRJ1" s="38"/>
      <c r="GRK1" s="38"/>
      <c r="GRL1" s="38"/>
      <c r="GRM1" s="38"/>
      <c r="GRN1" s="38"/>
      <c r="GRO1" s="38"/>
      <c r="GRP1" s="38"/>
      <c r="GRQ1" s="38"/>
      <c r="GRR1" s="38"/>
      <c r="GRS1" s="38"/>
      <c r="GRT1" s="38"/>
      <c r="GRU1" s="38"/>
      <c r="GRV1" s="38"/>
      <c r="GRW1" s="38"/>
      <c r="GRX1" s="38"/>
      <c r="GRY1" s="38"/>
      <c r="GRZ1" s="38"/>
      <c r="GSA1" s="38"/>
      <c r="GSB1" s="38"/>
      <c r="GSC1" s="38"/>
      <c r="GSD1" s="38"/>
      <c r="GSE1" s="38"/>
      <c r="GSF1" s="38"/>
      <c r="GSG1" s="38"/>
      <c r="GSH1" s="38"/>
      <c r="GSI1" s="38"/>
      <c r="GSJ1" s="38"/>
      <c r="GSK1" s="38"/>
      <c r="GSL1" s="38"/>
      <c r="GSM1" s="38"/>
      <c r="GSN1" s="38"/>
      <c r="GSO1" s="38"/>
      <c r="GSP1" s="38"/>
      <c r="GSQ1" s="38"/>
      <c r="GSR1" s="38"/>
      <c r="GSS1" s="38"/>
      <c r="GST1" s="38"/>
      <c r="GSU1" s="38"/>
      <c r="GSV1" s="38"/>
      <c r="GSW1" s="38"/>
      <c r="GSX1" s="38"/>
      <c r="GSY1" s="38"/>
      <c r="GSZ1" s="38"/>
      <c r="GTA1" s="38"/>
      <c r="GTB1" s="38"/>
      <c r="GTC1" s="38"/>
      <c r="GTD1" s="38"/>
      <c r="GTE1" s="38"/>
      <c r="GTF1" s="38"/>
      <c r="GTG1" s="38"/>
      <c r="GTH1" s="38"/>
      <c r="GTI1" s="38"/>
      <c r="GTJ1" s="38"/>
      <c r="GTK1" s="38"/>
      <c r="GTL1" s="38"/>
      <c r="GTM1" s="38"/>
      <c r="GTN1" s="38"/>
      <c r="GTO1" s="38"/>
      <c r="GTP1" s="38"/>
      <c r="GTQ1" s="38"/>
      <c r="GTR1" s="38"/>
      <c r="GTS1" s="38"/>
      <c r="GTT1" s="38"/>
      <c r="GTU1" s="38"/>
      <c r="GTV1" s="38"/>
      <c r="GTW1" s="38"/>
      <c r="GTX1" s="38"/>
      <c r="GTY1" s="38"/>
      <c r="GTZ1" s="38"/>
      <c r="GUA1" s="38"/>
      <c r="GUB1" s="38"/>
      <c r="GUC1" s="38"/>
      <c r="GUD1" s="38"/>
      <c r="GUE1" s="38"/>
      <c r="GUF1" s="38"/>
      <c r="GUG1" s="38"/>
      <c r="GUH1" s="38"/>
      <c r="GUI1" s="38"/>
      <c r="GUJ1" s="38"/>
      <c r="GUK1" s="38"/>
      <c r="GUL1" s="38"/>
      <c r="GUM1" s="38"/>
      <c r="GUN1" s="38"/>
      <c r="GUO1" s="38"/>
      <c r="GUP1" s="38"/>
      <c r="GUQ1" s="38"/>
      <c r="GUR1" s="38"/>
      <c r="GUS1" s="38"/>
      <c r="GUT1" s="38"/>
      <c r="GUU1" s="38"/>
      <c r="GUV1" s="38"/>
      <c r="GUW1" s="38"/>
      <c r="GUX1" s="38"/>
      <c r="GUY1" s="38"/>
      <c r="GUZ1" s="38"/>
      <c r="GVA1" s="38"/>
      <c r="GVB1" s="38"/>
      <c r="GVC1" s="38"/>
      <c r="GVD1" s="38"/>
      <c r="GVE1" s="38"/>
      <c r="GVF1" s="38"/>
      <c r="GVG1" s="38"/>
      <c r="GVH1" s="38"/>
      <c r="GVI1" s="38"/>
      <c r="GVJ1" s="38"/>
      <c r="GVK1" s="38"/>
      <c r="GVL1" s="38"/>
      <c r="GVM1" s="38"/>
      <c r="GVN1" s="38"/>
      <c r="GVO1" s="38"/>
      <c r="GVP1" s="38"/>
      <c r="GVQ1" s="38"/>
      <c r="GVR1" s="38"/>
      <c r="GVS1" s="38"/>
      <c r="GVT1" s="38"/>
      <c r="GVU1" s="38"/>
      <c r="GVV1" s="38"/>
      <c r="GVW1" s="38"/>
      <c r="GVX1" s="38"/>
      <c r="GVY1" s="38"/>
      <c r="GVZ1" s="38"/>
      <c r="GWA1" s="38"/>
      <c r="GWB1" s="38"/>
      <c r="GWC1" s="38"/>
      <c r="GWD1" s="38"/>
      <c r="GWE1" s="38"/>
      <c r="GWF1" s="38"/>
      <c r="GWG1" s="38"/>
      <c r="GWH1" s="38"/>
      <c r="GWI1" s="38"/>
      <c r="GWJ1" s="38"/>
      <c r="GWK1" s="38"/>
      <c r="GWL1" s="38"/>
      <c r="GWM1" s="38"/>
      <c r="GWN1" s="38"/>
      <c r="GWO1" s="38"/>
      <c r="GWP1" s="38"/>
      <c r="GWQ1" s="38"/>
      <c r="GWR1" s="38"/>
      <c r="GWS1" s="38"/>
      <c r="GWT1" s="38"/>
      <c r="GWU1" s="38"/>
      <c r="GWV1" s="38"/>
      <c r="GWW1" s="38"/>
      <c r="GWX1" s="38"/>
      <c r="GWY1" s="38"/>
      <c r="GWZ1" s="38"/>
      <c r="GXA1" s="38"/>
      <c r="GXB1" s="38"/>
      <c r="GXC1" s="38"/>
      <c r="GXD1" s="38"/>
      <c r="GXE1" s="38"/>
      <c r="GXF1" s="38"/>
      <c r="GXG1" s="38"/>
      <c r="GXH1" s="38"/>
      <c r="GXI1" s="38"/>
      <c r="GXJ1" s="38"/>
      <c r="GXK1" s="38"/>
      <c r="GXL1" s="38"/>
      <c r="GXM1" s="38"/>
      <c r="GXN1" s="38"/>
      <c r="GXO1" s="38"/>
      <c r="GXP1" s="38"/>
      <c r="GXQ1" s="38"/>
      <c r="GXR1" s="38"/>
      <c r="GXS1" s="38"/>
      <c r="GXT1" s="38"/>
      <c r="GXU1" s="38"/>
      <c r="GXV1" s="38"/>
      <c r="GXW1" s="38"/>
      <c r="GXX1" s="38"/>
      <c r="GXY1" s="38"/>
      <c r="GXZ1" s="38"/>
      <c r="GYA1" s="38"/>
      <c r="GYB1" s="38"/>
      <c r="GYC1" s="38"/>
      <c r="GYD1" s="38"/>
      <c r="GYE1" s="38"/>
      <c r="GYF1" s="38"/>
      <c r="GYG1" s="38"/>
      <c r="GYH1" s="38"/>
      <c r="GYI1" s="38"/>
      <c r="GYJ1" s="38"/>
      <c r="GYK1" s="38"/>
      <c r="GYL1" s="38"/>
      <c r="GYM1" s="38"/>
      <c r="GYN1" s="38"/>
      <c r="GYO1" s="38"/>
      <c r="GYP1" s="38"/>
      <c r="GYQ1" s="38"/>
      <c r="GYR1" s="38"/>
      <c r="GYS1" s="38"/>
      <c r="GYT1" s="38"/>
      <c r="GYU1" s="38"/>
      <c r="GYV1" s="38"/>
      <c r="GYW1" s="38"/>
      <c r="GYX1" s="38"/>
      <c r="GYY1" s="38"/>
      <c r="GYZ1" s="38"/>
      <c r="GZA1" s="38"/>
      <c r="GZB1" s="38"/>
      <c r="GZC1" s="38"/>
      <c r="GZD1" s="38"/>
      <c r="GZE1" s="38"/>
      <c r="GZF1" s="38"/>
      <c r="GZG1" s="38"/>
      <c r="GZH1" s="38"/>
      <c r="GZI1" s="38"/>
      <c r="GZJ1" s="38"/>
      <c r="GZK1" s="38"/>
      <c r="GZL1" s="38"/>
      <c r="GZM1" s="38"/>
      <c r="GZN1" s="38"/>
      <c r="GZO1" s="38"/>
      <c r="GZP1" s="38"/>
      <c r="GZQ1" s="38"/>
      <c r="GZR1" s="38"/>
      <c r="GZS1" s="38"/>
      <c r="GZT1" s="38"/>
      <c r="GZU1" s="38"/>
      <c r="GZV1" s="38"/>
      <c r="GZW1" s="38"/>
      <c r="GZX1" s="38"/>
      <c r="GZY1" s="38"/>
      <c r="GZZ1" s="38"/>
      <c r="HAA1" s="38"/>
      <c r="HAB1" s="38"/>
      <c r="HAC1" s="38"/>
      <c r="HAD1" s="38"/>
      <c r="HAE1" s="38"/>
      <c r="HAF1" s="38"/>
      <c r="HAG1" s="38"/>
      <c r="HAH1" s="38"/>
      <c r="HAI1" s="38"/>
      <c r="HAJ1" s="38"/>
      <c r="HAK1" s="38"/>
      <c r="HAL1" s="38"/>
      <c r="HAM1" s="38"/>
      <c r="HAN1" s="38"/>
      <c r="HAO1" s="38"/>
      <c r="HAP1" s="38"/>
      <c r="HAQ1" s="38"/>
      <c r="HAR1" s="38"/>
      <c r="HAS1" s="38"/>
      <c r="HAT1" s="38"/>
      <c r="HAU1" s="38"/>
      <c r="HAV1" s="38"/>
      <c r="HAW1" s="38"/>
      <c r="HAX1" s="38"/>
      <c r="HAY1" s="38"/>
      <c r="HAZ1" s="38"/>
      <c r="HBA1" s="38"/>
      <c r="HBB1" s="38"/>
      <c r="HBC1" s="38"/>
      <c r="HBD1" s="38"/>
      <c r="HBE1" s="38"/>
      <c r="HBF1" s="38"/>
      <c r="HBG1" s="38"/>
      <c r="HBH1" s="38"/>
      <c r="HBI1" s="38"/>
      <c r="HBJ1" s="38"/>
      <c r="HBK1" s="38"/>
      <c r="HBL1" s="38"/>
      <c r="HBM1" s="38"/>
      <c r="HBN1" s="38"/>
      <c r="HBO1" s="38"/>
      <c r="HBP1" s="38"/>
      <c r="HBQ1" s="38"/>
      <c r="HBR1" s="38"/>
      <c r="HBS1" s="38"/>
      <c r="HBT1" s="38"/>
      <c r="HBU1" s="38"/>
      <c r="HBV1" s="38"/>
      <c r="HBW1" s="38"/>
      <c r="HBX1" s="38"/>
      <c r="HBY1" s="38"/>
      <c r="HBZ1" s="38"/>
      <c r="HCA1" s="38"/>
      <c r="HCB1" s="38"/>
      <c r="HCC1" s="38"/>
      <c r="HCD1" s="38"/>
      <c r="HCE1" s="38"/>
      <c r="HCF1" s="38"/>
      <c r="HCG1" s="38"/>
      <c r="HCH1" s="38"/>
      <c r="HCI1" s="38"/>
      <c r="HCJ1" s="38"/>
      <c r="HCK1" s="38"/>
      <c r="HCL1" s="38"/>
      <c r="HCM1" s="38"/>
      <c r="HCN1" s="38"/>
      <c r="HCO1" s="38"/>
      <c r="HCP1" s="38"/>
      <c r="HCQ1" s="38"/>
      <c r="HCR1" s="38"/>
      <c r="HCS1" s="38"/>
      <c r="HCT1" s="38"/>
      <c r="HCU1" s="38"/>
      <c r="HCV1" s="38"/>
      <c r="HCW1" s="38"/>
      <c r="HCX1" s="38"/>
      <c r="HCY1" s="38"/>
      <c r="HCZ1" s="38"/>
      <c r="HDA1" s="38"/>
      <c r="HDB1" s="38"/>
      <c r="HDC1" s="38"/>
      <c r="HDD1" s="38"/>
      <c r="HDE1" s="38"/>
      <c r="HDF1" s="38"/>
      <c r="HDG1" s="38"/>
      <c r="HDH1" s="38"/>
      <c r="HDI1" s="38"/>
      <c r="HDJ1" s="38"/>
      <c r="HDK1" s="38"/>
      <c r="HDL1" s="38"/>
      <c r="HDM1" s="38"/>
      <c r="HDN1" s="38"/>
      <c r="HDO1" s="38"/>
      <c r="HDP1" s="38"/>
      <c r="HDQ1" s="38"/>
      <c r="HDR1" s="38"/>
      <c r="HDS1" s="38"/>
      <c r="HDT1" s="38"/>
      <c r="HDU1" s="38"/>
      <c r="HDV1" s="38"/>
      <c r="HDW1" s="38"/>
      <c r="HDX1" s="38"/>
      <c r="HDY1" s="38"/>
      <c r="HDZ1" s="38"/>
      <c r="HEA1" s="38"/>
      <c r="HEB1" s="38"/>
      <c r="HEC1" s="38"/>
      <c r="HED1" s="38"/>
      <c r="HEE1" s="38"/>
      <c r="HEF1" s="38"/>
      <c r="HEG1" s="38"/>
      <c r="HEH1" s="38"/>
      <c r="HEI1" s="38"/>
      <c r="HEJ1" s="38"/>
      <c r="HEK1" s="38"/>
      <c r="HEL1" s="38"/>
      <c r="HEM1" s="38"/>
      <c r="HEN1" s="38"/>
      <c r="HEO1" s="38"/>
      <c r="HEP1" s="38"/>
      <c r="HEQ1" s="38"/>
      <c r="HER1" s="38"/>
      <c r="HES1" s="38"/>
      <c r="HET1" s="38"/>
      <c r="HEU1" s="38"/>
      <c r="HEV1" s="38"/>
      <c r="HEW1" s="38"/>
      <c r="HEX1" s="38"/>
      <c r="HEY1" s="38"/>
      <c r="HEZ1" s="38"/>
      <c r="HFA1" s="38"/>
      <c r="HFB1" s="38"/>
      <c r="HFC1" s="38"/>
      <c r="HFD1" s="38"/>
      <c r="HFE1" s="38"/>
      <c r="HFF1" s="38"/>
      <c r="HFG1" s="38"/>
      <c r="HFH1" s="38"/>
      <c r="HFI1" s="38"/>
      <c r="HFJ1" s="38"/>
      <c r="HFK1" s="38"/>
      <c r="HFL1" s="38"/>
      <c r="HFM1" s="38"/>
      <c r="HFN1" s="38"/>
      <c r="HFO1" s="38"/>
      <c r="HFP1" s="38"/>
      <c r="HFQ1" s="38"/>
      <c r="HFR1" s="38"/>
      <c r="HFS1" s="38"/>
      <c r="HFT1" s="38"/>
      <c r="HFU1" s="38"/>
      <c r="HFV1" s="38"/>
      <c r="HFW1" s="38"/>
      <c r="HFX1" s="38"/>
      <c r="HFY1" s="38"/>
      <c r="HFZ1" s="38"/>
      <c r="HGA1" s="38"/>
      <c r="HGB1" s="38"/>
      <c r="HGC1" s="38"/>
      <c r="HGD1" s="38"/>
      <c r="HGE1" s="38"/>
      <c r="HGF1" s="38"/>
      <c r="HGG1" s="38"/>
      <c r="HGH1" s="38"/>
      <c r="HGI1" s="38"/>
      <c r="HGJ1" s="38"/>
      <c r="HGK1" s="38"/>
      <c r="HGL1" s="38"/>
      <c r="HGM1" s="38"/>
      <c r="HGN1" s="38"/>
      <c r="HGO1" s="38"/>
      <c r="HGP1" s="38"/>
      <c r="HGQ1" s="38"/>
      <c r="HGR1" s="38"/>
      <c r="HGS1" s="38"/>
      <c r="HGT1" s="38"/>
      <c r="HGU1" s="38"/>
      <c r="HGV1" s="38"/>
      <c r="HGW1" s="38"/>
      <c r="HGX1" s="38"/>
      <c r="HGY1" s="38"/>
      <c r="HGZ1" s="38"/>
      <c r="HHA1" s="38"/>
      <c r="HHB1" s="38"/>
      <c r="HHC1" s="38"/>
      <c r="HHD1" s="38"/>
      <c r="HHE1" s="38"/>
      <c r="HHF1" s="38"/>
      <c r="HHG1" s="38"/>
      <c r="HHH1" s="38"/>
      <c r="HHI1" s="38"/>
      <c r="HHJ1" s="38"/>
      <c r="HHK1" s="38"/>
      <c r="HHL1" s="38"/>
      <c r="HHM1" s="38"/>
      <c r="HHN1" s="38"/>
      <c r="HHO1" s="38"/>
      <c r="HHP1" s="38"/>
      <c r="HHQ1" s="38"/>
      <c r="HHR1" s="38"/>
      <c r="HHS1" s="38"/>
      <c r="HHT1" s="38"/>
      <c r="HHU1" s="38"/>
      <c r="HHV1" s="38"/>
      <c r="HHW1" s="38"/>
      <c r="HHX1" s="38"/>
      <c r="HHY1" s="38"/>
      <c r="HHZ1" s="38"/>
      <c r="HIA1" s="38"/>
      <c r="HIB1" s="38"/>
      <c r="HIC1" s="38"/>
      <c r="HID1" s="38"/>
      <c r="HIE1" s="38"/>
      <c r="HIF1" s="38"/>
      <c r="HIG1" s="38"/>
      <c r="HIH1" s="38"/>
      <c r="HII1" s="38"/>
      <c r="HIJ1" s="38"/>
      <c r="HIK1" s="38"/>
      <c r="HIL1" s="38"/>
      <c r="HIM1" s="38"/>
      <c r="HIN1" s="38"/>
      <c r="HIO1" s="38"/>
      <c r="HIP1" s="38"/>
      <c r="HIQ1" s="38"/>
      <c r="HIR1" s="38"/>
      <c r="HIS1" s="38"/>
      <c r="HIT1" s="38"/>
      <c r="HIU1" s="38"/>
      <c r="HIV1" s="38"/>
      <c r="HIW1" s="38"/>
      <c r="HIX1" s="38"/>
      <c r="HIY1" s="38"/>
      <c r="HIZ1" s="38"/>
      <c r="HJA1" s="38"/>
      <c r="HJB1" s="38"/>
      <c r="HJC1" s="38"/>
      <c r="HJD1" s="38"/>
      <c r="HJE1" s="38"/>
      <c r="HJF1" s="38"/>
      <c r="HJG1" s="38"/>
      <c r="HJH1" s="38"/>
      <c r="HJI1" s="38"/>
      <c r="HJJ1" s="38"/>
      <c r="HJK1" s="38"/>
      <c r="HJL1" s="38"/>
      <c r="HJM1" s="38"/>
      <c r="HJN1" s="38"/>
      <c r="HJO1" s="38"/>
      <c r="HJP1" s="38"/>
      <c r="HJQ1" s="38"/>
      <c r="HJR1" s="38"/>
      <c r="HJS1" s="38"/>
      <c r="HJT1" s="38"/>
      <c r="HJU1" s="38"/>
      <c r="HJV1" s="38"/>
      <c r="HJW1" s="38"/>
      <c r="HJX1" s="38"/>
      <c r="HJY1" s="38"/>
      <c r="HJZ1" s="38"/>
      <c r="HKA1" s="38"/>
      <c r="HKB1" s="38"/>
      <c r="HKC1" s="38"/>
      <c r="HKD1" s="38"/>
      <c r="HKE1" s="38"/>
      <c r="HKF1" s="38"/>
      <c r="HKG1" s="38"/>
      <c r="HKH1" s="38"/>
      <c r="HKI1" s="38"/>
      <c r="HKJ1" s="38"/>
      <c r="HKK1" s="38"/>
      <c r="HKL1" s="38"/>
      <c r="HKM1" s="38"/>
      <c r="HKN1" s="38"/>
      <c r="HKO1" s="38"/>
      <c r="HKP1" s="38"/>
      <c r="HKQ1" s="38"/>
      <c r="HKR1" s="38"/>
      <c r="HKS1" s="38"/>
      <c r="HKT1" s="38"/>
      <c r="HKU1" s="38"/>
      <c r="HKV1" s="38"/>
      <c r="HKW1" s="38"/>
      <c r="HKX1" s="38"/>
      <c r="HKY1" s="38"/>
      <c r="HKZ1" s="38"/>
      <c r="HLA1" s="38"/>
      <c r="HLB1" s="38"/>
      <c r="HLC1" s="38"/>
      <c r="HLD1" s="38"/>
      <c r="HLE1" s="38"/>
      <c r="HLF1" s="38"/>
      <c r="HLG1" s="38"/>
      <c r="HLH1" s="38"/>
      <c r="HLI1" s="38"/>
      <c r="HLJ1" s="38"/>
      <c r="HLK1" s="38"/>
      <c r="HLL1" s="38"/>
      <c r="HLM1" s="38"/>
      <c r="HLN1" s="38"/>
      <c r="HLO1" s="38"/>
      <c r="HLP1" s="38"/>
      <c r="HLQ1" s="38"/>
      <c r="HLR1" s="38"/>
      <c r="HLS1" s="38"/>
      <c r="HLT1" s="38"/>
      <c r="HLU1" s="38"/>
      <c r="HLV1" s="38"/>
      <c r="HLW1" s="38"/>
      <c r="HLX1" s="38"/>
      <c r="HLY1" s="38"/>
      <c r="HLZ1" s="38"/>
      <c r="HMA1" s="38"/>
      <c r="HMB1" s="38"/>
      <c r="HMC1" s="38"/>
      <c r="HMD1" s="38"/>
      <c r="HME1" s="38"/>
      <c r="HMF1" s="38"/>
      <c r="HMG1" s="38"/>
      <c r="HMH1" s="38"/>
      <c r="HMI1" s="38"/>
      <c r="HMJ1" s="38"/>
      <c r="HMK1" s="38"/>
      <c r="HML1" s="38"/>
      <c r="HMM1" s="38"/>
      <c r="HMN1" s="38"/>
      <c r="HMO1" s="38"/>
      <c r="HMP1" s="38"/>
      <c r="HMQ1" s="38"/>
      <c r="HMR1" s="38"/>
      <c r="HMS1" s="38"/>
      <c r="HMT1" s="38"/>
      <c r="HMU1" s="38"/>
      <c r="HMV1" s="38"/>
      <c r="HMW1" s="38"/>
      <c r="HMX1" s="38"/>
      <c r="HMY1" s="38"/>
      <c r="HMZ1" s="38"/>
      <c r="HNA1" s="38"/>
      <c r="HNB1" s="38"/>
      <c r="HNC1" s="38"/>
      <c r="HND1" s="38"/>
      <c r="HNE1" s="38"/>
      <c r="HNF1" s="38"/>
      <c r="HNG1" s="38"/>
      <c r="HNH1" s="38"/>
      <c r="HNI1" s="38"/>
      <c r="HNJ1" s="38"/>
      <c r="HNK1" s="38"/>
      <c r="HNL1" s="38"/>
      <c r="HNM1" s="38"/>
      <c r="HNN1" s="38"/>
      <c r="HNO1" s="38"/>
      <c r="HNP1" s="38"/>
      <c r="HNQ1" s="38"/>
      <c r="HNR1" s="38"/>
      <c r="HNS1" s="38"/>
      <c r="HNT1" s="38"/>
      <c r="HNU1" s="38"/>
      <c r="HNV1" s="38"/>
      <c r="HNW1" s="38"/>
      <c r="HNX1" s="38"/>
      <c r="HNY1" s="38"/>
      <c r="HNZ1" s="38"/>
      <c r="HOA1" s="38"/>
      <c r="HOB1" s="38"/>
      <c r="HOC1" s="38"/>
      <c r="HOD1" s="38"/>
      <c r="HOE1" s="38"/>
      <c r="HOF1" s="38"/>
      <c r="HOG1" s="38"/>
      <c r="HOH1" s="38"/>
      <c r="HOI1" s="38"/>
      <c r="HOJ1" s="38"/>
      <c r="HOK1" s="38"/>
      <c r="HOL1" s="38"/>
      <c r="HOM1" s="38"/>
      <c r="HON1" s="38"/>
      <c r="HOO1" s="38"/>
      <c r="HOP1" s="38"/>
      <c r="HOQ1" s="38"/>
      <c r="HOR1" s="38"/>
      <c r="HOS1" s="38"/>
      <c r="HOT1" s="38"/>
      <c r="HOU1" s="38"/>
      <c r="HOV1" s="38"/>
      <c r="HOW1" s="38"/>
      <c r="HOX1" s="38"/>
      <c r="HOY1" s="38"/>
      <c r="HOZ1" s="38"/>
      <c r="HPA1" s="38"/>
      <c r="HPB1" s="38"/>
      <c r="HPC1" s="38"/>
      <c r="HPD1" s="38"/>
      <c r="HPE1" s="38"/>
      <c r="HPF1" s="38"/>
      <c r="HPG1" s="38"/>
      <c r="HPH1" s="38"/>
      <c r="HPI1" s="38"/>
      <c r="HPJ1" s="38"/>
      <c r="HPK1" s="38"/>
      <c r="HPL1" s="38"/>
      <c r="HPM1" s="38"/>
      <c r="HPN1" s="38"/>
      <c r="HPO1" s="38"/>
      <c r="HPP1" s="38"/>
      <c r="HPQ1" s="38"/>
      <c r="HPR1" s="38"/>
      <c r="HPS1" s="38"/>
      <c r="HPT1" s="38"/>
      <c r="HPU1" s="38"/>
      <c r="HPV1" s="38"/>
      <c r="HPW1" s="38"/>
      <c r="HPX1" s="38"/>
      <c r="HPY1" s="38"/>
      <c r="HPZ1" s="38"/>
      <c r="HQA1" s="38"/>
      <c r="HQB1" s="38"/>
      <c r="HQC1" s="38"/>
      <c r="HQD1" s="38"/>
      <c r="HQE1" s="38"/>
      <c r="HQF1" s="38"/>
      <c r="HQG1" s="38"/>
      <c r="HQH1" s="38"/>
      <c r="HQI1" s="38"/>
      <c r="HQJ1" s="38"/>
      <c r="HQK1" s="38"/>
      <c r="HQL1" s="38"/>
      <c r="HQM1" s="38"/>
      <c r="HQN1" s="38"/>
      <c r="HQO1" s="38"/>
      <c r="HQP1" s="38"/>
      <c r="HQQ1" s="38"/>
      <c r="HQR1" s="38"/>
      <c r="HQS1" s="38"/>
      <c r="HQT1" s="38"/>
      <c r="HQU1" s="38"/>
      <c r="HQV1" s="38"/>
      <c r="HQW1" s="38"/>
      <c r="HQX1" s="38"/>
      <c r="HQY1" s="38"/>
      <c r="HQZ1" s="38"/>
      <c r="HRA1" s="38"/>
      <c r="HRB1" s="38"/>
      <c r="HRC1" s="38"/>
      <c r="HRD1" s="38"/>
      <c r="HRE1" s="38"/>
      <c r="HRF1" s="38"/>
      <c r="HRG1" s="38"/>
      <c r="HRH1" s="38"/>
      <c r="HRI1" s="38"/>
      <c r="HRJ1" s="38"/>
      <c r="HRK1" s="38"/>
      <c r="HRL1" s="38"/>
      <c r="HRM1" s="38"/>
      <c r="HRN1" s="38"/>
      <c r="HRO1" s="38"/>
      <c r="HRP1" s="38"/>
      <c r="HRQ1" s="38"/>
      <c r="HRR1" s="38"/>
      <c r="HRS1" s="38"/>
      <c r="HRT1" s="38"/>
      <c r="HRU1" s="38"/>
      <c r="HRV1" s="38"/>
      <c r="HRW1" s="38"/>
      <c r="HRX1" s="38"/>
      <c r="HRY1" s="38"/>
      <c r="HRZ1" s="38"/>
      <c r="HSA1" s="38"/>
      <c r="HSB1" s="38"/>
      <c r="HSC1" s="38"/>
      <c r="HSD1" s="38"/>
      <c r="HSE1" s="38"/>
      <c r="HSF1" s="38"/>
      <c r="HSG1" s="38"/>
      <c r="HSH1" s="38"/>
      <c r="HSI1" s="38"/>
      <c r="HSJ1" s="38"/>
      <c r="HSK1" s="38"/>
      <c r="HSL1" s="38"/>
      <c r="HSM1" s="38"/>
      <c r="HSN1" s="38"/>
      <c r="HSO1" s="38"/>
      <c r="HSP1" s="38"/>
      <c r="HSQ1" s="38"/>
      <c r="HSR1" s="38"/>
      <c r="HSS1" s="38"/>
      <c r="HST1" s="38"/>
      <c r="HSU1" s="38"/>
      <c r="HSV1" s="38"/>
      <c r="HSW1" s="38"/>
      <c r="HSX1" s="38"/>
      <c r="HSY1" s="38"/>
      <c r="HSZ1" s="38"/>
      <c r="HTA1" s="38"/>
      <c r="HTB1" s="38"/>
      <c r="HTC1" s="38"/>
      <c r="HTD1" s="38"/>
      <c r="HTE1" s="38"/>
      <c r="HTF1" s="38"/>
      <c r="HTG1" s="38"/>
      <c r="HTH1" s="38"/>
      <c r="HTI1" s="38"/>
      <c r="HTJ1" s="38"/>
      <c r="HTK1" s="38"/>
      <c r="HTL1" s="38"/>
      <c r="HTM1" s="38"/>
      <c r="HTN1" s="38"/>
      <c r="HTO1" s="38"/>
      <c r="HTP1" s="38"/>
      <c r="HTQ1" s="38"/>
      <c r="HTR1" s="38"/>
      <c r="HTS1" s="38"/>
      <c r="HTT1" s="38"/>
      <c r="HTU1" s="38"/>
      <c r="HTV1" s="38"/>
      <c r="HTW1" s="38"/>
      <c r="HTX1" s="38"/>
      <c r="HTY1" s="38"/>
      <c r="HTZ1" s="38"/>
      <c r="HUA1" s="38"/>
      <c r="HUB1" s="38"/>
      <c r="HUC1" s="38"/>
      <c r="HUD1" s="38"/>
      <c r="HUE1" s="38"/>
      <c r="HUF1" s="38"/>
      <c r="HUG1" s="38"/>
      <c r="HUH1" s="38"/>
      <c r="HUI1" s="38"/>
      <c r="HUJ1" s="38"/>
      <c r="HUK1" s="38"/>
      <c r="HUL1" s="38"/>
      <c r="HUM1" s="38"/>
      <c r="HUN1" s="38"/>
      <c r="HUO1" s="38"/>
      <c r="HUP1" s="38"/>
      <c r="HUQ1" s="38"/>
      <c r="HUR1" s="38"/>
      <c r="HUS1" s="38"/>
      <c r="HUT1" s="38"/>
      <c r="HUU1" s="38"/>
      <c r="HUV1" s="38"/>
      <c r="HUW1" s="38"/>
      <c r="HUX1" s="38"/>
      <c r="HUY1" s="38"/>
      <c r="HUZ1" s="38"/>
      <c r="HVA1" s="38"/>
      <c r="HVB1" s="38"/>
      <c r="HVC1" s="38"/>
      <c r="HVD1" s="38"/>
      <c r="HVE1" s="38"/>
      <c r="HVF1" s="38"/>
      <c r="HVG1" s="38"/>
      <c r="HVH1" s="38"/>
      <c r="HVI1" s="38"/>
      <c r="HVJ1" s="38"/>
      <c r="HVK1" s="38"/>
      <c r="HVL1" s="38"/>
      <c r="HVM1" s="38"/>
      <c r="HVN1" s="38"/>
      <c r="HVO1" s="38"/>
      <c r="HVP1" s="38"/>
      <c r="HVQ1" s="38"/>
      <c r="HVR1" s="38"/>
      <c r="HVS1" s="38"/>
      <c r="HVT1" s="38"/>
      <c r="HVU1" s="38"/>
      <c r="HVV1" s="38"/>
      <c r="HVW1" s="38"/>
      <c r="HVX1" s="38"/>
      <c r="HVY1" s="38"/>
      <c r="HVZ1" s="38"/>
      <c r="HWA1" s="38"/>
      <c r="HWB1" s="38"/>
      <c r="HWC1" s="38"/>
      <c r="HWD1" s="38"/>
      <c r="HWE1" s="38"/>
      <c r="HWF1" s="38"/>
      <c r="HWG1" s="38"/>
      <c r="HWH1" s="38"/>
      <c r="HWI1" s="38"/>
      <c r="HWJ1" s="38"/>
      <c r="HWK1" s="38"/>
      <c r="HWL1" s="38"/>
      <c r="HWM1" s="38"/>
      <c r="HWN1" s="38"/>
      <c r="HWO1" s="38"/>
      <c r="HWP1" s="38"/>
      <c r="HWQ1" s="38"/>
      <c r="HWR1" s="38"/>
      <c r="HWS1" s="38"/>
      <c r="HWT1" s="38"/>
      <c r="HWU1" s="38"/>
      <c r="HWV1" s="38"/>
      <c r="HWW1" s="38"/>
      <c r="HWX1" s="38"/>
      <c r="HWY1" s="38"/>
      <c r="HWZ1" s="38"/>
      <c r="HXA1" s="38"/>
      <c r="HXB1" s="38"/>
      <c r="HXC1" s="38"/>
      <c r="HXD1" s="38"/>
      <c r="HXE1" s="38"/>
      <c r="HXF1" s="38"/>
      <c r="HXG1" s="38"/>
      <c r="HXH1" s="38"/>
      <c r="HXI1" s="38"/>
      <c r="HXJ1" s="38"/>
      <c r="HXK1" s="38"/>
      <c r="HXL1" s="38"/>
      <c r="HXM1" s="38"/>
      <c r="HXN1" s="38"/>
      <c r="HXO1" s="38"/>
      <c r="HXP1" s="38"/>
      <c r="HXQ1" s="38"/>
      <c r="HXR1" s="38"/>
      <c r="HXS1" s="38"/>
      <c r="HXT1" s="38"/>
      <c r="HXU1" s="38"/>
      <c r="HXV1" s="38"/>
      <c r="HXW1" s="38"/>
      <c r="HXX1" s="38"/>
      <c r="HXY1" s="38"/>
      <c r="HXZ1" s="38"/>
      <c r="HYA1" s="38"/>
      <c r="HYB1" s="38"/>
      <c r="HYC1" s="38"/>
      <c r="HYD1" s="38"/>
      <c r="HYE1" s="38"/>
      <c r="HYF1" s="38"/>
      <c r="HYG1" s="38"/>
      <c r="HYH1" s="38"/>
      <c r="HYI1" s="38"/>
      <c r="HYJ1" s="38"/>
      <c r="HYK1" s="38"/>
      <c r="HYL1" s="38"/>
      <c r="HYM1" s="38"/>
      <c r="HYN1" s="38"/>
      <c r="HYO1" s="38"/>
      <c r="HYP1" s="38"/>
      <c r="HYQ1" s="38"/>
      <c r="HYR1" s="38"/>
      <c r="HYS1" s="38"/>
      <c r="HYT1" s="38"/>
      <c r="HYU1" s="38"/>
      <c r="HYV1" s="38"/>
      <c r="HYW1" s="38"/>
      <c r="HYX1" s="38"/>
      <c r="HYY1" s="38"/>
      <c r="HYZ1" s="38"/>
      <c r="HZA1" s="38"/>
      <c r="HZB1" s="38"/>
      <c r="HZC1" s="38"/>
      <c r="HZD1" s="38"/>
      <c r="HZE1" s="38"/>
      <c r="HZF1" s="38"/>
      <c r="HZG1" s="38"/>
      <c r="HZH1" s="38"/>
      <c r="HZI1" s="38"/>
      <c r="HZJ1" s="38"/>
      <c r="HZK1" s="38"/>
      <c r="HZL1" s="38"/>
      <c r="HZM1" s="38"/>
      <c r="HZN1" s="38"/>
      <c r="HZO1" s="38"/>
      <c r="HZP1" s="38"/>
      <c r="HZQ1" s="38"/>
      <c r="HZR1" s="38"/>
      <c r="HZS1" s="38"/>
      <c r="HZT1" s="38"/>
      <c r="HZU1" s="38"/>
      <c r="HZV1" s="38"/>
      <c r="HZW1" s="38"/>
      <c r="HZX1" s="38"/>
      <c r="HZY1" s="38"/>
      <c r="HZZ1" s="38"/>
      <c r="IAA1" s="38"/>
      <c r="IAB1" s="38"/>
      <c r="IAC1" s="38"/>
      <c r="IAD1" s="38"/>
      <c r="IAE1" s="38"/>
      <c r="IAF1" s="38"/>
      <c r="IAG1" s="38"/>
      <c r="IAH1" s="38"/>
      <c r="IAI1" s="38"/>
      <c r="IAJ1" s="38"/>
      <c r="IAK1" s="38"/>
      <c r="IAL1" s="38"/>
      <c r="IAM1" s="38"/>
      <c r="IAN1" s="38"/>
      <c r="IAO1" s="38"/>
      <c r="IAP1" s="38"/>
      <c r="IAQ1" s="38"/>
      <c r="IAR1" s="38"/>
      <c r="IAS1" s="38"/>
      <c r="IAT1" s="38"/>
      <c r="IAU1" s="38"/>
      <c r="IAV1" s="38"/>
      <c r="IAW1" s="38"/>
      <c r="IAX1" s="38"/>
      <c r="IAY1" s="38"/>
      <c r="IAZ1" s="38"/>
      <c r="IBA1" s="38"/>
      <c r="IBB1" s="38"/>
      <c r="IBC1" s="38"/>
      <c r="IBD1" s="38"/>
      <c r="IBE1" s="38"/>
      <c r="IBF1" s="38"/>
      <c r="IBG1" s="38"/>
      <c r="IBH1" s="38"/>
      <c r="IBI1" s="38"/>
      <c r="IBJ1" s="38"/>
      <c r="IBK1" s="38"/>
      <c r="IBL1" s="38"/>
      <c r="IBM1" s="38"/>
      <c r="IBN1" s="38"/>
      <c r="IBO1" s="38"/>
      <c r="IBP1" s="38"/>
      <c r="IBQ1" s="38"/>
      <c r="IBR1" s="38"/>
      <c r="IBS1" s="38"/>
      <c r="IBT1" s="38"/>
      <c r="IBU1" s="38"/>
      <c r="IBV1" s="38"/>
      <c r="IBW1" s="38"/>
      <c r="IBX1" s="38"/>
      <c r="IBY1" s="38"/>
      <c r="IBZ1" s="38"/>
      <c r="ICA1" s="38"/>
      <c r="ICB1" s="38"/>
      <c r="ICC1" s="38"/>
      <c r="ICD1" s="38"/>
      <c r="ICE1" s="38"/>
      <c r="ICF1" s="38"/>
      <c r="ICG1" s="38"/>
      <c r="ICH1" s="38"/>
      <c r="ICI1" s="38"/>
      <c r="ICJ1" s="38"/>
      <c r="ICK1" s="38"/>
      <c r="ICL1" s="38"/>
      <c r="ICM1" s="38"/>
      <c r="ICN1" s="38"/>
      <c r="ICO1" s="38"/>
      <c r="ICP1" s="38"/>
      <c r="ICQ1" s="38"/>
      <c r="ICR1" s="38"/>
      <c r="ICS1" s="38"/>
      <c r="ICT1" s="38"/>
      <c r="ICU1" s="38"/>
      <c r="ICV1" s="38"/>
      <c r="ICW1" s="38"/>
      <c r="ICX1" s="38"/>
      <c r="ICY1" s="38"/>
      <c r="ICZ1" s="38"/>
      <c r="IDA1" s="38"/>
      <c r="IDB1" s="38"/>
      <c r="IDC1" s="38"/>
      <c r="IDD1" s="38"/>
      <c r="IDE1" s="38"/>
      <c r="IDF1" s="38"/>
      <c r="IDG1" s="38"/>
      <c r="IDH1" s="38"/>
      <c r="IDI1" s="38"/>
      <c r="IDJ1" s="38"/>
      <c r="IDK1" s="38"/>
      <c r="IDL1" s="38"/>
      <c r="IDM1" s="38"/>
      <c r="IDN1" s="38"/>
      <c r="IDO1" s="38"/>
      <c r="IDP1" s="38"/>
      <c r="IDQ1" s="38"/>
      <c r="IDR1" s="38"/>
      <c r="IDS1" s="38"/>
      <c r="IDT1" s="38"/>
      <c r="IDU1" s="38"/>
      <c r="IDV1" s="38"/>
      <c r="IDW1" s="38"/>
      <c r="IDX1" s="38"/>
      <c r="IDY1" s="38"/>
      <c r="IDZ1" s="38"/>
      <c r="IEA1" s="38"/>
      <c r="IEB1" s="38"/>
      <c r="IEC1" s="38"/>
      <c r="IED1" s="38"/>
      <c r="IEE1" s="38"/>
      <c r="IEF1" s="38"/>
      <c r="IEG1" s="38"/>
      <c r="IEH1" s="38"/>
      <c r="IEI1" s="38"/>
      <c r="IEJ1" s="38"/>
      <c r="IEK1" s="38"/>
      <c r="IEL1" s="38"/>
      <c r="IEM1" s="38"/>
      <c r="IEN1" s="38"/>
      <c r="IEO1" s="38"/>
      <c r="IEP1" s="38"/>
      <c r="IEQ1" s="38"/>
      <c r="IER1" s="38"/>
      <c r="IES1" s="38"/>
      <c r="IET1" s="38"/>
      <c r="IEU1" s="38"/>
      <c r="IEV1" s="38"/>
      <c r="IEW1" s="38"/>
      <c r="IEX1" s="38"/>
      <c r="IEY1" s="38"/>
      <c r="IEZ1" s="38"/>
      <c r="IFA1" s="38"/>
      <c r="IFB1" s="38"/>
      <c r="IFC1" s="38"/>
      <c r="IFD1" s="38"/>
      <c r="IFE1" s="38"/>
      <c r="IFF1" s="38"/>
      <c r="IFG1" s="38"/>
      <c r="IFH1" s="38"/>
      <c r="IFI1" s="38"/>
      <c r="IFJ1" s="38"/>
      <c r="IFK1" s="38"/>
      <c r="IFL1" s="38"/>
      <c r="IFM1" s="38"/>
      <c r="IFN1" s="38"/>
      <c r="IFO1" s="38"/>
      <c r="IFP1" s="38"/>
      <c r="IFQ1" s="38"/>
      <c r="IFR1" s="38"/>
      <c r="IFS1" s="38"/>
      <c r="IFT1" s="38"/>
      <c r="IFU1" s="38"/>
      <c r="IFV1" s="38"/>
      <c r="IFW1" s="38"/>
      <c r="IFX1" s="38"/>
      <c r="IFY1" s="38"/>
      <c r="IFZ1" s="38"/>
      <c r="IGA1" s="38"/>
      <c r="IGB1" s="38"/>
      <c r="IGC1" s="38"/>
      <c r="IGD1" s="38"/>
      <c r="IGE1" s="38"/>
      <c r="IGF1" s="38"/>
      <c r="IGG1" s="38"/>
      <c r="IGH1" s="38"/>
      <c r="IGI1" s="38"/>
      <c r="IGJ1" s="38"/>
      <c r="IGK1" s="38"/>
      <c r="IGL1" s="38"/>
      <c r="IGM1" s="38"/>
      <c r="IGN1" s="38"/>
      <c r="IGO1" s="38"/>
      <c r="IGP1" s="38"/>
      <c r="IGQ1" s="38"/>
      <c r="IGR1" s="38"/>
      <c r="IGS1" s="38"/>
      <c r="IGT1" s="38"/>
      <c r="IGU1" s="38"/>
      <c r="IGV1" s="38"/>
      <c r="IGW1" s="38"/>
      <c r="IGX1" s="38"/>
      <c r="IGY1" s="38"/>
      <c r="IGZ1" s="38"/>
      <c r="IHA1" s="38"/>
      <c r="IHB1" s="38"/>
      <c r="IHC1" s="38"/>
      <c r="IHD1" s="38"/>
      <c r="IHE1" s="38"/>
      <c r="IHF1" s="38"/>
      <c r="IHG1" s="38"/>
      <c r="IHH1" s="38"/>
      <c r="IHI1" s="38"/>
      <c r="IHJ1" s="38"/>
      <c r="IHK1" s="38"/>
      <c r="IHL1" s="38"/>
      <c r="IHM1" s="38"/>
      <c r="IHN1" s="38"/>
      <c r="IHO1" s="38"/>
      <c r="IHP1" s="38"/>
      <c r="IHQ1" s="38"/>
      <c r="IHR1" s="38"/>
      <c r="IHS1" s="38"/>
      <c r="IHT1" s="38"/>
      <c r="IHU1" s="38"/>
      <c r="IHV1" s="38"/>
      <c r="IHW1" s="38"/>
      <c r="IHX1" s="38"/>
      <c r="IHY1" s="38"/>
      <c r="IHZ1" s="38"/>
      <c r="IIA1" s="38"/>
      <c r="IIB1" s="38"/>
      <c r="IIC1" s="38"/>
      <c r="IID1" s="38"/>
      <c r="IIE1" s="38"/>
      <c r="IIF1" s="38"/>
      <c r="IIG1" s="38"/>
      <c r="IIH1" s="38"/>
      <c r="III1" s="38"/>
      <c r="IIJ1" s="38"/>
      <c r="IIK1" s="38"/>
      <c r="IIL1" s="38"/>
      <c r="IIM1" s="38"/>
      <c r="IIN1" s="38"/>
      <c r="IIO1" s="38"/>
      <c r="IIP1" s="38"/>
      <c r="IIQ1" s="38"/>
      <c r="IIR1" s="38"/>
      <c r="IIS1" s="38"/>
      <c r="IIT1" s="38"/>
      <c r="IIU1" s="38"/>
      <c r="IIV1" s="38"/>
      <c r="IIW1" s="38"/>
      <c r="IIX1" s="38"/>
      <c r="IIY1" s="38"/>
      <c r="IIZ1" s="38"/>
      <c r="IJA1" s="38"/>
      <c r="IJB1" s="38"/>
      <c r="IJC1" s="38"/>
      <c r="IJD1" s="38"/>
      <c r="IJE1" s="38"/>
      <c r="IJF1" s="38"/>
      <c r="IJG1" s="38"/>
      <c r="IJH1" s="38"/>
      <c r="IJI1" s="38"/>
      <c r="IJJ1" s="38"/>
      <c r="IJK1" s="38"/>
      <c r="IJL1" s="38"/>
      <c r="IJM1" s="38"/>
      <c r="IJN1" s="38"/>
      <c r="IJO1" s="38"/>
      <c r="IJP1" s="38"/>
      <c r="IJQ1" s="38"/>
      <c r="IJR1" s="38"/>
      <c r="IJS1" s="38"/>
      <c r="IJT1" s="38"/>
      <c r="IJU1" s="38"/>
      <c r="IJV1" s="38"/>
      <c r="IJW1" s="38"/>
      <c r="IJX1" s="38"/>
      <c r="IJY1" s="38"/>
      <c r="IJZ1" s="38"/>
      <c r="IKA1" s="38"/>
      <c r="IKB1" s="38"/>
      <c r="IKC1" s="38"/>
      <c r="IKD1" s="38"/>
      <c r="IKE1" s="38"/>
      <c r="IKF1" s="38"/>
      <c r="IKG1" s="38"/>
      <c r="IKH1" s="38"/>
      <c r="IKI1" s="38"/>
      <c r="IKJ1" s="38"/>
      <c r="IKK1" s="38"/>
      <c r="IKL1" s="38"/>
      <c r="IKM1" s="38"/>
      <c r="IKN1" s="38"/>
      <c r="IKO1" s="38"/>
      <c r="IKP1" s="38"/>
      <c r="IKQ1" s="38"/>
      <c r="IKR1" s="38"/>
      <c r="IKS1" s="38"/>
      <c r="IKT1" s="38"/>
      <c r="IKU1" s="38"/>
      <c r="IKV1" s="38"/>
      <c r="IKW1" s="38"/>
      <c r="IKX1" s="38"/>
      <c r="IKY1" s="38"/>
      <c r="IKZ1" s="38"/>
      <c r="ILA1" s="38"/>
      <c r="ILB1" s="38"/>
      <c r="ILC1" s="38"/>
      <c r="ILD1" s="38"/>
      <c r="ILE1" s="38"/>
      <c r="ILF1" s="38"/>
      <c r="ILG1" s="38"/>
      <c r="ILH1" s="38"/>
      <c r="ILI1" s="38"/>
      <c r="ILJ1" s="38"/>
      <c r="ILK1" s="38"/>
      <c r="ILL1" s="38"/>
      <c r="ILM1" s="38"/>
      <c r="ILN1" s="38"/>
      <c r="ILO1" s="38"/>
      <c r="ILP1" s="38"/>
      <c r="ILQ1" s="38"/>
      <c r="ILR1" s="38"/>
      <c r="ILS1" s="38"/>
      <c r="ILT1" s="38"/>
      <c r="ILU1" s="38"/>
      <c r="ILV1" s="38"/>
      <c r="ILW1" s="38"/>
      <c r="ILX1" s="38"/>
      <c r="ILY1" s="38"/>
      <c r="ILZ1" s="38"/>
      <c r="IMA1" s="38"/>
      <c r="IMB1" s="38"/>
      <c r="IMC1" s="38"/>
      <c r="IMD1" s="38"/>
      <c r="IME1" s="38"/>
      <c r="IMF1" s="38"/>
      <c r="IMG1" s="38"/>
      <c r="IMH1" s="38"/>
      <c r="IMI1" s="38"/>
      <c r="IMJ1" s="38"/>
      <c r="IMK1" s="38"/>
      <c r="IML1" s="38"/>
      <c r="IMM1" s="38"/>
      <c r="IMN1" s="38"/>
      <c r="IMO1" s="38"/>
      <c r="IMP1" s="38"/>
      <c r="IMQ1" s="38"/>
      <c r="IMR1" s="38"/>
      <c r="IMS1" s="38"/>
      <c r="IMT1" s="38"/>
      <c r="IMU1" s="38"/>
      <c r="IMV1" s="38"/>
      <c r="IMW1" s="38"/>
      <c r="IMX1" s="38"/>
      <c r="IMY1" s="38"/>
      <c r="IMZ1" s="38"/>
      <c r="INA1" s="38"/>
      <c r="INB1" s="38"/>
      <c r="INC1" s="38"/>
      <c r="IND1" s="38"/>
      <c r="INE1" s="38"/>
      <c r="INF1" s="38"/>
      <c r="ING1" s="38"/>
      <c r="INH1" s="38"/>
      <c r="INI1" s="38"/>
      <c r="INJ1" s="38"/>
      <c r="INK1" s="38"/>
      <c r="INL1" s="38"/>
      <c r="INM1" s="38"/>
      <c r="INN1" s="38"/>
      <c r="INO1" s="38"/>
      <c r="INP1" s="38"/>
      <c r="INQ1" s="38"/>
      <c r="INR1" s="38"/>
      <c r="INS1" s="38"/>
      <c r="INT1" s="38"/>
      <c r="INU1" s="38"/>
      <c r="INV1" s="38"/>
      <c r="INW1" s="38"/>
      <c r="INX1" s="38"/>
      <c r="INY1" s="38"/>
      <c r="INZ1" s="38"/>
      <c r="IOA1" s="38"/>
      <c r="IOB1" s="38"/>
      <c r="IOC1" s="38"/>
      <c r="IOD1" s="38"/>
      <c r="IOE1" s="38"/>
      <c r="IOF1" s="38"/>
      <c r="IOG1" s="38"/>
      <c r="IOH1" s="38"/>
      <c r="IOI1" s="38"/>
      <c r="IOJ1" s="38"/>
      <c r="IOK1" s="38"/>
      <c r="IOL1" s="38"/>
      <c r="IOM1" s="38"/>
      <c r="ION1" s="38"/>
      <c r="IOO1" s="38"/>
      <c r="IOP1" s="38"/>
      <c r="IOQ1" s="38"/>
      <c r="IOR1" s="38"/>
      <c r="IOS1" s="38"/>
      <c r="IOT1" s="38"/>
      <c r="IOU1" s="38"/>
      <c r="IOV1" s="38"/>
      <c r="IOW1" s="38"/>
      <c r="IOX1" s="38"/>
      <c r="IOY1" s="38"/>
      <c r="IOZ1" s="38"/>
      <c r="IPA1" s="38"/>
      <c r="IPB1" s="38"/>
      <c r="IPC1" s="38"/>
      <c r="IPD1" s="38"/>
      <c r="IPE1" s="38"/>
      <c r="IPF1" s="38"/>
      <c r="IPG1" s="38"/>
      <c r="IPH1" s="38"/>
      <c r="IPI1" s="38"/>
      <c r="IPJ1" s="38"/>
      <c r="IPK1" s="38"/>
      <c r="IPL1" s="38"/>
      <c r="IPM1" s="38"/>
      <c r="IPN1" s="38"/>
      <c r="IPO1" s="38"/>
      <c r="IPP1" s="38"/>
      <c r="IPQ1" s="38"/>
      <c r="IPR1" s="38"/>
      <c r="IPS1" s="38"/>
      <c r="IPT1" s="38"/>
      <c r="IPU1" s="38"/>
      <c r="IPV1" s="38"/>
      <c r="IPW1" s="38"/>
      <c r="IPX1" s="38"/>
      <c r="IPY1" s="38"/>
      <c r="IPZ1" s="38"/>
      <c r="IQA1" s="38"/>
      <c r="IQB1" s="38"/>
      <c r="IQC1" s="38"/>
      <c r="IQD1" s="38"/>
      <c r="IQE1" s="38"/>
      <c r="IQF1" s="38"/>
      <c r="IQG1" s="38"/>
      <c r="IQH1" s="38"/>
      <c r="IQI1" s="38"/>
      <c r="IQJ1" s="38"/>
      <c r="IQK1" s="38"/>
      <c r="IQL1" s="38"/>
      <c r="IQM1" s="38"/>
      <c r="IQN1" s="38"/>
      <c r="IQO1" s="38"/>
      <c r="IQP1" s="38"/>
      <c r="IQQ1" s="38"/>
      <c r="IQR1" s="38"/>
      <c r="IQS1" s="38"/>
      <c r="IQT1" s="38"/>
      <c r="IQU1" s="38"/>
      <c r="IQV1" s="38"/>
      <c r="IQW1" s="38"/>
      <c r="IQX1" s="38"/>
      <c r="IQY1" s="38"/>
      <c r="IQZ1" s="38"/>
      <c r="IRA1" s="38"/>
      <c r="IRB1" s="38"/>
      <c r="IRC1" s="38"/>
      <c r="IRD1" s="38"/>
      <c r="IRE1" s="38"/>
      <c r="IRF1" s="38"/>
      <c r="IRG1" s="38"/>
      <c r="IRH1" s="38"/>
      <c r="IRI1" s="38"/>
      <c r="IRJ1" s="38"/>
      <c r="IRK1" s="38"/>
      <c r="IRL1" s="38"/>
      <c r="IRM1" s="38"/>
      <c r="IRN1" s="38"/>
      <c r="IRO1" s="38"/>
      <c r="IRP1" s="38"/>
      <c r="IRQ1" s="38"/>
      <c r="IRR1" s="38"/>
      <c r="IRS1" s="38"/>
      <c r="IRT1" s="38"/>
      <c r="IRU1" s="38"/>
      <c r="IRV1" s="38"/>
      <c r="IRW1" s="38"/>
      <c r="IRX1" s="38"/>
      <c r="IRY1" s="38"/>
      <c r="IRZ1" s="38"/>
      <c r="ISA1" s="38"/>
      <c r="ISB1" s="38"/>
      <c r="ISC1" s="38"/>
      <c r="ISD1" s="38"/>
      <c r="ISE1" s="38"/>
      <c r="ISF1" s="38"/>
      <c r="ISG1" s="38"/>
      <c r="ISH1" s="38"/>
      <c r="ISI1" s="38"/>
      <c r="ISJ1" s="38"/>
      <c r="ISK1" s="38"/>
      <c r="ISL1" s="38"/>
      <c r="ISM1" s="38"/>
      <c r="ISN1" s="38"/>
      <c r="ISO1" s="38"/>
      <c r="ISP1" s="38"/>
      <c r="ISQ1" s="38"/>
      <c r="ISR1" s="38"/>
      <c r="ISS1" s="38"/>
      <c r="IST1" s="38"/>
      <c r="ISU1" s="38"/>
      <c r="ISV1" s="38"/>
      <c r="ISW1" s="38"/>
      <c r="ISX1" s="38"/>
      <c r="ISY1" s="38"/>
      <c r="ISZ1" s="38"/>
      <c r="ITA1" s="38"/>
      <c r="ITB1" s="38"/>
      <c r="ITC1" s="38"/>
      <c r="ITD1" s="38"/>
      <c r="ITE1" s="38"/>
      <c r="ITF1" s="38"/>
      <c r="ITG1" s="38"/>
      <c r="ITH1" s="38"/>
      <c r="ITI1" s="38"/>
      <c r="ITJ1" s="38"/>
      <c r="ITK1" s="38"/>
      <c r="ITL1" s="38"/>
      <c r="ITM1" s="38"/>
      <c r="ITN1" s="38"/>
      <c r="ITO1" s="38"/>
      <c r="ITP1" s="38"/>
      <c r="ITQ1" s="38"/>
      <c r="ITR1" s="38"/>
      <c r="ITS1" s="38"/>
      <c r="ITT1" s="38"/>
      <c r="ITU1" s="38"/>
      <c r="ITV1" s="38"/>
      <c r="ITW1" s="38"/>
      <c r="ITX1" s="38"/>
      <c r="ITY1" s="38"/>
      <c r="ITZ1" s="38"/>
      <c r="IUA1" s="38"/>
      <c r="IUB1" s="38"/>
      <c r="IUC1" s="38"/>
      <c r="IUD1" s="38"/>
      <c r="IUE1" s="38"/>
      <c r="IUF1" s="38"/>
      <c r="IUG1" s="38"/>
      <c r="IUH1" s="38"/>
      <c r="IUI1" s="38"/>
      <c r="IUJ1" s="38"/>
      <c r="IUK1" s="38"/>
      <c r="IUL1" s="38"/>
      <c r="IUM1" s="38"/>
      <c r="IUN1" s="38"/>
      <c r="IUO1" s="38"/>
      <c r="IUP1" s="38"/>
      <c r="IUQ1" s="38"/>
      <c r="IUR1" s="38"/>
      <c r="IUS1" s="38"/>
      <c r="IUT1" s="38"/>
      <c r="IUU1" s="38"/>
      <c r="IUV1" s="38"/>
      <c r="IUW1" s="38"/>
      <c r="IUX1" s="38"/>
      <c r="IUY1" s="38"/>
      <c r="IUZ1" s="38"/>
      <c r="IVA1" s="38"/>
      <c r="IVB1" s="38"/>
      <c r="IVC1" s="38"/>
      <c r="IVD1" s="38"/>
      <c r="IVE1" s="38"/>
      <c r="IVF1" s="38"/>
      <c r="IVG1" s="38"/>
      <c r="IVH1" s="38"/>
      <c r="IVI1" s="38"/>
      <c r="IVJ1" s="38"/>
      <c r="IVK1" s="38"/>
      <c r="IVL1" s="38"/>
      <c r="IVM1" s="38"/>
      <c r="IVN1" s="38"/>
      <c r="IVO1" s="38"/>
      <c r="IVP1" s="38"/>
      <c r="IVQ1" s="38"/>
      <c r="IVR1" s="38"/>
      <c r="IVS1" s="38"/>
      <c r="IVT1" s="38"/>
      <c r="IVU1" s="38"/>
      <c r="IVV1" s="38"/>
      <c r="IVW1" s="38"/>
      <c r="IVX1" s="38"/>
      <c r="IVY1" s="38"/>
      <c r="IVZ1" s="38"/>
      <c r="IWA1" s="38"/>
      <c r="IWB1" s="38"/>
      <c r="IWC1" s="38"/>
      <c r="IWD1" s="38"/>
      <c r="IWE1" s="38"/>
      <c r="IWF1" s="38"/>
      <c r="IWG1" s="38"/>
      <c r="IWH1" s="38"/>
      <c r="IWI1" s="38"/>
      <c r="IWJ1" s="38"/>
      <c r="IWK1" s="38"/>
      <c r="IWL1" s="38"/>
      <c r="IWM1" s="38"/>
      <c r="IWN1" s="38"/>
      <c r="IWO1" s="38"/>
      <c r="IWP1" s="38"/>
      <c r="IWQ1" s="38"/>
      <c r="IWR1" s="38"/>
      <c r="IWS1" s="38"/>
      <c r="IWT1" s="38"/>
      <c r="IWU1" s="38"/>
      <c r="IWV1" s="38"/>
      <c r="IWW1" s="38"/>
      <c r="IWX1" s="38"/>
      <c r="IWY1" s="38"/>
      <c r="IWZ1" s="38"/>
      <c r="IXA1" s="38"/>
      <c r="IXB1" s="38"/>
      <c r="IXC1" s="38"/>
      <c r="IXD1" s="38"/>
      <c r="IXE1" s="38"/>
      <c r="IXF1" s="38"/>
      <c r="IXG1" s="38"/>
      <c r="IXH1" s="38"/>
      <c r="IXI1" s="38"/>
      <c r="IXJ1" s="38"/>
      <c r="IXK1" s="38"/>
      <c r="IXL1" s="38"/>
      <c r="IXM1" s="38"/>
      <c r="IXN1" s="38"/>
      <c r="IXO1" s="38"/>
      <c r="IXP1" s="38"/>
      <c r="IXQ1" s="38"/>
      <c r="IXR1" s="38"/>
      <c r="IXS1" s="38"/>
      <c r="IXT1" s="38"/>
      <c r="IXU1" s="38"/>
      <c r="IXV1" s="38"/>
      <c r="IXW1" s="38"/>
      <c r="IXX1" s="38"/>
      <c r="IXY1" s="38"/>
      <c r="IXZ1" s="38"/>
      <c r="IYA1" s="38"/>
      <c r="IYB1" s="38"/>
      <c r="IYC1" s="38"/>
      <c r="IYD1" s="38"/>
      <c r="IYE1" s="38"/>
      <c r="IYF1" s="38"/>
      <c r="IYG1" s="38"/>
      <c r="IYH1" s="38"/>
      <c r="IYI1" s="38"/>
      <c r="IYJ1" s="38"/>
      <c r="IYK1" s="38"/>
      <c r="IYL1" s="38"/>
      <c r="IYM1" s="38"/>
      <c r="IYN1" s="38"/>
      <c r="IYO1" s="38"/>
      <c r="IYP1" s="38"/>
      <c r="IYQ1" s="38"/>
      <c r="IYR1" s="38"/>
      <c r="IYS1" s="38"/>
      <c r="IYT1" s="38"/>
      <c r="IYU1" s="38"/>
      <c r="IYV1" s="38"/>
      <c r="IYW1" s="38"/>
      <c r="IYX1" s="38"/>
      <c r="IYY1" s="38"/>
      <c r="IYZ1" s="38"/>
      <c r="IZA1" s="38"/>
      <c r="IZB1" s="38"/>
      <c r="IZC1" s="38"/>
      <c r="IZD1" s="38"/>
      <c r="IZE1" s="38"/>
      <c r="IZF1" s="38"/>
      <c r="IZG1" s="38"/>
      <c r="IZH1" s="38"/>
      <c r="IZI1" s="38"/>
      <c r="IZJ1" s="38"/>
      <c r="IZK1" s="38"/>
      <c r="IZL1" s="38"/>
      <c r="IZM1" s="38"/>
      <c r="IZN1" s="38"/>
      <c r="IZO1" s="38"/>
      <c r="IZP1" s="38"/>
      <c r="IZQ1" s="38"/>
      <c r="IZR1" s="38"/>
      <c r="IZS1" s="38"/>
      <c r="IZT1" s="38"/>
      <c r="IZU1" s="38"/>
      <c r="IZV1" s="38"/>
      <c r="IZW1" s="38"/>
      <c r="IZX1" s="38"/>
      <c r="IZY1" s="38"/>
      <c r="IZZ1" s="38"/>
      <c r="JAA1" s="38"/>
      <c r="JAB1" s="38"/>
      <c r="JAC1" s="38"/>
      <c r="JAD1" s="38"/>
      <c r="JAE1" s="38"/>
      <c r="JAF1" s="38"/>
      <c r="JAG1" s="38"/>
      <c r="JAH1" s="38"/>
      <c r="JAI1" s="38"/>
      <c r="JAJ1" s="38"/>
      <c r="JAK1" s="38"/>
      <c r="JAL1" s="38"/>
      <c r="JAM1" s="38"/>
      <c r="JAN1" s="38"/>
      <c r="JAO1" s="38"/>
      <c r="JAP1" s="38"/>
      <c r="JAQ1" s="38"/>
      <c r="JAR1" s="38"/>
      <c r="JAS1" s="38"/>
      <c r="JAT1" s="38"/>
      <c r="JAU1" s="38"/>
      <c r="JAV1" s="38"/>
      <c r="JAW1" s="38"/>
      <c r="JAX1" s="38"/>
      <c r="JAY1" s="38"/>
      <c r="JAZ1" s="38"/>
      <c r="JBA1" s="38"/>
      <c r="JBB1" s="38"/>
      <c r="JBC1" s="38"/>
      <c r="JBD1" s="38"/>
      <c r="JBE1" s="38"/>
      <c r="JBF1" s="38"/>
      <c r="JBG1" s="38"/>
      <c r="JBH1" s="38"/>
      <c r="JBI1" s="38"/>
      <c r="JBJ1" s="38"/>
      <c r="JBK1" s="38"/>
      <c r="JBL1" s="38"/>
      <c r="JBM1" s="38"/>
      <c r="JBN1" s="38"/>
      <c r="JBO1" s="38"/>
      <c r="JBP1" s="38"/>
      <c r="JBQ1" s="38"/>
      <c r="JBR1" s="38"/>
      <c r="JBS1" s="38"/>
      <c r="JBT1" s="38"/>
      <c r="JBU1" s="38"/>
      <c r="JBV1" s="38"/>
      <c r="JBW1" s="38"/>
      <c r="JBX1" s="38"/>
      <c r="JBY1" s="38"/>
      <c r="JBZ1" s="38"/>
      <c r="JCA1" s="38"/>
      <c r="JCB1" s="38"/>
      <c r="JCC1" s="38"/>
      <c r="JCD1" s="38"/>
      <c r="JCE1" s="38"/>
      <c r="JCF1" s="38"/>
      <c r="JCG1" s="38"/>
      <c r="JCH1" s="38"/>
      <c r="JCI1" s="38"/>
      <c r="JCJ1" s="38"/>
      <c r="JCK1" s="38"/>
      <c r="JCL1" s="38"/>
      <c r="JCM1" s="38"/>
      <c r="JCN1" s="38"/>
      <c r="JCO1" s="38"/>
      <c r="JCP1" s="38"/>
      <c r="JCQ1" s="38"/>
      <c r="JCR1" s="38"/>
      <c r="JCS1" s="38"/>
      <c r="JCT1" s="38"/>
      <c r="JCU1" s="38"/>
      <c r="JCV1" s="38"/>
      <c r="JCW1" s="38"/>
      <c r="JCX1" s="38"/>
      <c r="JCY1" s="38"/>
      <c r="JCZ1" s="38"/>
      <c r="JDA1" s="38"/>
      <c r="JDB1" s="38"/>
      <c r="JDC1" s="38"/>
      <c r="JDD1" s="38"/>
      <c r="JDE1" s="38"/>
      <c r="JDF1" s="38"/>
      <c r="JDG1" s="38"/>
      <c r="JDH1" s="38"/>
      <c r="JDI1" s="38"/>
      <c r="JDJ1" s="38"/>
      <c r="JDK1" s="38"/>
      <c r="JDL1" s="38"/>
      <c r="JDM1" s="38"/>
      <c r="JDN1" s="38"/>
      <c r="JDO1" s="38"/>
      <c r="JDP1" s="38"/>
      <c r="JDQ1" s="38"/>
      <c r="JDR1" s="38"/>
      <c r="JDS1" s="38"/>
      <c r="JDT1" s="38"/>
      <c r="JDU1" s="38"/>
      <c r="JDV1" s="38"/>
      <c r="JDW1" s="38"/>
      <c r="JDX1" s="38"/>
      <c r="JDY1" s="38"/>
      <c r="JDZ1" s="38"/>
      <c r="JEA1" s="38"/>
      <c r="JEB1" s="38"/>
      <c r="JEC1" s="38"/>
      <c r="JED1" s="38"/>
      <c r="JEE1" s="38"/>
      <c r="JEF1" s="38"/>
      <c r="JEG1" s="38"/>
      <c r="JEH1" s="38"/>
      <c r="JEI1" s="38"/>
      <c r="JEJ1" s="38"/>
      <c r="JEK1" s="38"/>
      <c r="JEL1" s="38"/>
      <c r="JEM1" s="38"/>
      <c r="JEN1" s="38"/>
      <c r="JEO1" s="38"/>
      <c r="JEP1" s="38"/>
      <c r="JEQ1" s="38"/>
      <c r="JER1" s="38"/>
      <c r="JES1" s="38"/>
      <c r="JET1" s="38"/>
      <c r="JEU1" s="38"/>
      <c r="JEV1" s="38"/>
      <c r="JEW1" s="38"/>
      <c r="JEX1" s="38"/>
      <c r="JEY1" s="38"/>
      <c r="JEZ1" s="38"/>
      <c r="JFA1" s="38"/>
      <c r="JFB1" s="38"/>
      <c r="JFC1" s="38"/>
      <c r="JFD1" s="38"/>
      <c r="JFE1" s="38"/>
      <c r="JFF1" s="38"/>
      <c r="JFG1" s="38"/>
      <c r="JFH1" s="38"/>
      <c r="JFI1" s="38"/>
      <c r="JFJ1" s="38"/>
      <c r="JFK1" s="38"/>
      <c r="JFL1" s="38"/>
      <c r="JFM1" s="38"/>
      <c r="JFN1" s="38"/>
      <c r="JFO1" s="38"/>
      <c r="JFP1" s="38"/>
      <c r="JFQ1" s="38"/>
      <c r="JFR1" s="38"/>
      <c r="JFS1" s="38"/>
      <c r="JFT1" s="38"/>
      <c r="JFU1" s="38"/>
      <c r="JFV1" s="38"/>
      <c r="JFW1" s="38"/>
      <c r="JFX1" s="38"/>
      <c r="JFY1" s="38"/>
      <c r="JFZ1" s="38"/>
      <c r="JGA1" s="38"/>
      <c r="JGB1" s="38"/>
      <c r="JGC1" s="38"/>
      <c r="JGD1" s="38"/>
      <c r="JGE1" s="38"/>
      <c r="JGF1" s="38"/>
      <c r="JGG1" s="38"/>
      <c r="JGH1" s="38"/>
      <c r="JGI1" s="38"/>
      <c r="JGJ1" s="38"/>
      <c r="JGK1" s="38"/>
      <c r="JGL1" s="38"/>
      <c r="JGM1" s="38"/>
      <c r="JGN1" s="38"/>
      <c r="JGO1" s="38"/>
      <c r="JGP1" s="38"/>
      <c r="JGQ1" s="38"/>
      <c r="JGR1" s="38"/>
      <c r="JGS1" s="38"/>
      <c r="JGT1" s="38"/>
      <c r="JGU1" s="38"/>
      <c r="JGV1" s="38"/>
      <c r="JGW1" s="38"/>
      <c r="JGX1" s="38"/>
      <c r="JGY1" s="38"/>
      <c r="JGZ1" s="38"/>
      <c r="JHA1" s="38"/>
      <c r="JHB1" s="38"/>
      <c r="JHC1" s="38"/>
      <c r="JHD1" s="38"/>
      <c r="JHE1" s="38"/>
      <c r="JHF1" s="38"/>
      <c r="JHG1" s="38"/>
      <c r="JHH1" s="38"/>
      <c r="JHI1" s="38"/>
      <c r="JHJ1" s="38"/>
      <c r="JHK1" s="38"/>
      <c r="JHL1" s="38"/>
      <c r="JHM1" s="38"/>
      <c r="JHN1" s="38"/>
      <c r="JHO1" s="38"/>
      <c r="JHP1" s="38"/>
      <c r="JHQ1" s="38"/>
      <c r="JHR1" s="38"/>
      <c r="JHS1" s="38"/>
      <c r="JHT1" s="38"/>
      <c r="JHU1" s="38"/>
      <c r="JHV1" s="38"/>
      <c r="JHW1" s="38"/>
      <c r="JHX1" s="38"/>
      <c r="JHY1" s="38"/>
      <c r="JHZ1" s="38"/>
      <c r="JIA1" s="38"/>
      <c r="JIB1" s="38"/>
      <c r="JIC1" s="38"/>
      <c r="JID1" s="38"/>
      <c r="JIE1" s="38"/>
      <c r="JIF1" s="38"/>
      <c r="JIG1" s="38"/>
      <c r="JIH1" s="38"/>
      <c r="JII1" s="38"/>
      <c r="JIJ1" s="38"/>
      <c r="JIK1" s="38"/>
      <c r="JIL1" s="38"/>
      <c r="JIM1" s="38"/>
      <c r="JIN1" s="38"/>
      <c r="JIO1" s="38"/>
      <c r="JIP1" s="38"/>
      <c r="JIQ1" s="38"/>
      <c r="JIR1" s="38"/>
      <c r="JIS1" s="38"/>
      <c r="JIT1" s="38"/>
      <c r="JIU1" s="38"/>
      <c r="JIV1" s="38"/>
      <c r="JIW1" s="38"/>
      <c r="JIX1" s="38"/>
      <c r="JIY1" s="38"/>
      <c r="JIZ1" s="38"/>
      <c r="JJA1" s="38"/>
      <c r="JJB1" s="38"/>
      <c r="JJC1" s="38"/>
      <c r="JJD1" s="38"/>
      <c r="JJE1" s="38"/>
      <c r="JJF1" s="38"/>
      <c r="JJG1" s="38"/>
      <c r="JJH1" s="38"/>
      <c r="JJI1" s="38"/>
      <c r="JJJ1" s="38"/>
      <c r="JJK1" s="38"/>
      <c r="JJL1" s="38"/>
      <c r="JJM1" s="38"/>
      <c r="JJN1" s="38"/>
      <c r="JJO1" s="38"/>
      <c r="JJP1" s="38"/>
      <c r="JJQ1" s="38"/>
      <c r="JJR1" s="38"/>
      <c r="JJS1" s="38"/>
      <c r="JJT1" s="38"/>
      <c r="JJU1" s="38"/>
      <c r="JJV1" s="38"/>
      <c r="JJW1" s="38"/>
      <c r="JJX1" s="38"/>
      <c r="JJY1" s="38"/>
      <c r="JJZ1" s="38"/>
      <c r="JKA1" s="38"/>
      <c r="JKB1" s="38"/>
      <c r="JKC1" s="38"/>
      <c r="JKD1" s="38"/>
      <c r="JKE1" s="38"/>
      <c r="JKF1" s="38"/>
      <c r="JKG1" s="38"/>
      <c r="JKH1" s="38"/>
      <c r="JKI1" s="38"/>
      <c r="JKJ1" s="38"/>
      <c r="JKK1" s="38"/>
      <c r="JKL1" s="38"/>
      <c r="JKM1" s="38"/>
      <c r="JKN1" s="38"/>
      <c r="JKO1" s="38"/>
      <c r="JKP1" s="38"/>
      <c r="JKQ1" s="38"/>
      <c r="JKR1" s="38"/>
      <c r="JKS1" s="38"/>
      <c r="JKT1" s="38"/>
      <c r="JKU1" s="38"/>
      <c r="JKV1" s="38"/>
      <c r="JKW1" s="38"/>
      <c r="JKX1" s="38"/>
      <c r="JKY1" s="38"/>
      <c r="JKZ1" s="38"/>
      <c r="JLA1" s="38"/>
      <c r="JLB1" s="38"/>
      <c r="JLC1" s="38"/>
      <c r="JLD1" s="38"/>
      <c r="JLE1" s="38"/>
      <c r="JLF1" s="38"/>
      <c r="JLG1" s="38"/>
      <c r="JLH1" s="38"/>
      <c r="JLI1" s="38"/>
      <c r="JLJ1" s="38"/>
      <c r="JLK1" s="38"/>
      <c r="JLL1" s="38"/>
      <c r="JLM1" s="38"/>
      <c r="JLN1" s="38"/>
      <c r="JLO1" s="38"/>
      <c r="JLP1" s="38"/>
      <c r="JLQ1" s="38"/>
      <c r="JLR1" s="38"/>
      <c r="JLS1" s="38"/>
      <c r="JLT1" s="38"/>
      <c r="JLU1" s="38"/>
      <c r="JLV1" s="38"/>
      <c r="JLW1" s="38"/>
      <c r="JLX1" s="38"/>
      <c r="JLY1" s="38"/>
      <c r="JLZ1" s="38"/>
      <c r="JMA1" s="38"/>
      <c r="JMB1" s="38"/>
      <c r="JMC1" s="38"/>
      <c r="JMD1" s="38"/>
      <c r="JME1" s="38"/>
      <c r="JMF1" s="38"/>
      <c r="JMG1" s="38"/>
      <c r="JMH1" s="38"/>
      <c r="JMI1" s="38"/>
      <c r="JMJ1" s="38"/>
      <c r="JMK1" s="38"/>
      <c r="JML1" s="38"/>
      <c r="JMM1" s="38"/>
      <c r="JMN1" s="38"/>
      <c r="JMO1" s="38"/>
      <c r="JMP1" s="38"/>
      <c r="JMQ1" s="38"/>
      <c r="JMR1" s="38"/>
      <c r="JMS1" s="38"/>
      <c r="JMT1" s="38"/>
      <c r="JMU1" s="38"/>
      <c r="JMV1" s="38"/>
      <c r="JMW1" s="38"/>
      <c r="JMX1" s="38"/>
      <c r="JMY1" s="38"/>
      <c r="JMZ1" s="38"/>
      <c r="JNA1" s="38"/>
      <c r="JNB1" s="38"/>
      <c r="JNC1" s="38"/>
      <c r="JND1" s="38"/>
      <c r="JNE1" s="38"/>
      <c r="JNF1" s="38"/>
      <c r="JNG1" s="38"/>
      <c r="JNH1" s="38"/>
      <c r="JNI1" s="38"/>
      <c r="JNJ1" s="38"/>
      <c r="JNK1" s="38"/>
      <c r="JNL1" s="38"/>
      <c r="JNM1" s="38"/>
      <c r="JNN1" s="38"/>
      <c r="JNO1" s="38"/>
      <c r="JNP1" s="38"/>
      <c r="JNQ1" s="38"/>
      <c r="JNR1" s="38"/>
      <c r="JNS1" s="38"/>
      <c r="JNT1" s="38"/>
      <c r="JNU1" s="38"/>
      <c r="JNV1" s="38"/>
      <c r="JNW1" s="38"/>
      <c r="JNX1" s="38"/>
      <c r="JNY1" s="38"/>
      <c r="JNZ1" s="38"/>
      <c r="JOA1" s="38"/>
      <c r="JOB1" s="38"/>
      <c r="JOC1" s="38"/>
      <c r="JOD1" s="38"/>
      <c r="JOE1" s="38"/>
      <c r="JOF1" s="38"/>
      <c r="JOG1" s="38"/>
      <c r="JOH1" s="38"/>
      <c r="JOI1" s="38"/>
      <c r="JOJ1" s="38"/>
      <c r="JOK1" s="38"/>
      <c r="JOL1" s="38"/>
      <c r="JOM1" s="38"/>
      <c r="JON1" s="38"/>
      <c r="JOO1" s="38"/>
      <c r="JOP1" s="38"/>
      <c r="JOQ1" s="38"/>
      <c r="JOR1" s="38"/>
      <c r="JOS1" s="38"/>
      <c r="JOT1" s="38"/>
      <c r="JOU1" s="38"/>
      <c r="JOV1" s="38"/>
      <c r="JOW1" s="38"/>
      <c r="JOX1" s="38"/>
      <c r="JOY1" s="38"/>
      <c r="JOZ1" s="38"/>
      <c r="JPA1" s="38"/>
      <c r="JPB1" s="38"/>
      <c r="JPC1" s="38"/>
      <c r="JPD1" s="38"/>
      <c r="JPE1" s="38"/>
      <c r="JPF1" s="38"/>
      <c r="JPG1" s="38"/>
      <c r="JPH1" s="38"/>
      <c r="JPI1" s="38"/>
      <c r="JPJ1" s="38"/>
      <c r="JPK1" s="38"/>
      <c r="JPL1" s="38"/>
      <c r="JPM1" s="38"/>
      <c r="JPN1" s="38"/>
      <c r="JPO1" s="38"/>
      <c r="JPP1" s="38"/>
      <c r="JPQ1" s="38"/>
      <c r="JPR1" s="38"/>
      <c r="JPS1" s="38"/>
      <c r="JPT1" s="38"/>
      <c r="JPU1" s="38"/>
      <c r="JPV1" s="38"/>
      <c r="JPW1" s="38"/>
      <c r="JPX1" s="38"/>
      <c r="JPY1" s="38"/>
      <c r="JPZ1" s="38"/>
      <c r="JQA1" s="38"/>
      <c r="JQB1" s="38"/>
      <c r="JQC1" s="38"/>
      <c r="JQD1" s="38"/>
      <c r="JQE1" s="38"/>
      <c r="JQF1" s="38"/>
      <c r="JQG1" s="38"/>
      <c r="JQH1" s="38"/>
      <c r="JQI1" s="38"/>
      <c r="JQJ1" s="38"/>
      <c r="JQK1" s="38"/>
      <c r="JQL1" s="38"/>
      <c r="JQM1" s="38"/>
      <c r="JQN1" s="38"/>
      <c r="JQO1" s="38"/>
      <c r="JQP1" s="38"/>
      <c r="JQQ1" s="38"/>
      <c r="JQR1" s="38"/>
      <c r="JQS1" s="38"/>
      <c r="JQT1" s="38"/>
      <c r="JQU1" s="38"/>
      <c r="JQV1" s="38"/>
      <c r="JQW1" s="38"/>
      <c r="JQX1" s="38"/>
      <c r="JQY1" s="38"/>
      <c r="JQZ1" s="38"/>
      <c r="JRA1" s="38"/>
      <c r="JRB1" s="38"/>
      <c r="JRC1" s="38"/>
      <c r="JRD1" s="38"/>
      <c r="JRE1" s="38"/>
      <c r="JRF1" s="38"/>
      <c r="JRG1" s="38"/>
      <c r="JRH1" s="38"/>
      <c r="JRI1" s="38"/>
      <c r="JRJ1" s="38"/>
      <c r="JRK1" s="38"/>
      <c r="JRL1" s="38"/>
      <c r="JRM1" s="38"/>
      <c r="JRN1" s="38"/>
      <c r="JRO1" s="38"/>
      <c r="JRP1" s="38"/>
      <c r="JRQ1" s="38"/>
      <c r="JRR1" s="38"/>
      <c r="JRS1" s="38"/>
      <c r="JRT1" s="38"/>
      <c r="JRU1" s="38"/>
      <c r="JRV1" s="38"/>
      <c r="JRW1" s="38"/>
      <c r="JRX1" s="38"/>
      <c r="JRY1" s="38"/>
      <c r="JRZ1" s="38"/>
      <c r="JSA1" s="38"/>
      <c r="JSB1" s="38"/>
      <c r="JSC1" s="38"/>
      <c r="JSD1" s="38"/>
      <c r="JSE1" s="38"/>
      <c r="JSF1" s="38"/>
      <c r="JSG1" s="38"/>
      <c r="JSH1" s="38"/>
      <c r="JSI1" s="38"/>
      <c r="JSJ1" s="38"/>
      <c r="JSK1" s="38"/>
      <c r="JSL1" s="38"/>
      <c r="JSM1" s="38"/>
      <c r="JSN1" s="38"/>
      <c r="JSO1" s="38"/>
      <c r="JSP1" s="38"/>
      <c r="JSQ1" s="38"/>
      <c r="JSR1" s="38"/>
      <c r="JSS1" s="38"/>
      <c r="JST1" s="38"/>
      <c r="JSU1" s="38"/>
      <c r="JSV1" s="38"/>
      <c r="JSW1" s="38"/>
      <c r="JSX1" s="38"/>
      <c r="JSY1" s="38"/>
      <c r="JSZ1" s="38"/>
      <c r="JTA1" s="38"/>
      <c r="JTB1" s="38"/>
      <c r="JTC1" s="38"/>
      <c r="JTD1" s="38"/>
      <c r="JTE1" s="38"/>
      <c r="JTF1" s="38"/>
      <c r="JTG1" s="38"/>
      <c r="JTH1" s="38"/>
      <c r="JTI1" s="38"/>
      <c r="JTJ1" s="38"/>
      <c r="JTK1" s="38"/>
      <c r="JTL1" s="38"/>
      <c r="JTM1" s="38"/>
      <c r="JTN1" s="38"/>
      <c r="JTO1" s="38"/>
      <c r="JTP1" s="38"/>
      <c r="JTQ1" s="38"/>
      <c r="JTR1" s="38"/>
      <c r="JTS1" s="38"/>
      <c r="JTT1" s="38"/>
      <c r="JTU1" s="38"/>
      <c r="JTV1" s="38"/>
      <c r="JTW1" s="38"/>
      <c r="JTX1" s="38"/>
      <c r="JTY1" s="38"/>
      <c r="JTZ1" s="38"/>
      <c r="JUA1" s="38"/>
      <c r="JUB1" s="38"/>
      <c r="JUC1" s="38"/>
      <c r="JUD1" s="38"/>
      <c r="JUE1" s="38"/>
      <c r="JUF1" s="38"/>
      <c r="JUG1" s="38"/>
      <c r="JUH1" s="38"/>
      <c r="JUI1" s="38"/>
      <c r="JUJ1" s="38"/>
      <c r="JUK1" s="38"/>
      <c r="JUL1" s="38"/>
      <c r="JUM1" s="38"/>
      <c r="JUN1" s="38"/>
      <c r="JUO1" s="38"/>
      <c r="JUP1" s="38"/>
      <c r="JUQ1" s="38"/>
      <c r="JUR1" s="38"/>
      <c r="JUS1" s="38"/>
      <c r="JUT1" s="38"/>
      <c r="JUU1" s="38"/>
      <c r="JUV1" s="38"/>
      <c r="JUW1" s="38"/>
      <c r="JUX1" s="38"/>
      <c r="JUY1" s="38"/>
      <c r="JUZ1" s="38"/>
      <c r="JVA1" s="38"/>
      <c r="JVB1" s="38"/>
      <c r="JVC1" s="38"/>
      <c r="JVD1" s="38"/>
      <c r="JVE1" s="38"/>
      <c r="JVF1" s="38"/>
      <c r="JVG1" s="38"/>
      <c r="JVH1" s="38"/>
      <c r="JVI1" s="38"/>
      <c r="JVJ1" s="38"/>
      <c r="JVK1" s="38"/>
      <c r="JVL1" s="38"/>
      <c r="JVM1" s="38"/>
      <c r="JVN1" s="38"/>
      <c r="JVO1" s="38"/>
      <c r="JVP1" s="38"/>
      <c r="JVQ1" s="38"/>
      <c r="JVR1" s="38"/>
      <c r="JVS1" s="38"/>
      <c r="JVT1" s="38"/>
      <c r="JVU1" s="38"/>
      <c r="JVV1" s="38"/>
      <c r="JVW1" s="38"/>
      <c r="JVX1" s="38"/>
      <c r="JVY1" s="38"/>
      <c r="JVZ1" s="38"/>
      <c r="JWA1" s="38"/>
      <c r="JWB1" s="38"/>
      <c r="JWC1" s="38"/>
      <c r="JWD1" s="38"/>
      <c r="JWE1" s="38"/>
      <c r="JWF1" s="38"/>
      <c r="JWG1" s="38"/>
      <c r="JWH1" s="38"/>
      <c r="JWI1" s="38"/>
      <c r="JWJ1" s="38"/>
      <c r="JWK1" s="38"/>
      <c r="JWL1" s="38"/>
      <c r="JWM1" s="38"/>
      <c r="JWN1" s="38"/>
      <c r="JWO1" s="38"/>
      <c r="JWP1" s="38"/>
      <c r="JWQ1" s="38"/>
      <c r="JWR1" s="38"/>
      <c r="JWS1" s="38"/>
      <c r="JWT1" s="38"/>
      <c r="JWU1" s="38"/>
      <c r="JWV1" s="38"/>
      <c r="JWW1" s="38"/>
      <c r="JWX1" s="38"/>
      <c r="JWY1" s="38"/>
      <c r="JWZ1" s="38"/>
      <c r="JXA1" s="38"/>
      <c r="JXB1" s="38"/>
      <c r="JXC1" s="38"/>
      <c r="JXD1" s="38"/>
      <c r="JXE1" s="38"/>
      <c r="JXF1" s="38"/>
      <c r="JXG1" s="38"/>
      <c r="JXH1" s="38"/>
      <c r="JXI1" s="38"/>
      <c r="JXJ1" s="38"/>
      <c r="JXK1" s="38"/>
      <c r="JXL1" s="38"/>
      <c r="JXM1" s="38"/>
      <c r="JXN1" s="38"/>
      <c r="JXO1" s="38"/>
      <c r="JXP1" s="38"/>
      <c r="JXQ1" s="38"/>
      <c r="JXR1" s="38"/>
      <c r="JXS1" s="38"/>
      <c r="JXT1" s="38"/>
      <c r="JXU1" s="38"/>
      <c r="JXV1" s="38"/>
      <c r="JXW1" s="38"/>
      <c r="JXX1" s="38"/>
      <c r="JXY1" s="38"/>
      <c r="JXZ1" s="38"/>
      <c r="JYA1" s="38"/>
      <c r="JYB1" s="38"/>
      <c r="JYC1" s="38"/>
      <c r="JYD1" s="38"/>
      <c r="JYE1" s="38"/>
      <c r="JYF1" s="38"/>
      <c r="JYG1" s="38"/>
      <c r="JYH1" s="38"/>
      <c r="JYI1" s="38"/>
      <c r="JYJ1" s="38"/>
      <c r="JYK1" s="38"/>
      <c r="JYL1" s="38"/>
      <c r="JYM1" s="38"/>
      <c r="JYN1" s="38"/>
      <c r="JYO1" s="38"/>
      <c r="JYP1" s="38"/>
      <c r="JYQ1" s="38"/>
      <c r="JYR1" s="38"/>
      <c r="JYS1" s="38"/>
      <c r="JYT1" s="38"/>
      <c r="JYU1" s="38"/>
      <c r="JYV1" s="38"/>
      <c r="JYW1" s="38"/>
      <c r="JYX1" s="38"/>
      <c r="JYY1" s="38"/>
      <c r="JYZ1" s="38"/>
      <c r="JZA1" s="38"/>
      <c r="JZB1" s="38"/>
      <c r="JZC1" s="38"/>
      <c r="JZD1" s="38"/>
      <c r="JZE1" s="38"/>
      <c r="JZF1" s="38"/>
      <c r="JZG1" s="38"/>
      <c r="JZH1" s="38"/>
      <c r="JZI1" s="38"/>
      <c r="JZJ1" s="38"/>
      <c r="JZK1" s="38"/>
      <c r="JZL1" s="38"/>
      <c r="JZM1" s="38"/>
      <c r="JZN1" s="38"/>
      <c r="JZO1" s="38"/>
      <c r="JZP1" s="38"/>
      <c r="JZQ1" s="38"/>
      <c r="JZR1" s="38"/>
      <c r="JZS1" s="38"/>
      <c r="JZT1" s="38"/>
      <c r="JZU1" s="38"/>
      <c r="JZV1" s="38"/>
      <c r="JZW1" s="38"/>
      <c r="JZX1" s="38"/>
      <c r="JZY1" s="38"/>
      <c r="JZZ1" s="38"/>
      <c r="KAA1" s="38"/>
      <c r="KAB1" s="38"/>
      <c r="KAC1" s="38"/>
      <c r="KAD1" s="38"/>
      <c r="KAE1" s="38"/>
      <c r="KAF1" s="38"/>
      <c r="KAG1" s="38"/>
      <c r="KAH1" s="38"/>
      <c r="KAI1" s="38"/>
      <c r="KAJ1" s="38"/>
      <c r="KAK1" s="38"/>
      <c r="KAL1" s="38"/>
      <c r="KAM1" s="38"/>
      <c r="KAN1" s="38"/>
      <c r="KAO1" s="38"/>
      <c r="KAP1" s="38"/>
      <c r="KAQ1" s="38"/>
      <c r="KAR1" s="38"/>
      <c r="KAS1" s="38"/>
      <c r="KAT1" s="38"/>
      <c r="KAU1" s="38"/>
      <c r="KAV1" s="38"/>
      <c r="KAW1" s="38"/>
      <c r="KAX1" s="38"/>
      <c r="KAY1" s="38"/>
      <c r="KAZ1" s="38"/>
      <c r="KBA1" s="38"/>
      <c r="KBB1" s="38"/>
      <c r="KBC1" s="38"/>
      <c r="KBD1" s="38"/>
      <c r="KBE1" s="38"/>
      <c r="KBF1" s="38"/>
      <c r="KBG1" s="38"/>
      <c r="KBH1" s="38"/>
      <c r="KBI1" s="38"/>
      <c r="KBJ1" s="38"/>
      <c r="KBK1" s="38"/>
      <c r="KBL1" s="38"/>
      <c r="KBM1" s="38"/>
      <c r="KBN1" s="38"/>
      <c r="KBO1" s="38"/>
      <c r="KBP1" s="38"/>
      <c r="KBQ1" s="38"/>
      <c r="KBR1" s="38"/>
      <c r="KBS1" s="38"/>
      <c r="KBT1" s="38"/>
      <c r="KBU1" s="38"/>
      <c r="KBV1" s="38"/>
      <c r="KBW1" s="38"/>
      <c r="KBX1" s="38"/>
      <c r="KBY1" s="38"/>
      <c r="KBZ1" s="38"/>
      <c r="KCA1" s="38"/>
      <c r="KCB1" s="38"/>
      <c r="KCC1" s="38"/>
      <c r="KCD1" s="38"/>
      <c r="KCE1" s="38"/>
      <c r="KCF1" s="38"/>
      <c r="KCG1" s="38"/>
      <c r="KCH1" s="38"/>
      <c r="KCI1" s="38"/>
      <c r="KCJ1" s="38"/>
      <c r="KCK1" s="38"/>
      <c r="KCL1" s="38"/>
      <c r="KCM1" s="38"/>
      <c r="KCN1" s="38"/>
      <c r="KCO1" s="38"/>
      <c r="KCP1" s="38"/>
      <c r="KCQ1" s="38"/>
      <c r="KCR1" s="38"/>
      <c r="KCS1" s="38"/>
      <c r="KCT1" s="38"/>
      <c r="KCU1" s="38"/>
      <c r="KCV1" s="38"/>
      <c r="KCW1" s="38"/>
      <c r="KCX1" s="38"/>
      <c r="KCY1" s="38"/>
      <c r="KCZ1" s="38"/>
      <c r="KDA1" s="38"/>
      <c r="KDB1" s="38"/>
      <c r="KDC1" s="38"/>
      <c r="KDD1" s="38"/>
      <c r="KDE1" s="38"/>
      <c r="KDF1" s="38"/>
      <c r="KDG1" s="38"/>
      <c r="KDH1" s="38"/>
      <c r="KDI1" s="38"/>
      <c r="KDJ1" s="38"/>
      <c r="KDK1" s="38"/>
      <c r="KDL1" s="38"/>
      <c r="KDM1" s="38"/>
      <c r="KDN1" s="38"/>
      <c r="KDO1" s="38"/>
      <c r="KDP1" s="38"/>
      <c r="KDQ1" s="38"/>
      <c r="KDR1" s="38"/>
      <c r="KDS1" s="38"/>
      <c r="KDT1" s="38"/>
      <c r="KDU1" s="38"/>
      <c r="KDV1" s="38"/>
      <c r="KDW1" s="38"/>
      <c r="KDX1" s="38"/>
      <c r="KDY1" s="38"/>
      <c r="KDZ1" s="38"/>
      <c r="KEA1" s="38"/>
      <c r="KEB1" s="38"/>
      <c r="KEC1" s="38"/>
      <c r="KED1" s="38"/>
      <c r="KEE1" s="38"/>
      <c r="KEF1" s="38"/>
      <c r="KEG1" s="38"/>
      <c r="KEH1" s="38"/>
      <c r="KEI1" s="38"/>
      <c r="KEJ1" s="38"/>
      <c r="KEK1" s="38"/>
      <c r="KEL1" s="38"/>
      <c r="KEM1" s="38"/>
      <c r="KEN1" s="38"/>
      <c r="KEO1" s="38"/>
      <c r="KEP1" s="38"/>
      <c r="KEQ1" s="38"/>
      <c r="KER1" s="38"/>
      <c r="KES1" s="38"/>
      <c r="KET1" s="38"/>
      <c r="KEU1" s="38"/>
      <c r="KEV1" s="38"/>
      <c r="KEW1" s="38"/>
      <c r="KEX1" s="38"/>
      <c r="KEY1" s="38"/>
      <c r="KEZ1" s="38"/>
      <c r="KFA1" s="38"/>
      <c r="KFB1" s="38"/>
      <c r="KFC1" s="38"/>
      <c r="KFD1" s="38"/>
      <c r="KFE1" s="38"/>
      <c r="KFF1" s="38"/>
      <c r="KFG1" s="38"/>
      <c r="KFH1" s="38"/>
      <c r="KFI1" s="38"/>
      <c r="KFJ1" s="38"/>
      <c r="KFK1" s="38"/>
      <c r="KFL1" s="38"/>
      <c r="KFM1" s="38"/>
      <c r="KFN1" s="38"/>
      <c r="KFO1" s="38"/>
      <c r="KFP1" s="38"/>
      <c r="KFQ1" s="38"/>
      <c r="KFR1" s="38"/>
      <c r="KFS1" s="38"/>
      <c r="KFT1" s="38"/>
      <c r="KFU1" s="38"/>
      <c r="KFV1" s="38"/>
      <c r="KFW1" s="38"/>
      <c r="KFX1" s="38"/>
      <c r="KFY1" s="38"/>
      <c r="KFZ1" s="38"/>
      <c r="KGA1" s="38"/>
      <c r="KGB1" s="38"/>
      <c r="KGC1" s="38"/>
      <c r="KGD1" s="38"/>
      <c r="KGE1" s="38"/>
      <c r="KGF1" s="38"/>
      <c r="KGG1" s="38"/>
      <c r="KGH1" s="38"/>
      <c r="KGI1" s="38"/>
      <c r="KGJ1" s="38"/>
      <c r="KGK1" s="38"/>
      <c r="KGL1" s="38"/>
      <c r="KGM1" s="38"/>
      <c r="KGN1" s="38"/>
      <c r="KGO1" s="38"/>
      <c r="KGP1" s="38"/>
      <c r="KGQ1" s="38"/>
      <c r="KGR1" s="38"/>
      <c r="KGS1" s="38"/>
      <c r="KGT1" s="38"/>
      <c r="KGU1" s="38"/>
      <c r="KGV1" s="38"/>
      <c r="KGW1" s="38"/>
      <c r="KGX1" s="38"/>
      <c r="KGY1" s="38"/>
      <c r="KGZ1" s="38"/>
      <c r="KHA1" s="38"/>
      <c r="KHB1" s="38"/>
      <c r="KHC1" s="38"/>
      <c r="KHD1" s="38"/>
      <c r="KHE1" s="38"/>
      <c r="KHF1" s="38"/>
      <c r="KHG1" s="38"/>
      <c r="KHH1" s="38"/>
      <c r="KHI1" s="38"/>
      <c r="KHJ1" s="38"/>
      <c r="KHK1" s="38"/>
      <c r="KHL1" s="38"/>
      <c r="KHM1" s="38"/>
      <c r="KHN1" s="38"/>
      <c r="KHO1" s="38"/>
      <c r="KHP1" s="38"/>
      <c r="KHQ1" s="38"/>
      <c r="KHR1" s="38"/>
      <c r="KHS1" s="38"/>
      <c r="KHT1" s="38"/>
      <c r="KHU1" s="38"/>
      <c r="KHV1" s="38"/>
      <c r="KHW1" s="38"/>
      <c r="KHX1" s="38"/>
      <c r="KHY1" s="38"/>
      <c r="KHZ1" s="38"/>
      <c r="KIA1" s="38"/>
      <c r="KIB1" s="38"/>
      <c r="KIC1" s="38"/>
      <c r="KID1" s="38"/>
      <c r="KIE1" s="38"/>
      <c r="KIF1" s="38"/>
      <c r="KIG1" s="38"/>
      <c r="KIH1" s="38"/>
      <c r="KII1" s="38"/>
      <c r="KIJ1" s="38"/>
      <c r="KIK1" s="38"/>
      <c r="KIL1" s="38"/>
      <c r="KIM1" s="38"/>
      <c r="KIN1" s="38"/>
      <c r="KIO1" s="38"/>
      <c r="KIP1" s="38"/>
      <c r="KIQ1" s="38"/>
      <c r="KIR1" s="38"/>
      <c r="KIS1" s="38"/>
      <c r="KIT1" s="38"/>
      <c r="KIU1" s="38"/>
      <c r="KIV1" s="38"/>
      <c r="KIW1" s="38"/>
      <c r="KIX1" s="38"/>
      <c r="KIY1" s="38"/>
      <c r="KIZ1" s="38"/>
      <c r="KJA1" s="38"/>
      <c r="KJB1" s="38"/>
      <c r="KJC1" s="38"/>
      <c r="KJD1" s="38"/>
      <c r="KJE1" s="38"/>
      <c r="KJF1" s="38"/>
      <c r="KJG1" s="38"/>
      <c r="KJH1" s="38"/>
      <c r="KJI1" s="38"/>
      <c r="KJJ1" s="38"/>
      <c r="KJK1" s="38"/>
      <c r="KJL1" s="38"/>
      <c r="KJM1" s="38"/>
      <c r="KJN1" s="38"/>
      <c r="KJO1" s="38"/>
      <c r="KJP1" s="38"/>
      <c r="KJQ1" s="38"/>
      <c r="KJR1" s="38"/>
      <c r="KJS1" s="38"/>
      <c r="KJT1" s="38"/>
      <c r="KJU1" s="38"/>
      <c r="KJV1" s="38"/>
      <c r="KJW1" s="38"/>
      <c r="KJX1" s="38"/>
      <c r="KJY1" s="38"/>
      <c r="KJZ1" s="38"/>
      <c r="KKA1" s="38"/>
      <c r="KKB1" s="38"/>
      <c r="KKC1" s="38"/>
      <c r="KKD1" s="38"/>
      <c r="KKE1" s="38"/>
      <c r="KKF1" s="38"/>
      <c r="KKG1" s="38"/>
      <c r="KKH1" s="38"/>
      <c r="KKI1" s="38"/>
      <c r="KKJ1" s="38"/>
      <c r="KKK1" s="38"/>
      <c r="KKL1" s="38"/>
      <c r="KKM1" s="38"/>
      <c r="KKN1" s="38"/>
      <c r="KKO1" s="38"/>
      <c r="KKP1" s="38"/>
      <c r="KKQ1" s="38"/>
      <c r="KKR1" s="38"/>
      <c r="KKS1" s="38"/>
      <c r="KKT1" s="38"/>
      <c r="KKU1" s="38"/>
      <c r="KKV1" s="38"/>
      <c r="KKW1" s="38"/>
      <c r="KKX1" s="38"/>
      <c r="KKY1" s="38"/>
      <c r="KKZ1" s="38"/>
      <c r="KLA1" s="38"/>
      <c r="KLB1" s="38"/>
      <c r="KLC1" s="38"/>
      <c r="KLD1" s="38"/>
      <c r="KLE1" s="38"/>
      <c r="KLF1" s="38"/>
      <c r="KLG1" s="38"/>
      <c r="KLH1" s="38"/>
      <c r="KLI1" s="38"/>
      <c r="KLJ1" s="38"/>
      <c r="KLK1" s="38"/>
      <c r="KLL1" s="38"/>
      <c r="KLM1" s="38"/>
      <c r="KLN1" s="38"/>
      <c r="KLO1" s="38"/>
      <c r="KLP1" s="38"/>
      <c r="KLQ1" s="38"/>
      <c r="KLR1" s="38"/>
      <c r="KLS1" s="38"/>
      <c r="KLT1" s="38"/>
      <c r="KLU1" s="38"/>
      <c r="KLV1" s="38"/>
      <c r="KLW1" s="38"/>
      <c r="KLX1" s="38"/>
      <c r="KLY1" s="38"/>
      <c r="KLZ1" s="38"/>
      <c r="KMA1" s="38"/>
      <c r="KMB1" s="38"/>
      <c r="KMC1" s="38"/>
      <c r="KMD1" s="38"/>
      <c r="KME1" s="38"/>
      <c r="KMF1" s="38"/>
      <c r="KMG1" s="38"/>
      <c r="KMH1" s="38"/>
      <c r="KMI1" s="38"/>
      <c r="KMJ1" s="38"/>
      <c r="KMK1" s="38"/>
      <c r="KML1" s="38"/>
      <c r="KMM1" s="38"/>
      <c r="KMN1" s="38"/>
      <c r="KMO1" s="38"/>
      <c r="KMP1" s="38"/>
      <c r="KMQ1" s="38"/>
      <c r="KMR1" s="38"/>
      <c r="KMS1" s="38"/>
      <c r="KMT1" s="38"/>
      <c r="KMU1" s="38"/>
      <c r="KMV1" s="38"/>
      <c r="KMW1" s="38"/>
      <c r="KMX1" s="38"/>
      <c r="KMY1" s="38"/>
      <c r="KMZ1" s="38"/>
      <c r="KNA1" s="38"/>
      <c r="KNB1" s="38"/>
      <c r="KNC1" s="38"/>
      <c r="KND1" s="38"/>
      <c r="KNE1" s="38"/>
      <c r="KNF1" s="38"/>
      <c r="KNG1" s="38"/>
      <c r="KNH1" s="38"/>
      <c r="KNI1" s="38"/>
      <c r="KNJ1" s="38"/>
      <c r="KNK1" s="38"/>
      <c r="KNL1" s="38"/>
      <c r="KNM1" s="38"/>
      <c r="KNN1" s="38"/>
      <c r="KNO1" s="38"/>
      <c r="KNP1" s="38"/>
      <c r="KNQ1" s="38"/>
      <c r="KNR1" s="38"/>
      <c r="KNS1" s="38"/>
      <c r="KNT1" s="38"/>
      <c r="KNU1" s="38"/>
      <c r="KNV1" s="38"/>
      <c r="KNW1" s="38"/>
      <c r="KNX1" s="38"/>
      <c r="KNY1" s="38"/>
      <c r="KNZ1" s="38"/>
      <c r="KOA1" s="38"/>
      <c r="KOB1" s="38"/>
      <c r="KOC1" s="38"/>
      <c r="KOD1" s="38"/>
      <c r="KOE1" s="38"/>
      <c r="KOF1" s="38"/>
      <c r="KOG1" s="38"/>
      <c r="KOH1" s="38"/>
      <c r="KOI1" s="38"/>
      <c r="KOJ1" s="38"/>
      <c r="KOK1" s="38"/>
      <c r="KOL1" s="38"/>
      <c r="KOM1" s="38"/>
      <c r="KON1" s="38"/>
      <c r="KOO1" s="38"/>
      <c r="KOP1" s="38"/>
      <c r="KOQ1" s="38"/>
      <c r="KOR1" s="38"/>
      <c r="KOS1" s="38"/>
      <c r="KOT1" s="38"/>
      <c r="KOU1" s="38"/>
      <c r="KOV1" s="38"/>
      <c r="KOW1" s="38"/>
      <c r="KOX1" s="38"/>
      <c r="KOY1" s="38"/>
      <c r="KOZ1" s="38"/>
      <c r="KPA1" s="38"/>
      <c r="KPB1" s="38"/>
      <c r="KPC1" s="38"/>
      <c r="KPD1" s="38"/>
      <c r="KPE1" s="38"/>
      <c r="KPF1" s="38"/>
      <c r="KPG1" s="38"/>
      <c r="KPH1" s="38"/>
      <c r="KPI1" s="38"/>
      <c r="KPJ1" s="38"/>
      <c r="KPK1" s="38"/>
      <c r="KPL1" s="38"/>
      <c r="KPM1" s="38"/>
      <c r="KPN1" s="38"/>
      <c r="KPO1" s="38"/>
      <c r="KPP1" s="38"/>
      <c r="KPQ1" s="38"/>
      <c r="KPR1" s="38"/>
      <c r="KPS1" s="38"/>
      <c r="KPT1" s="38"/>
      <c r="KPU1" s="38"/>
      <c r="KPV1" s="38"/>
      <c r="KPW1" s="38"/>
      <c r="KPX1" s="38"/>
      <c r="KPY1" s="38"/>
      <c r="KPZ1" s="38"/>
      <c r="KQA1" s="38"/>
      <c r="KQB1" s="38"/>
      <c r="KQC1" s="38"/>
      <c r="KQD1" s="38"/>
      <c r="KQE1" s="38"/>
      <c r="KQF1" s="38"/>
      <c r="KQG1" s="38"/>
      <c r="KQH1" s="38"/>
      <c r="KQI1" s="38"/>
      <c r="KQJ1" s="38"/>
      <c r="KQK1" s="38"/>
      <c r="KQL1" s="38"/>
      <c r="KQM1" s="38"/>
      <c r="KQN1" s="38"/>
      <c r="KQO1" s="38"/>
      <c r="KQP1" s="38"/>
      <c r="KQQ1" s="38"/>
      <c r="KQR1" s="38"/>
      <c r="KQS1" s="38"/>
      <c r="KQT1" s="38"/>
      <c r="KQU1" s="38"/>
      <c r="KQV1" s="38"/>
      <c r="KQW1" s="38"/>
      <c r="KQX1" s="38"/>
      <c r="KQY1" s="38"/>
      <c r="KQZ1" s="38"/>
      <c r="KRA1" s="38"/>
      <c r="KRB1" s="38"/>
      <c r="KRC1" s="38"/>
      <c r="KRD1" s="38"/>
      <c r="KRE1" s="38"/>
      <c r="KRF1" s="38"/>
      <c r="KRG1" s="38"/>
      <c r="KRH1" s="38"/>
      <c r="KRI1" s="38"/>
      <c r="KRJ1" s="38"/>
      <c r="KRK1" s="38"/>
      <c r="KRL1" s="38"/>
      <c r="KRM1" s="38"/>
      <c r="KRN1" s="38"/>
      <c r="KRO1" s="38"/>
      <c r="KRP1" s="38"/>
      <c r="KRQ1" s="38"/>
      <c r="KRR1" s="38"/>
      <c r="KRS1" s="38"/>
      <c r="KRT1" s="38"/>
      <c r="KRU1" s="38"/>
      <c r="KRV1" s="38"/>
      <c r="KRW1" s="38"/>
      <c r="KRX1" s="38"/>
      <c r="KRY1" s="38"/>
      <c r="KRZ1" s="38"/>
      <c r="KSA1" s="38"/>
      <c r="KSB1" s="38"/>
      <c r="KSC1" s="38"/>
      <c r="KSD1" s="38"/>
      <c r="KSE1" s="38"/>
      <c r="KSF1" s="38"/>
      <c r="KSG1" s="38"/>
      <c r="KSH1" s="38"/>
      <c r="KSI1" s="38"/>
      <c r="KSJ1" s="38"/>
      <c r="KSK1" s="38"/>
      <c r="KSL1" s="38"/>
      <c r="KSM1" s="38"/>
      <c r="KSN1" s="38"/>
      <c r="KSO1" s="38"/>
      <c r="KSP1" s="38"/>
      <c r="KSQ1" s="38"/>
      <c r="KSR1" s="38"/>
      <c r="KSS1" s="38"/>
      <c r="KST1" s="38"/>
      <c r="KSU1" s="38"/>
      <c r="KSV1" s="38"/>
      <c r="KSW1" s="38"/>
      <c r="KSX1" s="38"/>
      <c r="KSY1" s="38"/>
      <c r="KSZ1" s="38"/>
      <c r="KTA1" s="38"/>
      <c r="KTB1" s="38"/>
      <c r="KTC1" s="38"/>
      <c r="KTD1" s="38"/>
      <c r="KTE1" s="38"/>
      <c r="KTF1" s="38"/>
      <c r="KTG1" s="38"/>
      <c r="KTH1" s="38"/>
      <c r="KTI1" s="38"/>
      <c r="KTJ1" s="38"/>
      <c r="KTK1" s="38"/>
      <c r="KTL1" s="38"/>
      <c r="KTM1" s="38"/>
      <c r="KTN1" s="38"/>
      <c r="KTO1" s="38"/>
      <c r="KTP1" s="38"/>
      <c r="KTQ1" s="38"/>
      <c r="KTR1" s="38"/>
      <c r="KTS1" s="38"/>
      <c r="KTT1" s="38"/>
      <c r="KTU1" s="38"/>
      <c r="KTV1" s="38"/>
      <c r="KTW1" s="38"/>
      <c r="KTX1" s="38"/>
      <c r="KTY1" s="38"/>
      <c r="KTZ1" s="38"/>
      <c r="KUA1" s="38"/>
      <c r="KUB1" s="38"/>
      <c r="KUC1" s="38"/>
      <c r="KUD1" s="38"/>
      <c r="KUE1" s="38"/>
      <c r="KUF1" s="38"/>
      <c r="KUG1" s="38"/>
      <c r="KUH1" s="38"/>
      <c r="KUI1" s="38"/>
      <c r="KUJ1" s="38"/>
      <c r="KUK1" s="38"/>
      <c r="KUL1" s="38"/>
      <c r="KUM1" s="38"/>
      <c r="KUN1" s="38"/>
      <c r="KUO1" s="38"/>
      <c r="KUP1" s="38"/>
      <c r="KUQ1" s="38"/>
      <c r="KUR1" s="38"/>
      <c r="KUS1" s="38"/>
      <c r="KUT1" s="38"/>
      <c r="KUU1" s="38"/>
      <c r="KUV1" s="38"/>
      <c r="KUW1" s="38"/>
      <c r="KUX1" s="38"/>
      <c r="KUY1" s="38"/>
      <c r="KUZ1" s="38"/>
      <c r="KVA1" s="38"/>
      <c r="KVB1" s="38"/>
      <c r="KVC1" s="38"/>
      <c r="KVD1" s="38"/>
      <c r="KVE1" s="38"/>
      <c r="KVF1" s="38"/>
      <c r="KVG1" s="38"/>
      <c r="KVH1" s="38"/>
      <c r="KVI1" s="38"/>
      <c r="KVJ1" s="38"/>
      <c r="KVK1" s="38"/>
      <c r="KVL1" s="38"/>
      <c r="KVM1" s="38"/>
      <c r="KVN1" s="38"/>
      <c r="KVO1" s="38"/>
      <c r="KVP1" s="38"/>
      <c r="KVQ1" s="38"/>
      <c r="KVR1" s="38"/>
      <c r="KVS1" s="38"/>
      <c r="KVT1" s="38"/>
      <c r="KVU1" s="38"/>
      <c r="KVV1" s="38"/>
      <c r="KVW1" s="38"/>
      <c r="KVX1" s="38"/>
      <c r="KVY1" s="38"/>
      <c r="KVZ1" s="38"/>
      <c r="KWA1" s="38"/>
      <c r="KWB1" s="38"/>
      <c r="KWC1" s="38"/>
      <c r="KWD1" s="38"/>
      <c r="KWE1" s="38"/>
      <c r="KWF1" s="38"/>
      <c r="KWG1" s="38"/>
      <c r="KWH1" s="38"/>
      <c r="KWI1" s="38"/>
      <c r="KWJ1" s="38"/>
      <c r="KWK1" s="38"/>
      <c r="KWL1" s="38"/>
      <c r="KWM1" s="38"/>
      <c r="KWN1" s="38"/>
      <c r="KWO1" s="38"/>
      <c r="KWP1" s="38"/>
      <c r="KWQ1" s="38"/>
      <c r="KWR1" s="38"/>
      <c r="KWS1" s="38"/>
      <c r="KWT1" s="38"/>
      <c r="KWU1" s="38"/>
      <c r="KWV1" s="38"/>
      <c r="KWW1" s="38"/>
      <c r="KWX1" s="38"/>
      <c r="KWY1" s="38"/>
      <c r="KWZ1" s="38"/>
      <c r="KXA1" s="38"/>
      <c r="KXB1" s="38"/>
      <c r="KXC1" s="38"/>
      <c r="KXD1" s="38"/>
      <c r="KXE1" s="38"/>
      <c r="KXF1" s="38"/>
      <c r="KXG1" s="38"/>
      <c r="KXH1" s="38"/>
      <c r="KXI1" s="38"/>
      <c r="KXJ1" s="38"/>
      <c r="KXK1" s="38"/>
      <c r="KXL1" s="38"/>
      <c r="KXM1" s="38"/>
      <c r="KXN1" s="38"/>
      <c r="KXO1" s="38"/>
      <c r="KXP1" s="38"/>
      <c r="KXQ1" s="38"/>
      <c r="KXR1" s="38"/>
      <c r="KXS1" s="38"/>
      <c r="KXT1" s="38"/>
      <c r="KXU1" s="38"/>
      <c r="KXV1" s="38"/>
      <c r="KXW1" s="38"/>
      <c r="KXX1" s="38"/>
      <c r="KXY1" s="38"/>
      <c r="KXZ1" s="38"/>
      <c r="KYA1" s="38"/>
      <c r="KYB1" s="38"/>
      <c r="KYC1" s="38"/>
      <c r="KYD1" s="38"/>
      <c r="KYE1" s="38"/>
      <c r="KYF1" s="38"/>
      <c r="KYG1" s="38"/>
      <c r="KYH1" s="38"/>
      <c r="KYI1" s="38"/>
      <c r="KYJ1" s="38"/>
      <c r="KYK1" s="38"/>
      <c r="KYL1" s="38"/>
      <c r="KYM1" s="38"/>
      <c r="KYN1" s="38"/>
      <c r="KYO1" s="38"/>
      <c r="KYP1" s="38"/>
      <c r="KYQ1" s="38"/>
      <c r="KYR1" s="38"/>
      <c r="KYS1" s="38"/>
      <c r="KYT1" s="38"/>
      <c r="KYU1" s="38"/>
      <c r="KYV1" s="38"/>
      <c r="KYW1" s="38"/>
      <c r="KYX1" s="38"/>
      <c r="KYY1" s="38"/>
      <c r="KYZ1" s="38"/>
      <c r="KZA1" s="38"/>
      <c r="KZB1" s="38"/>
      <c r="KZC1" s="38"/>
      <c r="KZD1" s="38"/>
      <c r="KZE1" s="38"/>
      <c r="KZF1" s="38"/>
      <c r="KZG1" s="38"/>
      <c r="KZH1" s="38"/>
      <c r="KZI1" s="38"/>
      <c r="KZJ1" s="38"/>
      <c r="KZK1" s="38"/>
      <c r="KZL1" s="38"/>
      <c r="KZM1" s="38"/>
      <c r="KZN1" s="38"/>
      <c r="KZO1" s="38"/>
      <c r="KZP1" s="38"/>
      <c r="KZQ1" s="38"/>
      <c r="KZR1" s="38"/>
      <c r="KZS1" s="38"/>
      <c r="KZT1" s="38"/>
      <c r="KZU1" s="38"/>
      <c r="KZV1" s="38"/>
      <c r="KZW1" s="38"/>
      <c r="KZX1" s="38"/>
      <c r="KZY1" s="38"/>
      <c r="KZZ1" s="38"/>
      <c r="LAA1" s="38"/>
      <c r="LAB1" s="38"/>
      <c r="LAC1" s="38"/>
      <c r="LAD1" s="38"/>
      <c r="LAE1" s="38"/>
      <c r="LAF1" s="38"/>
      <c r="LAG1" s="38"/>
      <c r="LAH1" s="38"/>
      <c r="LAI1" s="38"/>
      <c r="LAJ1" s="38"/>
      <c r="LAK1" s="38"/>
      <c r="LAL1" s="38"/>
      <c r="LAM1" s="38"/>
      <c r="LAN1" s="38"/>
      <c r="LAO1" s="38"/>
      <c r="LAP1" s="38"/>
      <c r="LAQ1" s="38"/>
      <c r="LAR1" s="38"/>
      <c r="LAS1" s="38"/>
      <c r="LAT1" s="38"/>
      <c r="LAU1" s="38"/>
      <c r="LAV1" s="38"/>
      <c r="LAW1" s="38"/>
      <c r="LAX1" s="38"/>
      <c r="LAY1" s="38"/>
      <c r="LAZ1" s="38"/>
      <c r="LBA1" s="38"/>
      <c r="LBB1" s="38"/>
      <c r="LBC1" s="38"/>
      <c r="LBD1" s="38"/>
      <c r="LBE1" s="38"/>
      <c r="LBF1" s="38"/>
      <c r="LBG1" s="38"/>
      <c r="LBH1" s="38"/>
      <c r="LBI1" s="38"/>
      <c r="LBJ1" s="38"/>
      <c r="LBK1" s="38"/>
      <c r="LBL1" s="38"/>
      <c r="LBM1" s="38"/>
      <c r="LBN1" s="38"/>
      <c r="LBO1" s="38"/>
      <c r="LBP1" s="38"/>
      <c r="LBQ1" s="38"/>
      <c r="LBR1" s="38"/>
      <c r="LBS1" s="38"/>
      <c r="LBT1" s="38"/>
      <c r="LBU1" s="38"/>
      <c r="LBV1" s="38"/>
      <c r="LBW1" s="38"/>
      <c r="LBX1" s="38"/>
      <c r="LBY1" s="38"/>
      <c r="LBZ1" s="38"/>
      <c r="LCA1" s="38"/>
      <c r="LCB1" s="38"/>
      <c r="LCC1" s="38"/>
      <c r="LCD1" s="38"/>
      <c r="LCE1" s="38"/>
      <c r="LCF1" s="38"/>
      <c r="LCG1" s="38"/>
      <c r="LCH1" s="38"/>
      <c r="LCI1" s="38"/>
      <c r="LCJ1" s="38"/>
      <c r="LCK1" s="38"/>
      <c r="LCL1" s="38"/>
      <c r="LCM1" s="38"/>
      <c r="LCN1" s="38"/>
      <c r="LCO1" s="38"/>
      <c r="LCP1" s="38"/>
      <c r="LCQ1" s="38"/>
      <c r="LCR1" s="38"/>
      <c r="LCS1" s="38"/>
      <c r="LCT1" s="38"/>
      <c r="LCU1" s="38"/>
      <c r="LCV1" s="38"/>
      <c r="LCW1" s="38"/>
      <c r="LCX1" s="38"/>
      <c r="LCY1" s="38"/>
      <c r="LCZ1" s="38"/>
      <c r="LDA1" s="38"/>
      <c r="LDB1" s="38"/>
      <c r="LDC1" s="38"/>
      <c r="LDD1" s="38"/>
      <c r="LDE1" s="38"/>
      <c r="LDF1" s="38"/>
      <c r="LDG1" s="38"/>
      <c r="LDH1" s="38"/>
      <c r="LDI1" s="38"/>
      <c r="LDJ1" s="38"/>
      <c r="LDK1" s="38"/>
      <c r="LDL1" s="38"/>
      <c r="LDM1" s="38"/>
      <c r="LDN1" s="38"/>
      <c r="LDO1" s="38"/>
      <c r="LDP1" s="38"/>
      <c r="LDQ1" s="38"/>
      <c r="LDR1" s="38"/>
      <c r="LDS1" s="38"/>
      <c r="LDT1" s="38"/>
      <c r="LDU1" s="38"/>
      <c r="LDV1" s="38"/>
      <c r="LDW1" s="38"/>
      <c r="LDX1" s="38"/>
      <c r="LDY1" s="38"/>
      <c r="LDZ1" s="38"/>
      <c r="LEA1" s="38"/>
      <c r="LEB1" s="38"/>
      <c r="LEC1" s="38"/>
      <c r="LED1" s="38"/>
      <c r="LEE1" s="38"/>
      <c r="LEF1" s="38"/>
      <c r="LEG1" s="38"/>
      <c r="LEH1" s="38"/>
      <c r="LEI1" s="38"/>
      <c r="LEJ1" s="38"/>
      <c r="LEK1" s="38"/>
      <c r="LEL1" s="38"/>
      <c r="LEM1" s="38"/>
      <c r="LEN1" s="38"/>
      <c r="LEO1" s="38"/>
      <c r="LEP1" s="38"/>
      <c r="LEQ1" s="38"/>
      <c r="LER1" s="38"/>
      <c r="LES1" s="38"/>
      <c r="LET1" s="38"/>
      <c r="LEU1" s="38"/>
      <c r="LEV1" s="38"/>
      <c r="LEW1" s="38"/>
      <c r="LEX1" s="38"/>
      <c r="LEY1" s="38"/>
      <c r="LEZ1" s="38"/>
      <c r="LFA1" s="38"/>
      <c r="LFB1" s="38"/>
      <c r="LFC1" s="38"/>
      <c r="LFD1" s="38"/>
      <c r="LFE1" s="38"/>
      <c r="LFF1" s="38"/>
      <c r="LFG1" s="38"/>
      <c r="LFH1" s="38"/>
      <c r="LFI1" s="38"/>
      <c r="LFJ1" s="38"/>
      <c r="LFK1" s="38"/>
      <c r="LFL1" s="38"/>
      <c r="LFM1" s="38"/>
      <c r="LFN1" s="38"/>
      <c r="LFO1" s="38"/>
      <c r="LFP1" s="38"/>
      <c r="LFQ1" s="38"/>
      <c r="LFR1" s="38"/>
      <c r="LFS1" s="38"/>
      <c r="LFT1" s="38"/>
      <c r="LFU1" s="38"/>
      <c r="LFV1" s="38"/>
      <c r="LFW1" s="38"/>
      <c r="LFX1" s="38"/>
      <c r="LFY1" s="38"/>
      <c r="LFZ1" s="38"/>
      <c r="LGA1" s="38"/>
      <c r="LGB1" s="38"/>
      <c r="LGC1" s="38"/>
      <c r="LGD1" s="38"/>
      <c r="LGE1" s="38"/>
      <c r="LGF1" s="38"/>
      <c r="LGG1" s="38"/>
      <c r="LGH1" s="38"/>
      <c r="LGI1" s="38"/>
      <c r="LGJ1" s="38"/>
      <c r="LGK1" s="38"/>
      <c r="LGL1" s="38"/>
      <c r="LGM1" s="38"/>
      <c r="LGN1" s="38"/>
      <c r="LGO1" s="38"/>
      <c r="LGP1" s="38"/>
      <c r="LGQ1" s="38"/>
      <c r="LGR1" s="38"/>
      <c r="LGS1" s="38"/>
      <c r="LGT1" s="38"/>
      <c r="LGU1" s="38"/>
      <c r="LGV1" s="38"/>
      <c r="LGW1" s="38"/>
      <c r="LGX1" s="38"/>
      <c r="LGY1" s="38"/>
      <c r="LGZ1" s="38"/>
      <c r="LHA1" s="38"/>
      <c r="LHB1" s="38"/>
      <c r="LHC1" s="38"/>
      <c r="LHD1" s="38"/>
      <c r="LHE1" s="38"/>
      <c r="LHF1" s="38"/>
      <c r="LHG1" s="38"/>
      <c r="LHH1" s="38"/>
      <c r="LHI1" s="38"/>
      <c r="LHJ1" s="38"/>
      <c r="LHK1" s="38"/>
      <c r="LHL1" s="38"/>
      <c r="LHM1" s="38"/>
      <c r="LHN1" s="38"/>
      <c r="LHO1" s="38"/>
      <c r="LHP1" s="38"/>
      <c r="LHQ1" s="38"/>
      <c r="LHR1" s="38"/>
      <c r="LHS1" s="38"/>
      <c r="LHT1" s="38"/>
      <c r="LHU1" s="38"/>
      <c r="LHV1" s="38"/>
      <c r="LHW1" s="38"/>
      <c r="LHX1" s="38"/>
      <c r="LHY1" s="38"/>
      <c r="LHZ1" s="38"/>
      <c r="LIA1" s="38"/>
      <c r="LIB1" s="38"/>
      <c r="LIC1" s="38"/>
      <c r="LID1" s="38"/>
      <c r="LIE1" s="38"/>
      <c r="LIF1" s="38"/>
      <c r="LIG1" s="38"/>
      <c r="LIH1" s="38"/>
      <c r="LII1" s="38"/>
      <c r="LIJ1" s="38"/>
      <c r="LIK1" s="38"/>
      <c r="LIL1" s="38"/>
      <c r="LIM1" s="38"/>
      <c r="LIN1" s="38"/>
      <c r="LIO1" s="38"/>
      <c r="LIP1" s="38"/>
      <c r="LIQ1" s="38"/>
      <c r="LIR1" s="38"/>
      <c r="LIS1" s="38"/>
      <c r="LIT1" s="38"/>
      <c r="LIU1" s="38"/>
      <c r="LIV1" s="38"/>
      <c r="LIW1" s="38"/>
      <c r="LIX1" s="38"/>
      <c r="LIY1" s="38"/>
      <c r="LIZ1" s="38"/>
      <c r="LJA1" s="38"/>
      <c r="LJB1" s="38"/>
      <c r="LJC1" s="38"/>
      <c r="LJD1" s="38"/>
      <c r="LJE1" s="38"/>
      <c r="LJF1" s="38"/>
      <c r="LJG1" s="38"/>
      <c r="LJH1" s="38"/>
      <c r="LJI1" s="38"/>
      <c r="LJJ1" s="38"/>
      <c r="LJK1" s="38"/>
      <c r="LJL1" s="38"/>
      <c r="LJM1" s="38"/>
      <c r="LJN1" s="38"/>
      <c r="LJO1" s="38"/>
      <c r="LJP1" s="38"/>
      <c r="LJQ1" s="38"/>
      <c r="LJR1" s="38"/>
      <c r="LJS1" s="38"/>
      <c r="LJT1" s="38"/>
      <c r="LJU1" s="38"/>
      <c r="LJV1" s="38"/>
      <c r="LJW1" s="38"/>
      <c r="LJX1" s="38"/>
      <c r="LJY1" s="38"/>
      <c r="LJZ1" s="38"/>
      <c r="LKA1" s="38"/>
      <c r="LKB1" s="38"/>
      <c r="LKC1" s="38"/>
      <c r="LKD1" s="38"/>
      <c r="LKE1" s="38"/>
      <c r="LKF1" s="38"/>
      <c r="LKG1" s="38"/>
      <c r="LKH1" s="38"/>
      <c r="LKI1" s="38"/>
      <c r="LKJ1" s="38"/>
      <c r="LKK1" s="38"/>
      <c r="LKL1" s="38"/>
      <c r="LKM1" s="38"/>
      <c r="LKN1" s="38"/>
      <c r="LKO1" s="38"/>
      <c r="LKP1" s="38"/>
      <c r="LKQ1" s="38"/>
      <c r="LKR1" s="38"/>
      <c r="LKS1" s="38"/>
      <c r="LKT1" s="38"/>
      <c r="LKU1" s="38"/>
      <c r="LKV1" s="38"/>
      <c r="LKW1" s="38"/>
      <c r="LKX1" s="38"/>
      <c r="LKY1" s="38"/>
      <c r="LKZ1" s="38"/>
      <c r="LLA1" s="38"/>
      <c r="LLB1" s="38"/>
      <c r="LLC1" s="38"/>
      <c r="LLD1" s="38"/>
      <c r="LLE1" s="38"/>
      <c r="LLF1" s="38"/>
      <c r="LLG1" s="38"/>
      <c r="LLH1" s="38"/>
      <c r="LLI1" s="38"/>
      <c r="LLJ1" s="38"/>
      <c r="LLK1" s="38"/>
      <c r="LLL1" s="38"/>
      <c r="LLM1" s="38"/>
      <c r="LLN1" s="38"/>
      <c r="LLO1" s="38"/>
      <c r="LLP1" s="38"/>
      <c r="LLQ1" s="38"/>
      <c r="LLR1" s="38"/>
      <c r="LLS1" s="38"/>
      <c r="LLT1" s="38"/>
      <c r="LLU1" s="38"/>
      <c r="LLV1" s="38"/>
      <c r="LLW1" s="38"/>
      <c r="LLX1" s="38"/>
      <c r="LLY1" s="38"/>
      <c r="LLZ1" s="38"/>
      <c r="LMA1" s="38"/>
      <c r="LMB1" s="38"/>
      <c r="LMC1" s="38"/>
      <c r="LMD1" s="38"/>
      <c r="LME1" s="38"/>
      <c r="LMF1" s="38"/>
      <c r="LMG1" s="38"/>
      <c r="LMH1" s="38"/>
      <c r="LMI1" s="38"/>
      <c r="LMJ1" s="38"/>
      <c r="LMK1" s="38"/>
      <c r="LML1" s="38"/>
      <c r="LMM1" s="38"/>
      <c r="LMN1" s="38"/>
      <c r="LMO1" s="38"/>
      <c r="LMP1" s="38"/>
      <c r="LMQ1" s="38"/>
      <c r="LMR1" s="38"/>
      <c r="LMS1" s="38"/>
      <c r="LMT1" s="38"/>
      <c r="LMU1" s="38"/>
      <c r="LMV1" s="38"/>
      <c r="LMW1" s="38"/>
      <c r="LMX1" s="38"/>
      <c r="LMY1" s="38"/>
      <c r="LMZ1" s="38"/>
      <c r="LNA1" s="38"/>
      <c r="LNB1" s="38"/>
      <c r="LNC1" s="38"/>
      <c r="LND1" s="38"/>
      <c r="LNE1" s="38"/>
      <c r="LNF1" s="38"/>
      <c r="LNG1" s="38"/>
      <c r="LNH1" s="38"/>
      <c r="LNI1" s="38"/>
      <c r="LNJ1" s="38"/>
      <c r="LNK1" s="38"/>
      <c r="LNL1" s="38"/>
      <c r="LNM1" s="38"/>
      <c r="LNN1" s="38"/>
      <c r="LNO1" s="38"/>
      <c r="LNP1" s="38"/>
      <c r="LNQ1" s="38"/>
      <c r="LNR1" s="38"/>
      <c r="LNS1" s="38"/>
      <c r="LNT1" s="38"/>
      <c r="LNU1" s="38"/>
      <c r="LNV1" s="38"/>
      <c r="LNW1" s="38"/>
      <c r="LNX1" s="38"/>
      <c r="LNY1" s="38"/>
      <c r="LNZ1" s="38"/>
      <c r="LOA1" s="38"/>
      <c r="LOB1" s="38"/>
      <c r="LOC1" s="38"/>
      <c r="LOD1" s="38"/>
      <c r="LOE1" s="38"/>
      <c r="LOF1" s="38"/>
      <c r="LOG1" s="38"/>
      <c r="LOH1" s="38"/>
      <c r="LOI1" s="38"/>
      <c r="LOJ1" s="38"/>
      <c r="LOK1" s="38"/>
      <c r="LOL1" s="38"/>
      <c r="LOM1" s="38"/>
      <c r="LON1" s="38"/>
      <c r="LOO1" s="38"/>
      <c r="LOP1" s="38"/>
      <c r="LOQ1" s="38"/>
      <c r="LOR1" s="38"/>
      <c r="LOS1" s="38"/>
      <c r="LOT1" s="38"/>
      <c r="LOU1" s="38"/>
      <c r="LOV1" s="38"/>
      <c r="LOW1" s="38"/>
      <c r="LOX1" s="38"/>
      <c r="LOY1" s="38"/>
      <c r="LOZ1" s="38"/>
      <c r="LPA1" s="38"/>
      <c r="LPB1" s="38"/>
      <c r="LPC1" s="38"/>
      <c r="LPD1" s="38"/>
      <c r="LPE1" s="38"/>
      <c r="LPF1" s="38"/>
      <c r="LPG1" s="38"/>
      <c r="LPH1" s="38"/>
      <c r="LPI1" s="38"/>
      <c r="LPJ1" s="38"/>
      <c r="LPK1" s="38"/>
      <c r="LPL1" s="38"/>
      <c r="LPM1" s="38"/>
      <c r="LPN1" s="38"/>
      <c r="LPO1" s="38"/>
      <c r="LPP1" s="38"/>
      <c r="LPQ1" s="38"/>
      <c r="LPR1" s="38"/>
      <c r="LPS1" s="38"/>
      <c r="LPT1" s="38"/>
      <c r="LPU1" s="38"/>
      <c r="LPV1" s="38"/>
      <c r="LPW1" s="38"/>
      <c r="LPX1" s="38"/>
      <c r="LPY1" s="38"/>
      <c r="LPZ1" s="38"/>
      <c r="LQA1" s="38"/>
      <c r="LQB1" s="38"/>
      <c r="LQC1" s="38"/>
      <c r="LQD1" s="38"/>
      <c r="LQE1" s="38"/>
      <c r="LQF1" s="38"/>
      <c r="LQG1" s="38"/>
      <c r="LQH1" s="38"/>
      <c r="LQI1" s="38"/>
      <c r="LQJ1" s="38"/>
      <c r="LQK1" s="38"/>
      <c r="LQL1" s="38"/>
      <c r="LQM1" s="38"/>
      <c r="LQN1" s="38"/>
      <c r="LQO1" s="38"/>
      <c r="LQP1" s="38"/>
      <c r="LQQ1" s="38"/>
      <c r="LQR1" s="38"/>
      <c r="LQS1" s="38"/>
      <c r="LQT1" s="38"/>
      <c r="LQU1" s="38"/>
      <c r="LQV1" s="38"/>
      <c r="LQW1" s="38"/>
      <c r="LQX1" s="38"/>
      <c r="LQY1" s="38"/>
      <c r="LQZ1" s="38"/>
      <c r="LRA1" s="38"/>
      <c r="LRB1" s="38"/>
      <c r="LRC1" s="38"/>
      <c r="LRD1" s="38"/>
      <c r="LRE1" s="38"/>
      <c r="LRF1" s="38"/>
      <c r="LRG1" s="38"/>
      <c r="LRH1" s="38"/>
      <c r="LRI1" s="38"/>
      <c r="LRJ1" s="38"/>
      <c r="LRK1" s="38"/>
      <c r="LRL1" s="38"/>
      <c r="LRM1" s="38"/>
      <c r="LRN1" s="38"/>
      <c r="LRO1" s="38"/>
      <c r="LRP1" s="38"/>
      <c r="LRQ1" s="38"/>
      <c r="LRR1" s="38"/>
      <c r="LRS1" s="38"/>
      <c r="LRT1" s="38"/>
      <c r="LRU1" s="38"/>
      <c r="LRV1" s="38"/>
      <c r="LRW1" s="38"/>
      <c r="LRX1" s="38"/>
      <c r="LRY1" s="38"/>
      <c r="LRZ1" s="38"/>
      <c r="LSA1" s="38"/>
      <c r="LSB1" s="38"/>
      <c r="LSC1" s="38"/>
      <c r="LSD1" s="38"/>
      <c r="LSE1" s="38"/>
      <c r="LSF1" s="38"/>
      <c r="LSG1" s="38"/>
      <c r="LSH1" s="38"/>
      <c r="LSI1" s="38"/>
      <c r="LSJ1" s="38"/>
      <c r="LSK1" s="38"/>
      <c r="LSL1" s="38"/>
      <c r="LSM1" s="38"/>
      <c r="LSN1" s="38"/>
      <c r="LSO1" s="38"/>
      <c r="LSP1" s="38"/>
      <c r="LSQ1" s="38"/>
      <c r="LSR1" s="38"/>
      <c r="LSS1" s="38"/>
      <c r="LST1" s="38"/>
      <c r="LSU1" s="38"/>
      <c r="LSV1" s="38"/>
      <c r="LSW1" s="38"/>
      <c r="LSX1" s="38"/>
      <c r="LSY1" s="38"/>
      <c r="LSZ1" s="38"/>
      <c r="LTA1" s="38"/>
      <c r="LTB1" s="38"/>
      <c r="LTC1" s="38"/>
      <c r="LTD1" s="38"/>
      <c r="LTE1" s="38"/>
      <c r="LTF1" s="38"/>
      <c r="LTG1" s="38"/>
      <c r="LTH1" s="38"/>
      <c r="LTI1" s="38"/>
      <c r="LTJ1" s="38"/>
      <c r="LTK1" s="38"/>
      <c r="LTL1" s="38"/>
      <c r="LTM1" s="38"/>
      <c r="LTN1" s="38"/>
      <c r="LTO1" s="38"/>
      <c r="LTP1" s="38"/>
      <c r="LTQ1" s="38"/>
      <c r="LTR1" s="38"/>
      <c r="LTS1" s="38"/>
      <c r="LTT1" s="38"/>
      <c r="LTU1" s="38"/>
      <c r="LTV1" s="38"/>
      <c r="LTW1" s="38"/>
      <c r="LTX1" s="38"/>
      <c r="LTY1" s="38"/>
      <c r="LTZ1" s="38"/>
      <c r="LUA1" s="38"/>
      <c r="LUB1" s="38"/>
      <c r="LUC1" s="38"/>
      <c r="LUD1" s="38"/>
      <c r="LUE1" s="38"/>
      <c r="LUF1" s="38"/>
      <c r="LUG1" s="38"/>
      <c r="LUH1" s="38"/>
      <c r="LUI1" s="38"/>
      <c r="LUJ1" s="38"/>
      <c r="LUK1" s="38"/>
      <c r="LUL1" s="38"/>
      <c r="LUM1" s="38"/>
      <c r="LUN1" s="38"/>
      <c r="LUO1" s="38"/>
      <c r="LUP1" s="38"/>
      <c r="LUQ1" s="38"/>
      <c r="LUR1" s="38"/>
      <c r="LUS1" s="38"/>
      <c r="LUT1" s="38"/>
      <c r="LUU1" s="38"/>
      <c r="LUV1" s="38"/>
      <c r="LUW1" s="38"/>
      <c r="LUX1" s="38"/>
      <c r="LUY1" s="38"/>
      <c r="LUZ1" s="38"/>
      <c r="LVA1" s="38"/>
      <c r="LVB1" s="38"/>
      <c r="LVC1" s="38"/>
      <c r="LVD1" s="38"/>
      <c r="LVE1" s="38"/>
      <c r="LVF1" s="38"/>
      <c r="LVG1" s="38"/>
      <c r="LVH1" s="38"/>
      <c r="LVI1" s="38"/>
      <c r="LVJ1" s="38"/>
      <c r="LVK1" s="38"/>
      <c r="LVL1" s="38"/>
      <c r="LVM1" s="38"/>
      <c r="LVN1" s="38"/>
      <c r="LVO1" s="38"/>
      <c r="LVP1" s="38"/>
      <c r="LVQ1" s="38"/>
      <c r="LVR1" s="38"/>
      <c r="LVS1" s="38"/>
      <c r="LVT1" s="38"/>
      <c r="LVU1" s="38"/>
      <c r="LVV1" s="38"/>
      <c r="LVW1" s="38"/>
      <c r="LVX1" s="38"/>
      <c r="LVY1" s="38"/>
      <c r="LVZ1" s="38"/>
      <c r="LWA1" s="38"/>
      <c r="LWB1" s="38"/>
      <c r="LWC1" s="38"/>
      <c r="LWD1" s="38"/>
      <c r="LWE1" s="38"/>
      <c r="LWF1" s="38"/>
      <c r="LWG1" s="38"/>
      <c r="LWH1" s="38"/>
      <c r="LWI1" s="38"/>
      <c r="LWJ1" s="38"/>
      <c r="LWK1" s="38"/>
      <c r="LWL1" s="38"/>
      <c r="LWM1" s="38"/>
      <c r="LWN1" s="38"/>
      <c r="LWO1" s="38"/>
      <c r="LWP1" s="38"/>
      <c r="LWQ1" s="38"/>
      <c r="LWR1" s="38"/>
      <c r="LWS1" s="38"/>
      <c r="LWT1" s="38"/>
      <c r="LWU1" s="38"/>
      <c r="LWV1" s="38"/>
      <c r="LWW1" s="38"/>
      <c r="LWX1" s="38"/>
      <c r="LWY1" s="38"/>
      <c r="LWZ1" s="38"/>
      <c r="LXA1" s="38"/>
      <c r="LXB1" s="38"/>
      <c r="LXC1" s="38"/>
      <c r="LXD1" s="38"/>
      <c r="LXE1" s="38"/>
      <c r="LXF1" s="38"/>
      <c r="LXG1" s="38"/>
      <c r="LXH1" s="38"/>
      <c r="LXI1" s="38"/>
      <c r="LXJ1" s="38"/>
      <c r="LXK1" s="38"/>
      <c r="LXL1" s="38"/>
      <c r="LXM1" s="38"/>
      <c r="LXN1" s="38"/>
      <c r="LXO1" s="38"/>
      <c r="LXP1" s="38"/>
      <c r="LXQ1" s="38"/>
      <c r="LXR1" s="38"/>
      <c r="LXS1" s="38"/>
      <c r="LXT1" s="38"/>
      <c r="LXU1" s="38"/>
      <c r="LXV1" s="38"/>
      <c r="LXW1" s="38"/>
      <c r="LXX1" s="38"/>
      <c r="LXY1" s="38"/>
      <c r="LXZ1" s="38"/>
      <c r="LYA1" s="38"/>
      <c r="LYB1" s="38"/>
      <c r="LYC1" s="38"/>
      <c r="LYD1" s="38"/>
      <c r="LYE1" s="38"/>
      <c r="LYF1" s="38"/>
      <c r="LYG1" s="38"/>
      <c r="LYH1" s="38"/>
      <c r="LYI1" s="38"/>
      <c r="LYJ1" s="38"/>
      <c r="LYK1" s="38"/>
      <c r="LYL1" s="38"/>
      <c r="LYM1" s="38"/>
      <c r="LYN1" s="38"/>
      <c r="LYO1" s="38"/>
      <c r="LYP1" s="38"/>
      <c r="LYQ1" s="38"/>
      <c r="LYR1" s="38"/>
      <c r="LYS1" s="38"/>
      <c r="LYT1" s="38"/>
      <c r="LYU1" s="38"/>
      <c r="LYV1" s="38"/>
      <c r="LYW1" s="38"/>
      <c r="LYX1" s="38"/>
      <c r="LYY1" s="38"/>
      <c r="LYZ1" s="38"/>
      <c r="LZA1" s="38"/>
      <c r="LZB1" s="38"/>
      <c r="LZC1" s="38"/>
      <c r="LZD1" s="38"/>
      <c r="LZE1" s="38"/>
      <c r="LZF1" s="38"/>
      <c r="LZG1" s="38"/>
      <c r="LZH1" s="38"/>
      <c r="LZI1" s="38"/>
      <c r="LZJ1" s="38"/>
      <c r="LZK1" s="38"/>
      <c r="LZL1" s="38"/>
      <c r="LZM1" s="38"/>
      <c r="LZN1" s="38"/>
      <c r="LZO1" s="38"/>
      <c r="LZP1" s="38"/>
      <c r="LZQ1" s="38"/>
      <c r="LZR1" s="38"/>
      <c r="LZS1" s="38"/>
      <c r="LZT1" s="38"/>
      <c r="LZU1" s="38"/>
      <c r="LZV1" s="38"/>
      <c r="LZW1" s="38"/>
      <c r="LZX1" s="38"/>
      <c r="LZY1" s="38"/>
      <c r="LZZ1" s="38"/>
      <c r="MAA1" s="38"/>
      <c r="MAB1" s="38"/>
      <c r="MAC1" s="38"/>
      <c r="MAD1" s="38"/>
      <c r="MAE1" s="38"/>
      <c r="MAF1" s="38"/>
      <c r="MAG1" s="38"/>
      <c r="MAH1" s="38"/>
      <c r="MAI1" s="38"/>
      <c r="MAJ1" s="38"/>
      <c r="MAK1" s="38"/>
      <c r="MAL1" s="38"/>
      <c r="MAM1" s="38"/>
      <c r="MAN1" s="38"/>
      <c r="MAO1" s="38"/>
      <c r="MAP1" s="38"/>
      <c r="MAQ1" s="38"/>
      <c r="MAR1" s="38"/>
      <c r="MAS1" s="38"/>
      <c r="MAT1" s="38"/>
      <c r="MAU1" s="38"/>
      <c r="MAV1" s="38"/>
      <c r="MAW1" s="38"/>
      <c r="MAX1" s="38"/>
      <c r="MAY1" s="38"/>
      <c r="MAZ1" s="38"/>
      <c r="MBA1" s="38"/>
      <c r="MBB1" s="38"/>
      <c r="MBC1" s="38"/>
      <c r="MBD1" s="38"/>
      <c r="MBE1" s="38"/>
      <c r="MBF1" s="38"/>
      <c r="MBG1" s="38"/>
      <c r="MBH1" s="38"/>
      <c r="MBI1" s="38"/>
      <c r="MBJ1" s="38"/>
      <c r="MBK1" s="38"/>
      <c r="MBL1" s="38"/>
      <c r="MBM1" s="38"/>
      <c r="MBN1" s="38"/>
      <c r="MBO1" s="38"/>
      <c r="MBP1" s="38"/>
      <c r="MBQ1" s="38"/>
      <c r="MBR1" s="38"/>
      <c r="MBS1" s="38"/>
      <c r="MBT1" s="38"/>
      <c r="MBU1" s="38"/>
      <c r="MBV1" s="38"/>
      <c r="MBW1" s="38"/>
      <c r="MBX1" s="38"/>
      <c r="MBY1" s="38"/>
      <c r="MBZ1" s="38"/>
      <c r="MCA1" s="38"/>
      <c r="MCB1" s="38"/>
      <c r="MCC1" s="38"/>
      <c r="MCD1" s="38"/>
      <c r="MCE1" s="38"/>
      <c r="MCF1" s="38"/>
      <c r="MCG1" s="38"/>
      <c r="MCH1" s="38"/>
      <c r="MCI1" s="38"/>
      <c r="MCJ1" s="38"/>
      <c r="MCK1" s="38"/>
      <c r="MCL1" s="38"/>
      <c r="MCM1" s="38"/>
      <c r="MCN1" s="38"/>
      <c r="MCO1" s="38"/>
      <c r="MCP1" s="38"/>
      <c r="MCQ1" s="38"/>
      <c r="MCR1" s="38"/>
      <c r="MCS1" s="38"/>
      <c r="MCT1" s="38"/>
      <c r="MCU1" s="38"/>
      <c r="MCV1" s="38"/>
      <c r="MCW1" s="38"/>
      <c r="MCX1" s="38"/>
      <c r="MCY1" s="38"/>
      <c r="MCZ1" s="38"/>
      <c r="MDA1" s="38"/>
      <c r="MDB1" s="38"/>
      <c r="MDC1" s="38"/>
      <c r="MDD1" s="38"/>
      <c r="MDE1" s="38"/>
      <c r="MDF1" s="38"/>
      <c r="MDG1" s="38"/>
      <c r="MDH1" s="38"/>
      <c r="MDI1" s="38"/>
      <c r="MDJ1" s="38"/>
      <c r="MDK1" s="38"/>
      <c r="MDL1" s="38"/>
      <c r="MDM1" s="38"/>
      <c r="MDN1" s="38"/>
      <c r="MDO1" s="38"/>
      <c r="MDP1" s="38"/>
      <c r="MDQ1" s="38"/>
      <c r="MDR1" s="38"/>
      <c r="MDS1" s="38"/>
      <c r="MDT1" s="38"/>
      <c r="MDU1" s="38"/>
      <c r="MDV1" s="38"/>
      <c r="MDW1" s="38"/>
      <c r="MDX1" s="38"/>
      <c r="MDY1" s="38"/>
      <c r="MDZ1" s="38"/>
      <c r="MEA1" s="38"/>
      <c r="MEB1" s="38"/>
      <c r="MEC1" s="38"/>
      <c r="MED1" s="38"/>
      <c r="MEE1" s="38"/>
      <c r="MEF1" s="38"/>
      <c r="MEG1" s="38"/>
      <c r="MEH1" s="38"/>
      <c r="MEI1" s="38"/>
      <c r="MEJ1" s="38"/>
      <c r="MEK1" s="38"/>
      <c r="MEL1" s="38"/>
      <c r="MEM1" s="38"/>
      <c r="MEN1" s="38"/>
      <c r="MEO1" s="38"/>
      <c r="MEP1" s="38"/>
      <c r="MEQ1" s="38"/>
      <c r="MER1" s="38"/>
      <c r="MES1" s="38"/>
      <c r="MET1" s="38"/>
      <c r="MEU1" s="38"/>
      <c r="MEV1" s="38"/>
      <c r="MEW1" s="38"/>
      <c r="MEX1" s="38"/>
      <c r="MEY1" s="38"/>
      <c r="MEZ1" s="38"/>
      <c r="MFA1" s="38"/>
      <c r="MFB1" s="38"/>
      <c r="MFC1" s="38"/>
      <c r="MFD1" s="38"/>
      <c r="MFE1" s="38"/>
      <c r="MFF1" s="38"/>
      <c r="MFG1" s="38"/>
      <c r="MFH1" s="38"/>
      <c r="MFI1" s="38"/>
      <c r="MFJ1" s="38"/>
      <c r="MFK1" s="38"/>
      <c r="MFL1" s="38"/>
      <c r="MFM1" s="38"/>
      <c r="MFN1" s="38"/>
      <c r="MFO1" s="38"/>
      <c r="MFP1" s="38"/>
      <c r="MFQ1" s="38"/>
      <c r="MFR1" s="38"/>
      <c r="MFS1" s="38"/>
      <c r="MFT1" s="38"/>
      <c r="MFU1" s="38"/>
      <c r="MFV1" s="38"/>
      <c r="MFW1" s="38"/>
      <c r="MFX1" s="38"/>
      <c r="MFY1" s="38"/>
      <c r="MFZ1" s="38"/>
      <c r="MGA1" s="38"/>
      <c r="MGB1" s="38"/>
      <c r="MGC1" s="38"/>
      <c r="MGD1" s="38"/>
      <c r="MGE1" s="38"/>
      <c r="MGF1" s="38"/>
      <c r="MGG1" s="38"/>
      <c r="MGH1" s="38"/>
      <c r="MGI1" s="38"/>
      <c r="MGJ1" s="38"/>
      <c r="MGK1" s="38"/>
      <c r="MGL1" s="38"/>
      <c r="MGM1" s="38"/>
      <c r="MGN1" s="38"/>
      <c r="MGO1" s="38"/>
      <c r="MGP1" s="38"/>
      <c r="MGQ1" s="38"/>
      <c r="MGR1" s="38"/>
      <c r="MGS1" s="38"/>
      <c r="MGT1" s="38"/>
      <c r="MGU1" s="38"/>
      <c r="MGV1" s="38"/>
      <c r="MGW1" s="38"/>
      <c r="MGX1" s="38"/>
      <c r="MGY1" s="38"/>
      <c r="MGZ1" s="38"/>
      <c r="MHA1" s="38"/>
      <c r="MHB1" s="38"/>
      <c r="MHC1" s="38"/>
      <c r="MHD1" s="38"/>
      <c r="MHE1" s="38"/>
      <c r="MHF1" s="38"/>
      <c r="MHG1" s="38"/>
      <c r="MHH1" s="38"/>
      <c r="MHI1" s="38"/>
      <c r="MHJ1" s="38"/>
      <c r="MHK1" s="38"/>
      <c r="MHL1" s="38"/>
      <c r="MHM1" s="38"/>
      <c r="MHN1" s="38"/>
      <c r="MHO1" s="38"/>
      <c r="MHP1" s="38"/>
      <c r="MHQ1" s="38"/>
      <c r="MHR1" s="38"/>
      <c r="MHS1" s="38"/>
      <c r="MHT1" s="38"/>
      <c r="MHU1" s="38"/>
      <c r="MHV1" s="38"/>
      <c r="MHW1" s="38"/>
      <c r="MHX1" s="38"/>
      <c r="MHY1" s="38"/>
      <c r="MHZ1" s="38"/>
      <c r="MIA1" s="38"/>
      <c r="MIB1" s="38"/>
      <c r="MIC1" s="38"/>
      <c r="MID1" s="38"/>
      <c r="MIE1" s="38"/>
      <c r="MIF1" s="38"/>
      <c r="MIG1" s="38"/>
      <c r="MIH1" s="38"/>
      <c r="MII1" s="38"/>
      <c r="MIJ1" s="38"/>
      <c r="MIK1" s="38"/>
      <c r="MIL1" s="38"/>
      <c r="MIM1" s="38"/>
      <c r="MIN1" s="38"/>
      <c r="MIO1" s="38"/>
      <c r="MIP1" s="38"/>
      <c r="MIQ1" s="38"/>
      <c r="MIR1" s="38"/>
      <c r="MIS1" s="38"/>
      <c r="MIT1" s="38"/>
      <c r="MIU1" s="38"/>
      <c r="MIV1" s="38"/>
      <c r="MIW1" s="38"/>
      <c r="MIX1" s="38"/>
      <c r="MIY1" s="38"/>
      <c r="MIZ1" s="38"/>
      <c r="MJA1" s="38"/>
      <c r="MJB1" s="38"/>
      <c r="MJC1" s="38"/>
      <c r="MJD1" s="38"/>
      <c r="MJE1" s="38"/>
      <c r="MJF1" s="38"/>
      <c r="MJG1" s="38"/>
      <c r="MJH1" s="38"/>
      <c r="MJI1" s="38"/>
      <c r="MJJ1" s="38"/>
      <c r="MJK1" s="38"/>
      <c r="MJL1" s="38"/>
      <c r="MJM1" s="38"/>
      <c r="MJN1" s="38"/>
      <c r="MJO1" s="38"/>
      <c r="MJP1" s="38"/>
      <c r="MJQ1" s="38"/>
      <c r="MJR1" s="38"/>
      <c r="MJS1" s="38"/>
      <c r="MJT1" s="38"/>
      <c r="MJU1" s="38"/>
      <c r="MJV1" s="38"/>
      <c r="MJW1" s="38"/>
      <c r="MJX1" s="38"/>
      <c r="MJY1" s="38"/>
      <c r="MJZ1" s="38"/>
      <c r="MKA1" s="38"/>
      <c r="MKB1" s="38"/>
      <c r="MKC1" s="38"/>
      <c r="MKD1" s="38"/>
      <c r="MKE1" s="38"/>
      <c r="MKF1" s="38"/>
      <c r="MKG1" s="38"/>
      <c r="MKH1" s="38"/>
      <c r="MKI1" s="38"/>
      <c r="MKJ1" s="38"/>
      <c r="MKK1" s="38"/>
      <c r="MKL1" s="38"/>
      <c r="MKM1" s="38"/>
      <c r="MKN1" s="38"/>
      <c r="MKO1" s="38"/>
      <c r="MKP1" s="38"/>
      <c r="MKQ1" s="38"/>
      <c r="MKR1" s="38"/>
      <c r="MKS1" s="38"/>
      <c r="MKT1" s="38"/>
      <c r="MKU1" s="38"/>
      <c r="MKV1" s="38"/>
      <c r="MKW1" s="38"/>
      <c r="MKX1" s="38"/>
      <c r="MKY1" s="38"/>
      <c r="MKZ1" s="38"/>
      <c r="MLA1" s="38"/>
      <c r="MLB1" s="38"/>
      <c r="MLC1" s="38"/>
      <c r="MLD1" s="38"/>
      <c r="MLE1" s="38"/>
      <c r="MLF1" s="38"/>
      <c r="MLG1" s="38"/>
      <c r="MLH1" s="38"/>
      <c r="MLI1" s="38"/>
      <c r="MLJ1" s="38"/>
      <c r="MLK1" s="38"/>
      <c r="MLL1" s="38"/>
      <c r="MLM1" s="38"/>
      <c r="MLN1" s="38"/>
      <c r="MLO1" s="38"/>
      <c r="MLP1" s="38"/>
      <c r="MLQ1" s="38"/>
      <c r="MLR1" s="38"/>
      <c r="MLS1" s="38"/>
      <c r="MLT1" s="38"/>
      <c r="MLU1" s="38"/>
      <c r="MLV1" s="38"/>
      <c r="MLW1" s="38"/>
      <c r="MLX1" s="38"/>
      <c r="MLY1" s="38"/>
      <c r="MLZ1" s="38"/>
      <c r="MMA1" s="38"/>
      <c r="MMB1" s="38"/>
      <c r="MMC1" s="38"/>
      <c r="MMD1" s="38"/>
      <c r="MME1" s="38"/>
      <c r="MMF1" s="38"/>
      <c r="MMG1" s="38"/>
      <c r="MMH1" s="38"/>
      <c r="MMI1" s="38"/>
      <c r="MMJ1" s="38"/>
      <c r="MMK1" s="38"/>
      <c r="MML1" s="38"/>
      <c r="MMM1" s="38"/>
      <c r="MMN1" s="38"/>
      <c r="MMO1" s="38"/>
      <c r="MMP1" s="38"/>
      <c r="MMQ1" s="38"/>
      <c r="MMR1" s="38"/>
      <c r="MMS1" s="38"/>
      <c r="MMT1" s="38"/>
      <c r="MMU1" s="38"/>
      <c r="MMV1" s="38"/>
      <c r="MMW1" s="38"/>
      <c r="MMX1" s="38"/>
      <c r="MMY1" s="38"/>
      <c r="MMZ1" s="38"/>
      <c r="MNA1" s="38"/>
      <c r="MNB1" s="38"/>
      <c r="MNC1" s="38"/>
      <c r="MND1" s="38"/>
      <c r="MNE1" s="38"/>
      <c r="MNF1" s="38"/>
      <c r="MNG1" s="38"/>
      <c r="MNH1" s="38"/>
      <c r="MNI1" s="38"/>
      <c r="MNJ1" s="38"/>
      <c r="MNK1" s="38"/>
      <c r="MNL1" s="38"/>
      <c r="MNM1" s="38"/>
      <c r="MNN1" s="38"/>
      <c r="MNO1" s="38"/>
      <c r="MNP1" s="38"/>
      <c r="MNQ1" s="38"/>
      <c r="MNR1" s="38"/>
      <c r="MNS1" s="38"/>
      <c r="MNT1" s="38"/>
      <c r="MNU1" s="38"/>
      <c r="MNV1" s="38"/>
      <c r="MNW1" s="38"/>
      <c r="MNX1" s="38"/>
      <c r="MNY1" s="38"/>
      <c r="MNZ1" s="38"/>
      <c r="MOA1" s="38"/>
      <c r="MOB1" s="38"/>
      <c r="MOC1" s="38"/>
      <c r="MOD1" s="38"/>
      <c r="MOE1" s="38"/>
      <c r="MOF1" s="38"/>
      <c r="MOG1" s="38"/>
      <c r="MOH1" s="38"/>
      <c r="MOI1" s="38"/>
      <c r="MOJ1" s="38"/>
      <c r="MOK1" s="38"/>
      <c r="MOL1" s="38"/>
      <c r="MOM1" s="38"/>
      <c r="MON1" s="38"/>
      <c r="MOO1" s="38"/>
      <c r="MOP1" s="38"/>
      <c r="MOQ1" s="38"/>
      <c r="MOR1" s="38"/>
      <c r="MOS1" s="38"/>
      <c r="MOT1" s="38"/>
      <c r="MOU1" s="38"/>
      <c r="MOV1" s="38"/>
      <c r="MOW1" s="38"/>
      <c r="MOX1" s="38"/>
      <c r="MOY1" s="38"/>
      <c r="MOZ1" s="38"/>
      <c r="MPA1" s="38"/>
      <c r="MPB1" s="38"/>
      <c r="MPC1" s="38"/>
      <c r="MPD1" s="38"/>
      <c r="MPE1" s="38"/>
      <c r="MPF1" s="38"/>
      <c r="MPG1" s="38"/>
      <c r="MPH1" s="38"/>
      <c r="MPI1" s="38"/>
      <c r="MPJ1" s="38"/>
      <c r="MPK1" s="38"/>
      <c r="MPL1" s="38"/>
      <c r="MPM1" s="38"/>
      <c r="MPN1" s="38"/>
      <c r="MPO1" s="38"/>
      <c r="MPP1" s="38"/>
      <c r="MPQ1" s="38"/>
      <c r="MPR1" s="38"/>
      <c r="MPS1" s="38"/>
      <c r="MPT1" s="38"/>
      <c r="MPU1" s="38"/>
      <c r="MPV1" s="38"/>
      <c r="MPW1" s="38"/>
      <c r="MPX1" s="38"/>
      <c r="MPY1" s="38"/>
      <c r="MPZ1" s="38"/>
      <c r="MQA1" s="38"/>
      <c r="MQB1" s="38"/>
      <c r="MQC1" s="38"/>
      <c r="MQD1" s="38"/>
      <c r="MQE1" s="38"/>
      <c r="MQF1" s="38"/>
      <c r="MQG1" s="38"/>
      <c r="MQH1" s="38"/>
      <c r="MQI1" s="38"/>
      <c r="MQJ1" s="38"/>
      <c r="MQK1" s="38"/>
      <c r="MQL1" s="38"/>
      <c r="MQM1" s="38"/>
      <c r="MQN1" s="38"/>
      <c r="MQO1" s="38"/>
      <c r="MQP1" s="38"/>
      <c r="MQQ1" s="38"/>
      <c r="MQR1" s="38"/>
      <c r="MQS1" s="38"/>
      <c r="MQT1" s="38"/>
      <c r="MQU1" s="38"/>
      <c r="MQV1" s="38"/>
      <c r="MQW1" s="38"/>
      <c r="MQX1" s="38"/>
      <c r="MQY1" s="38"/>
      <c r="MQZ1" s="38"/>
      <c r="MRA1" s="38"/>
      <c r="MRB1" s="38"/>
      <c r="MRC1" s="38"/>
      <c r="MRD1" s="38"/>
      <c r="MRE1" s="38"/>
      <c r="MRF1" s="38"/>
      <c r="MRG1" s="38"/>
      <c r="MRH1" s="38"/>
      <c r="MRI1" s="38"/>
      <c r="MRJ1" s="38"/>
      <c r="MRK1" s="38"/>
      <c r="MRL1" s="38"/>
      <c r="MRM1" s="38"/>
      <c r="MRN1" s="38"/>
      <c r="MRO1" s="38"/>
      <c r="MRP1" s="38"/>
      <c r="MRQ1" s="38"/>
      <c r="MRR1" s="38"/>
      <c r="MRS1" s="38"/>
      <c r="MRT1" s="38"/>
      <c r="MRU1" s="38"/>
      <c r="MRV1" s="38"/>
      <c r="MRW1" s="38"/>
      <c r="MRX1" s="38"/>
      <c r="MRY1" s="38"/>
      <c r="MRZ1" s="38"/>
      <c r="MSA1" s="38"/>
      <c r="MSB1" s="38"/>
      <c r="MSC1" s="38"/>
      <c r="MSD1" s="38"/>
      <c r="MSE1" s="38"/>
      <c r="MSF1" s="38"/>
      <c r="MSG1" s="38"/>
      <c r="MSH1" s="38"/>
      <c r="MSI1" s="38"/>
      <c r="MSJ1" s="38"/>
      <c r="MSK1" s="38"/>
      <c r="MSL1" s="38"/>
      <c r="MSM1" s="38"/>
      <c r="MSN1" s="38"/>
      <c r="MSO1" s="38"/>
      <c r="MSP1" s="38"/>
      <c r="MSQ1" s="38"/>
      <c r="MSR1" s="38"/>
      <c r="MSS1" s="38"/>
      <c r="MST1" s="38"/>
      <c r="MSU1" s="38"/>
      <c r="MSV1" s="38"/>
      <c r="MSW1" s="38"/>
      <c r="MSX1" s="38"/>
      <c r="MSY1" s="38"/>
      <c r="MSZ1" s="38"/>
      <c r="MTA1" s="38"/>
      <c r="MTB1" s="38"/>
      <c r="MTC1" s="38"/>
      <c r="MTD1" s="38"/>
      <c r="MTE1" s="38"/>
      <c r="MTF1" s="38"/>
      <c r="MTG1" s="38"/>
      <c r="MTH1" s="38"/>
      <c r="MTI1" s="38"/>
      <c r="MTJ1" s="38"/>
      <c r="MTK1" s="38"/>
      <c r="MTL1" s="38"/>
      <c r="MTM1" s="38"/>
      <c r="MTN1" s="38"/>
      <c r="MTO1" s="38"/>
      <c r="MTP1" s="38"/>
      <c r="MTQ1" s="38"/>
      <c r="MTR1" s="38"/>
      <c r="MTS1" s="38"/>
      <c r="MTT1" s="38"/>
      <c r="MTU1" s="38"/>
      <c r="MTV1" s="38"/>
      <c r="MTW1" s="38"/>
      <c r="MTX1" s="38"/>
      <c r="MTY1" s="38"/>
      <c r="MTZ1" s="38"/>
      <c r="MUA1" s="38"/>
      <c r="MUB1" s="38"/>
      <c r="MUC1" s="38"/>
      <c r="MUD1" s="38"/>
      <c r="MUE1" s="38"/>
      <c r="MUF1" s="38"/>
      <c r="MUG1" s="38"/>
      <c r="MUH1" s="38"/>
      <c r="MUI1" s="38"/>
      <c r="MUJ1" s="38"/>
      <c r="MUK1" s="38"/>
      <c r="MUL1" s="38"/>
      <c r="MUM1" s="38"/>
      <c r="MUN1" s="38"/>
      <c r="MUO1" s="38"/>
      <c r="MUP1" s="38"/>
      <c r="MUQ1" s="38"/>
      <c r="MUR1" s="38"/>
      <c r="MUS1" s="38"/>
      <c r="MUT1" s="38"/>
      <c r="MUU1" s="38"/>
      <c r="MUV1" s="38"/>
      <c r="MUW1" s="38"/>
      <c r="MUX1" s="38"/>
      <c r="MUY1" s="38"/>
      <c r="MUZ1" s="38"/>
      <c r="MVA1" s="38"/>
      <c r="MVB1" s="38"/>
      <c r="MVC1" s="38"/>
      <c r="MVD1" s="38"/>
      <c r="MVE1" s="38"/>
      <c r="MVF1" s="38"/>
      <c r="MVG1" s="38"/>
      <c r="MVH1" s="38"/>
      <c r="MVI1" s="38"/>
      <c r="MVJ1" s="38"/>
      <c r="MVK1" s="38"/>
      <c r="MVL1" s="38"/>
      <c r="MVM1" s="38"/>
      <c r="MVN1" s="38"/>
      <c r="MVO1" s="38"/>
      <c r="MVP1" s="38"/>
      <c r="MVQ1" s="38"/>
      <c r="MVR1" s="38"/>
      <c r="MVS1" s="38"/>
      <c r="MVT1" s="38"/>
      <c r="MVU1" s="38"/>
      <c r="MVV1" s="38"/>
      <c r="MVW1" s="38"/>
      <c r="MVX1" s="38"/>
      <c r="MVY1" s="38"/>
      <c r="MVZ1" s="38"/>
      <c r="MWA1" s="38"/>
      <c r="MWB1" s="38"/>
      <c r="MWC1" s="38"/>
      <c r="MWD1" s="38"/>
      <c r="MWE1" s="38"/>
      <c r="MWF1" s="38"/>
      <c r="MWG1" s="38"/>
      <c r="MWH1" s="38"/>
      <c r="MWI1" s="38"/>
      <c r="MWJ1" s="38"/>
      <c r="MWK1" s="38"/>
      <c r="MWL1" s="38"/>
      <c r="MWM1" s="38"/>
      <c r="MWN1" s="38"/>
      <c r="MWO1" s="38"/>
      <c r="MWP1" s="38"/>
      <c r="MWQ1" s="38"/>
      <c r="MWR1" s="38"/>
      <c r="MWS1" s="38"/>
      <c r="MWT1" s="38"/>
      <c r="MWU1" s="38"/>
      <c r="MWV1" s="38"/>
      <c r="MWW1" s="38"/>
      <c r="MWX1" s="38"/>
      <c r="MWY1" s="38"/>
      <c r="MWZ1" s="38"/>
      <c r="MXA1" s="38"/>
      <c r="MXB1" s="38"/>
      <c r="MXC1" s="38"/>
      <c r="MXD1" s="38"/>
      <c r="MXE1" s="38"/>
      <c r="MXF1" s="38"/>
      <c r="MXG1" s="38"/>
      <c r="MXH1" s="38"/>
      <c r="MXI1" s="38"/>
      <c r="MXJ1" s="38"/>
      <c r="MXK1" s="38"/>
      <c r="MXL1" s="38"/>
      <c r="MXM1" s="38"/>
      <c r="MXN1" s="38"/>
      <c r="MXO1" s="38"/>
      <c r="MXP1" s="38"/>
      <c r="MXQ1" s="38"/>
      <c r="MXR1" s="38"/>
      <c r="MXS1" s="38"/>
      <c r="MXT1" s="38"/>
      <c r="MXU1" s="38"/>
      <c r="MXV1" s="38"/>
      <c r="MXW1" s="38"/>
      <c r="MXX1" s="38"/>
      <c r="MXY1" s="38"/>
      <c r="MXZ1" s="38"/>
      <c r="MYA1" s="38"/>
      <c r="MYB1" s="38"/>
      <c r="MYC1" s="38"/>
      <c r="MYD1" s="38"/>
      <c r="MYE1" s="38"/>
      <c r="MYF1" s="38"/>
      <c r="MYG1" s="38"/>
      <c r="MYH1" s="38"/>
      <c r="MYI1" s="38"/>
      <c r="MYJ1" s="38"/>
      <c r="MYK1" s="38"/>
      <c r="MYL1" s="38"/>
      <c r="MYM1" s="38"/>
      <c r="MYN1" s="38"/>
      <c r="MYO1" s="38"/>
      <c r="MYP1" s="38"/>
      <c r="MYQ1" s="38"/>
      <c r="MYR1" s="38"/>
      <c r="MYS1" s="38"/>
      <c r="MYT1" s="38"/>
      <c r="MYU1" s="38"/>
      <c r="MYV1" s="38"/>
      <c r="MYW1" s="38"/>
      <c r="MYX1" s="38"/>
      <c r="MYY1" s="38"/>
      <c r="MYZ1" s="38"/>
      <c r="MZA1" s="38"/>
      <c r="MZB1" s="38"/>
      <c r="MZC1" s="38"/>
      <c r="MZD1" s="38"/>
      <c r="MZE1" s="38"/>
      <c r="MZF1" s="38"/>
      <c r="MZG1" s="38"/>
      <c r="MZH1" s="38"/>
      <c r="MZI1" s="38"/>
      <c r="MZJ1" s="38"/>
      <c r="MZK1" s="38"/>
      <c r="MZL1" s="38"/>
      <c r="MZM1" s="38"/>
      <c r="MZN1" s="38"/>
      <c r="MZO1" s="38"/>
      <c r="MZP1" s="38"/>
      <c r="MZQ1" s="38"/>
      <c r="MZR1" s="38"/>
      <c r="MZS1" s="38"/>
      <c r="MZT1" s="38"/>
      <c r="MZU1" s="38"/>
      <c r="MZV1" s="38"/>
      <c r="MZW1" s="38"/>
      <c r="MZX1" s="38"/>
      <c r="MZY1" s="38"/>
      <c r="MZZ1" s="38"/>
      <c r="NAA1" s="38"/>
      <c r="NAB1" s="38"/>
      <c r="NAC1" s="38"/>
      <c r="NAD1" s="38"/>
      <c r="NAE1" s="38"/>
      <c r="NAF1" s="38"/>
      <c r="NAG1" s="38"/>
      <c r="NAH1" s="38"/>
      <c r="NAI1" s="38"/>
      <c r="NAJ1" s="38"/>
      <c r="NAK1" s="38"/>
      <c r="NAL1" s="38"/>
      <c r="NAM1" s="38"/>
      <c r="NAN1" s="38"/>
      <c r="NAO1" s="38"/>
      <c r="NAP1" s="38"/>
      <c r="NAQ1" s="38"/>
      <c r="NAR1" s="38"/>
      <c r="NAS1" s="38"/>
      <c r="NAT1" s="38"/>
      <c r="NAU1" s="38"/>
      <c r="NAV1" s="38"/>
      <c r="NAW1" s="38"/>
      <c r="NAX1" s="38"/>
      <c r="NAY1" s="38"/>
      <c r="NAZ1" s="38"/>
      <c r="NBA1" s="38"/>
      <c r="NBB1" s="38"/>
      <c r="NBC1" s="38"/>
      <c r="NBD1" s="38"/>
      <c r="NBE1" s="38"/>
      <c r="NBF1" s="38"/>
      <c r="NBG1" s="38"/>
      <c r="NBH1" s="38"/>
      <c r="NBI1" s="38"/>
      <c r="NBJ1" s="38"/>
      <c r="NBK1" s="38"/>
      <c r="NBL1" s="38"/>
      <c r="NBM1" s="38"/>
      <c r="NBN1" s="38"/>
      <c r="NBO1" s="38"/>
      <c r="NBP1" s="38"/>
      <c r="NBQ1" s="38"/>
      <c r="NBR1" s="38"/>
      <c r="NBS1" s="38"/>
      <c r="NBT1" s="38"/>
      <c r="NBU1" s="38"/>
      <c r="NBV1" s="38"/>
      <c r="NBW1" s="38"/>
      <c r="NBX1" s="38"/>
      <c r="NBY1" s="38"/>
      <c r="NBZ1" s="38"/>
      <c r="NCA1" s="38"/>
      <c r="NCB1" s="38"/>
      <c r="NCC1" s="38"/>
      <c r="NCD1" s="38"/>
      <c r="NCE1" s="38"/>
      <c r="NCF1" s="38"/>
      <c r="NCG1" s="38"/>
      <c r="NCH1" s="38"/>
      <c r="NCI1" s="38"/>
      <c r="NCJ1" s="38"/>
      <c r="NCK1" s="38"/>
      <c r="NCL1" s="38"/>
      <c r="NCM1" s="38"/>
      <c r="NCN1" s="38"/>
      <c r="NCO1" s="38"/>
      <c r="NCP1" s="38"/>
      <c r="NCQ1" s="38"/>
      <c r="NCR1" s="38"/>
      <c r="NCS1" s="38"/>
      <c r="NCT1" s="38"/>
      <c r="NCU1" s="38"/>
      <c r="NCV1" s="38"/>
      <c r="NCW1" s="38"/>
      <c r="NCX1" s="38"/>
      <c r="NCY1" s="38"/>
      <c r="NCZ1" s="38"/>
      <c r="NDA1" s="38"/>
      <c r="NDB1" s="38"/>
      <c r="NDC1" s="38"/>
      <c r="NDD1" s="38"/>
      <c r="NDE1" s="38"/>
      <c r="NDF1" s="38"/>
      <c r="NDG1" s="38"/>
      <c r="NDH1" s="38"/>
      <c r="NDI1" s="38"/>
      <c r="NDJ1" s="38"/>
      <c r="NDK1" s="38"/>
      <c r="NDL1" s="38"/>
      <c r="NDM1" s="38"/>
      <c r="NDN1" s="38"/>
      <c r="NDO1" s="38"/>
      <c r="NDP1" s="38"/>
      <c r="NDQ1" s="38"/>
      <c r="NDR1" s="38"/>
      <c r="NDS1" s="38"/>
      <c r="NDT1" s="38"/>
      <c r="NDU1" s="38"/>
      <c r="NDV1" s="38"/>
      <c r="NDW1" s="38"/>
      <c r="NDX1" s="38"/>
      <c r="NDY1" s="38"/>
      <c r="NDZ1" s="38"/>
      <c r="NEA1" s="38"/>
      <c r="NEB1" s="38"/>
      <c r="NEC1" s="38"/>
      <c r="NED1" s="38"/>
      <c r="NEE1" s="38"/>
      <c r="NEF1" s="38"/>
      <c r="NEG1" s="38"/>
      <c r="NEH1" s="38"/>
      <c r="NEI1" s="38"/>
      <c r="NEJ1" s="38"/>
      <c r="NEK1" s="38"/>
      <c r="NEL1" s="38"/>
      <c r="NEM1" s="38"/>
      <c r="NEN1" s="38"/>
      <c r="NEO1" s="38"/>
      <c r="NEP1" s="38"/>
      <c r="NEQ1" s="38"/>
      <c r="NER1" s="38"/>
      <c r="NES1" s="38"/>
      <c r="NET1" s="38"/>
      <c r="NEU1" s="38"/>
      <c r="NEV1" s="38"/>
      <c r="NEW1" s="38"/>
      <c r="NEX1" s="38"/>
      <c r="NEY1" s="38"/>
      <c r="NEZ1" s="38"/>
      <c r="NFA1" s="38"/>
      <c r="NFB1" s="38"/>
      <c r="NFC1" s="38"/>
      <c r="NFD1" s="38"/>
      <c r="NFE1" s="38"/>
      <c r="NFF1" s="38"/>
      <c r="NFG1" s="38"/>
      <c r="NFH1" s="38"/>
      <c r="NFI1" s="38"/>
      <c r="NFJ1" s="38"/>
      <c r="NFK1" s="38"/>
      <c r="NFL1" s="38"/>
      <c r="NFM1" s="38"/>
      <c r="NFN1" s="38"/>
      <c r="NFO1" s="38"/>
      <c r="NFP1" s="38"/>
      <c r="NFQ1" s="38"/>
      <c r="NFR1" s="38"/>
      <c r="NFS1" s="38"/>
      <c r="NFT1" s="38"/>
      <c r="NFU1" s="38"/>
      <c r="NFV1" s="38"/>
      <c r="NFW1" s="38"/>
      <c r="NFX1" s="38"/>
      <c r="NFY1" s="38"/>
      <c r="NFZ1" s="38"/>
      <c r="NGA1" s="38"/>
      <c r="NGB1" s="38"/>
      <c r="NGC1" s="38"/>
      <c r="NGD1" s="38"/>
      <c r="NGE1" s="38"/>
      <c r="NGF1" s="38"/>
      <c r="NGG1" s="38"/>
      <c r="NGH1" s="38"/>
      <c r="NGI1" s="38"/>
      <c r="NGJ1" s="38"/>
      <c r="NGK1" s="38"/>
      <c r="NGL1" s="38"/>
      <c r="NGM1" s="38"/>
      <c r="NGN1" s="38"/>
      <c r="NGO1" s="38"/>
      <c r="NGP1" s="38"/>
      <c r="NGQ1" s="38"/>
      <c r="NGR1" s="38"/>
      <c r="NGS1" s="38"/>
      <c r="NGT1" s="38"/>
      <c r="NGU1" s="38"/>
      <c r="NGV1" s="38"/>
      <c r="NGW1" s="38"/>
      <c r="NGX1" s="38"/>
      <c r="NGY1" s="38"/>
      <c r="NGZ1" s="38"/>
      <c r="NHA1" s="38"/>
      <c r="NHB1" s="38"/>
      <c r="NHC1" s="38"/>
      <c r="NHD1" s="38"/>
      <c r="NHE1" s="38"/>
      <c r="NHF1" s="38"/>
      <c r="NHG1" s="38"/>
      <c r="NHH1" s="38"/>
      <c r="NHI1" s="38"/>
      <c r="NHJ1" s="38"/>
      <c r="NHK1" s="38"/>
      <c r="NHL1" s="38"/>
      <c r="NHM1" s="38"/>
      <c r="NHN1" s="38"/>
      <c r="NHO1" s="38"/>
      <c r="NHP1" s="38"/>
      <c r="NHQ1" s="38"/>
      <c r="NHR1" s="38"/>
      <c r="NHS1" s="38"/>
      <c r="NHT1" s="38"/>
      <c r="NHU1" s="38"/>
      <c r="NHV1" s="38"/>
      <c r="NHW1" s="38"/>
      <c r="NHX1" s="38"/>
      <c r="NHY1" s="38"/>
      <c r="NHZ1" s="38"/>
      <c r="NIA1" s="38"/>
      <c r="NIB1" s="38"/>
      <c r="NIC1" s="38"/>
      <c r="NID1" s="38"/>
      <c r="NIE1" s="38"/>
      <c r="NIF1" s="38"/>
      <c r="NIG1" s="38"/>
      <c r="NIH1" s="38"/>
      <c r="NII1" s="38"/>
      <c r="NIJ1" s="38"/>
      <c r="NIK1" s="38"/>
      <c r="NIL1" s="38"/>
      <c r="NIM1" s="38"/>
      <c r="NIN1" s="38"/>
      <c r="NIO1" s="38"/>
      <c r="NIP1" s="38"/>
      <c r="NIQ1" s="38"/>
      <c r="NIR1" s="38"/>
      <c r="NIS1" s="38"/>
      <c r="NIT1" s="38"/>
      <c r="NIU1" s="38"/>
      <c r="NIV1" s="38"/>
      <c r="NIW1" s="38"/>
      <c r="NIX1" s="38"/>
      <c r="NIY1" s="38"/>
      <c r="NIZ1" s="38"/>
      <c r="NJA1" s="38"/>
      <c r="NJB1" s="38"/>
      <c r="NJC1" s="38"/>
      <c r="NJD1" s="38"/>
      <c r="NJE1" s="38"/>
      <c r="NJF1" s="38"/>
      <c r="NJG1" s="38"/>
      <c r="NJH1" s="38"/>
      <c r="NJI1" s="38"/>
      <c r="NJJ1" s="38"/>
      <c r="NJK1" s="38"/>
      <c r="NJL1" s="38"/>
      <c r="NJM1" s="38"/>
      <c r="NJN1" s="38"/>
      <c r="NJO1" s="38"/>
      <c r="NJP1" s="38"/>
      <c r="NJQ1" s="38"/>
      <c r="NJR1" s="38"/>
      <c r="NJS1" s="38"/>
      <c r="NJT1" s="38"/>
      <c r="NJU1" s="38"/>
      <c r="NJV1" s="38"/>
      <c r="NJW1" s="38"/>
      <c r="NJX1" s="38"/>
      <c r="NJY1" s="38"/>
      <c r="NJZ1" s="38"/>
      <c r="NKA1" s="38"/>
      <c r="NKB1" s="38"/>
      <c r="NKC1" s="38"/>
      <c r="NKD1" s="38"/>
      <c r="NKE1" s="38"/>
      <c r="NKF1" s="38"/>
      <c r="NKG1" s="38"/>
      <c r="NKH1" s="38"/>
      <c r="NKI1" s="38"/>
      <c r="NKJ1" s="38"/>
      <c r="NKK1" s="38"/>
      <c r="NKL1" s="38"/>
      <c r="NKM1" s="38"/>
      <c r="NKN1" s="38"/>
      <c r="NKO1" s="38"/>
      <c r="NKP1" s="38"/>
      <c r="NKQ1" s="38"/>
      <c r="NKR1" s="38"/>
      <c r="NKS1" s="38"/>
      <c r="NKT1" s="38"/>
      <c r="NKU1" s="38"/>
      <c r="NKV1" s="38"/>
      <c r="NKW1" s="38"/>
      <c r="NKX1" s="38"/>
      <c r="NKY1" s="38"/>
      <c r="NKZ1" s="38"/>
      <c r="NLA1" s="38"/>
      <c r="NLB1" s="38"/>
      <c r="NLC1" s="38"/>
      <c r="NLD1" s="38"/>
      <c r="NLE1" s="38"/>
      <c r="NLF1" s="38"/>
      <c r="NLG1" s="38"/>
      <c r="NLH1" s="38"/>
      <c r="NLI1" s="38"/>
      <c r="NLJ1" s="38"/>
      <c r="NLK1" s="38"/>
      <c r="NLL1" s="38"/>
      <c r="NLM1" s="38"/>
      <c r="NLN1" s="38"/>
      <c r="NLO1" s="38"/>
      <c r="NLP1" s="38"/>
      <c r="NLQ1" s="38"/>
      <c r="NLR1" s="38"/>
      <c r="NLS1" s="38"/>
      <c r="NLT1" s="38"/>
      <c r="NLU1" s="38"/>
      <c r="NLV1" s="38"/>
      <c r="NLW1" s="38"/>
      <c r="NLX1" s="38"/>
      <c r="NLY1" s="38"/>
      <c r="NLZ1" s="38"/>
      <c r="NMA1" s="38"/>
      <c r="NMB1" s="38"/>
      <c r="NMC1" s="38"/>
      <c r="NMD1" s="38"/>
      <c r="NME1" s="38"/>
      <c r="NMF1" s="38"/>
      <c r="NMG1" s="38"/>
      <c r="NMH1" s="38"/>
      <c r="NMI1" s="38"/>
      <c r="NMJ1" s="38"/>
      <c r="NMK1" s="38"/>
      <c r="NML1" s="38"/>
      <c r="NMM1" s="38"/>
      <c r="NMN1" s="38"/>
      <c r="NMO1" s="38"/>
      <c r="NMP1" s="38"/>
      <c r="NMQ1" s="38"/>
      <c r="NMR1" s="38"/>
      <c r="NMS1" s="38"/>
      <c r="NMT1" s="38"/>
      <c r="NMU1" s="38"/>
      <c r="NMV1" s="38"/>
      <c r="NMW1" s="38"/>
      <c r="NMX1" s="38"/>
      <c r="NMY1" s="38"/>
      <c r="NMZ1" s="38"/>
      <c r="NNA1" s="38"/>
      <c r="NNB1" s="38"/>
      <c r="NNC1" s="38"/>
      <c r="NND1" s="38"/>
      <c r="NNE1" s="38"/>
      <c r="NNF1" s="38"/>
      <c r="NNG1" s="38"/>
      <c r="NNH1" s="38"/>
      <c r="NNI1" s="38"/>
      <c r="NNJ1" s="38"/>
      <c r="NNK1" s="38"/>
      <c r="NNL1" s="38"/>
      <c r="NNM1" s="38"/>
      <c r="NNN1" s="38"/>
      <c r="NNO1" s="38"/>
      <c r="NNP1" s="38"/>
      <c r="NNQ1" s="38"/>
      <c r="NNR1" s="38"/>
      <c r="NNS1" s="38"/>
      <c r="NNT1" s="38"/>
      <c r="NNU1" s="38"/>
      <c r="NNV1" s="38"/>
      <c r="NNW1" s="38"/>
      <c r="NNX1" s="38"/>
      <c r="NNY1" s="38"/>
      <c r="NNZ1" s="38"/>
      <c r="NOA1" s="38"/>
      <c r="NOB1" s="38"/>
      <c r="NOC1" s="38"/>
      <c r="NOD1" s="38"/>
      <c r="NOE1" s="38"/>
      <c r="NOF1" s="38"/>
      <c r="NOG1" s="38"/>
      <c r="NOH1" s="38"/>
      <c r="NOI1" s="38"/>
      <c r="NOJ1" s="38"/>
      <c r="NOK1" s="38"/>
      <c r="NOL1" s="38"/>
      <c r="NOM1" s="38"/>
      <c r="NON1" s="38"/>
      <c r="NOO1" s="38"/>
      <c r="NOP1" s="38"/>
      <c r="NOQ1" s="38"/>
      <c r="NOR1" s="38"/>
      <c r="NOS1" s="38"/>
      <c r="NOT1" s="38"/>
      <c r="NOU1" s="38"/>
      <c r="NOV1" s="38"/>
      <c r="NOW1" s="38"/>
      <c r="NOX1" s="38"/>
      <c r="NOY1" s="38"/>
      <c r="NOZ1" s="38"/>
      <c r="NPA1" s="38"/>
      <c r="NPB1" s="38"/>
      <c r="NPC1" s="38"/>
      <c r="NPD1" s="38"/>
      <c r="NPE1" s="38"/>
      <c r="NPF1" s="38"/>
      <c r="NPG1" s="38"/>
      <c r="NPH1" s="38"/>
      <c r="NPI1" s="38"/>
      <c r="NPJ1" s="38"/>
      <c r="NPK1" s="38"/>
      <c r="NPL1" s="38"/>
      <c r="NPM1" s="38"/>
      <c r="NPN1" s="38"/>
      <c r="NPO1" s="38"/>
      <c r="NPP1" s="38"/>
      <c r="NPQ1" s="38"/>
      <c r="NPR1" s="38"/>
      <c r="NPS1" s="38"/>
      <c r="NPT1" s="38"/>
      <c r="NPU1" s="38"/>
      <c r="NPV1" s="38"/>
      <c r="NPW1" s="38"/>
      <c r="NPX1" s="38"/>
      <c r="NPY1" s="38"/>
      <c r="NPZ1" s="38"/>
      <c r="NQA1" s="38"/>
      <c r="NQB1" s="38"/>
      <c r="NQC1" s="38"/>
      <c r="NQD1" s="38"/>
      <c r="NQE1" s="38"/>
      <c r="NQF1" s="38"/>
      <c r="NQG1" s="38"/>
      <c r="NQH1" s="38"/>
      <c r="NQI1" s="38"/>
      <c r="NQJ1" s="38"/>
      <c r="NQK1" s="38"/>
      <c r="NQL1" s="38"/>
      <c r="NQM1" s="38"/>
      <c r="NQN1" s="38"/>
      <c r="NQO1" s="38"/>
      <c r="NQP1" s="38"/>
      <c r="NQQ1" s="38"/>
      <c r="NQR1" s="38"/>
      <c r="NQS1" s="38"/>
      <c r="NQT1" s="38"/>
      <c r="NQU1" s="38"/>
      <c r="NQV1" s="38"/>
      <c r="NQW1" s="38"/>
      <c r="NQX1" s="38"/>
      <c r="NQY1" s="38"/>
      <c r="NQZ1" s="38"/>
      <c r="NRA1" s="38"/>
      <c r="NRB1" s="38"/>
      <c r="NRC1" s="38"/>
      <c r="NRD1" s="38"/>
      <c r="NRE1" s="38"/>
      <c r="NRF1" s="38"/>
      <c r="NRG1" s="38"/>
      <c r="NRH1" s="38"/>
      <c r="NRI1" s="38"/>
      <c r="NRJ1" s="38"/>
      <c r="NRK1" s="38"/>
      <c r="NRL1" s="38"/>
      <c r="NRM1" s="38"/>
      <c r="NRN1" s="38"/>
      <c r="NRO1" s="38"/>
      <c r="NRP1" s="38"/>
      <c r="NRQ1" s="38"/>
      <c r="NRR1" s="38"/>
      <c r="NRS1" s="38"/>
      <c r="NRT1" s="38"/>
      <c r="NRU1" s="38"/>
      <c r="NRV1" s="38"/>
      <c r="NRW1" s="38"/>
      <c r="NRX1" s="38"/>
      <c r="NRY1" s="38"/>
      <c r="NRZ1" s="38"/>
      <c r="NSA1" s="38"/>
      <c r="NSB1" s="38"/>
      <c r="NSC1" s="38"/>
      <c r="NSD1" s="38"/>
      <c r="NSE1" s="38"/>
      <c r="NSF1" s="38"/>
      <c r="NSG1" s="38"/>
      <c r="NSH1" s="38"/>
      <c r="NSI1" s="38"/>
      <c r="NSJ1" s="38"/>
      <c r="NSK1" s="38"/>
      <c r="NSL1" s="38"/>
      <c r="NSM1" s="38"/>
      <c r="NSN1" s="38"/>
      <c r="NSO1" s="38"/>
      <c r="NSP1" s="38"/>
      <c r="NSQ1" s="38"/>
      <c r="NSR1" s="38"/>
      <c r="NSS1" s="38"/>
      <c r="NST1" s="38"/>
      <c r="NSU1" s="38"/>
      <c r="NSV1" s="38"/>
      <c r="NSW1" s="38"/>
      <c r="NSX1" s="38"/>
      <c r="NSY1" s="38"/>
      <c r="NSZ1" s="38"/>
      <c r="NTA1" s="38"/>
      <c r="NTB1" s="38"/>
      <c r="NTC1" s="38"/>
      <c r="NTD1" s="38"/>
      <c r="NTE1" s="38"/>
      <c r="NTF1" s="38"/>
      <c r="NTG1" s="38"/>
      <c r="NTH1" s="38"/>
      <c r="NTI1" s="38"/>
      <c r="NTJ1" s="38"/>
      <c r="NTK1" s="38"/>
      <c r="NTL1" s="38"/>
      <c r="NTM1" s="38"/>
      <c r="NTN1" s="38"/>
      <c r="NTO1" s="38"/>
      <c r="NTP1" s="38"/>
      <c r="NTQ1" s="38"/>
      <c r="NTR1" s="38"/>
      <c r="NTS1" s="38"/>
      <c r="NTT1" s="38"/>
      <c r="NTU1" s="38"/>
      <c r="NTV1" s="38"/>
      <c r="NTW1" s="38"/>
      <c r="NTX1" s="38"/>
      <c r="NTY1" s="38"/>
      <c r="NTZ1" s="38"/>
      <c r="NUA1" s="38"/>
      <c r="NUB1" s="38"/>
      <c r="NUC1" s="38"/>
      <c r="NUD1" s="38"/>
      <c r="NUE1" s="38"/>
      <c r="NUF1" s="38"/>
      <c r="NUG1" s="38"/>
      <c r="NUH1" s="38"/>
      <c r="NUI1" s="38"/>
      <c r="NUJ1" s="38"/>
      <c r="NUK1" s="38"/>
      <c r="NUL1" s="38"/>
      <c r="NUM1" s="38"/>
      <c r="NUN1" s="38"/>
      <c r="NUO1" s="38"/>
      <c r="NUP1" s="38"/>
      <c r="NUQ1" s="38"/>
      <c r="NUR1" s="38"/>
      <c r="NUS1" s="38"/>
      <c r="NUT1" s="38"/>
      <c r="NUU1" s="38"/>
      <c r="NUV1" s="38"/>
      <c r="NUW1" s="38"/>
      <c r="NUX1" s="38"/>
      <c r="NUY1" s="38"/>
      <c r="NUZ1" s="38"/>
      <c r="NVA1" s="38"/>
      <c r="NVB1" s="38"/>
      <c r="NVC1" s="38"/>
      <c r="NVD1" s="38"/>
      <c r="NVE1" s="38"/>
      <c r="NVF1" s="38"/>
      <c r="NVG1" s="38"/>
      <c r="NVH1" s="38"/>
      <c r="NVI1" s="38"/>
      <c r="NVJ1" s="38"/>
      <c r="NVK1" s="38"/>
      <c r="NVL1" s="38"/>
      <c r="NVM1" s="38"/>
      <c r="NVN1" s="38"/>
      <c r="NVO1" s="38"/>
      <c r="NVP1" s="38"/>
      <c r="NVQ1" s="38"/>
      <c r="NVR1" s="38"/>
      <c r="NVS1" s="38"/>
      <c r="NVT1" s="38"/>
      <c r="NVU1" s="38"/>
      <c r="NVV1" s="38"/>
      <c r="NVW1" s="38"/>
      <c r="NVX1" s="38"/>
      <c r="NVY1" s="38"/>
      <c r="NVZ1" s="38"/>
      <c r="NWA1" s="38"/>
      <c r="NWB1" s="38"/>
      <c r="NWC1" s="38"/>
      <c r="NWD1" s="38"/>
      <c r="NWE1" s="38"/>
      <c r="NWF1" s="38"/>
      <c r="NWG1" s="38"/>
      <c r="NWH1" s="38"/>
      <c r="NWI1" s="38"/>
      <c r="NWJ1" s="38"/>
      <c r="NWK1" s="38"/>
      <c r="NWL1" s="38"/>
      <c r="NWM1" s="38"/>
      <c r="NWN1" s="38"/>
      <c r="NWO1" s="38"/>
      <c r="NWP1" s="38"/>
      <c r="NWQ1" s="38"/>
      <c r="NWR1" s="38"/>
      <c r="NWS1" s="38"/>
      <c r="NWT1" s="38"/>
      <c r="NWU1" s="38"/>
      <c r="NWV1" s="38"/>
      <c r="NWW1" s="38"/>
      <c r="NWX1" s="38"/>
      <c r="NWY1" s="38"/>
      <c r="NWZ1" s="38"/>
      <c r="NXA1" s="38"/>
      <c r="NXB1" s="38"/>
      <c r="NXC1" s="38"/>
      <c r="NXD1" s="38"/>
      <c r="NXE1" s="38"/>
      <c r="NXF1" s="38"/>
      <c r="NXG1" s="38"/>
      <c r="NXH1" s="38"/>
      <c r="NXI1" s="38"/>
      <c r="NXJ1" s="38"/>
      <c r="NXK1" s="38"/>
      <c r="NXL1" s="38"/>
      <c r="NXM1" s="38"/>
      <c r="NXN1" s="38"/>
      <c r="NXO1" s="38"/>
      <c r="NXP1" s="38"/>
      <c r="NXQ1" s="38"/>
      <c r="NXR1" s="38"/>
      <c r="NXS1" s="38"/>
      <c r="NXT1" s="38"/>
      <c r="NXU1" s="38"/>
      <c r="NXV1" s="38"/>
      <c r="NXW1" s="38"/>
      <c r="NXX1" s="38"/>
      <c r="NXY1" s="38"/>
      <c r="NXZ1" s="38"/>
      <c r="NYA1" s="38"/>
      <c r="NYB1" s="38"/>
      <c r="NYC1" s="38"/>
      <c r="NYD1" s="38"/>
      <c r="NYE1" s="38"/>
      <c r="NYF1" s="38"/>
      <c r="NYG1" s="38"/>
      <c r="NYH1" s="38"/>
      <c r="NYI1" s="38"/>
      <c r="NYJ1" s="38"/>
      <c r="NYK1" s="38"/>
      <c r="NYL1" s="38"/>
      <c r="NYM1" s="38"/>
      <c r="NYN1" s="38"/>
      <c r="NYO1" s="38"/>
      <c r="NYP1" s="38"/>
      <c r="NYQ1" s="38"/>
      <c r="NYR1" s="38"/>
      <c r="NYS1" s="38"/>
      <c r="NYT1" s="38"/>
      <c r="NYU1" s="38"/>
      <c r="NYV1" s="38"/>
      <c r="NYW1" s="38"/>
      <c r="NYX1" s="38"/>
      <c r="NYY1" s="38"/>
      <c r="NYZ1" s="38"/>
      <c r="NZA1" s="38"/>
      <c r="NZB1" s="38"/>
      <c r="NZC1" s="38"/>
      <c r="NZD1" s="38"/>
      <c r="NZE1" s="38"/>
      <c r="NZF1" s="38"/>
      <c r="NZG1" s="38"/>
      <c r="NZH1" s="38"/>
      <c r="NZI1" s="38"/>
      <c r="NZJ1" s="38"/>
      <c r="NZK1" s="38"/>
      <c r="NZL1" s="38"/>
      <c r="NZM1" s="38"/>
      <c r="NZN1" s="38"/>
      <c r="NZO1" s="38"/>
      <c r="NZP1" s="38"/>
      <c r="NZQ1" s="38"/>
      <c r="NZR1" s="38"/>
      <c r="NZS1" s="38"/>
      <c r="NZT1" s="38"/>
      <c r="NZU1" s="38"/>
      <c r="NZV1" s="38"/>
      <c r="NZW1" s="38"/>
      <c r="NZX1" s="38"/>
      <c r="NZY1" s="38"/>
      <c r="NZZ1" s="38"/>
      <c r="OAA1" s="38"/>
      <c r="OAB1" s="38"/>
      <c r="OAC1" s="38"/>
      <c r="OAD1" s="38"/>
      <c r="OAE1" s="38"/>
      <c r="OAF1" s="38"/>
      <c r="OAG1" s="38"/>
      <c r="OAH1" s="38"/>
      <c r="OAI1" s="38"/>
      <c r="OAJ1" s="38"/>
      <c r="OAK1" s="38"/>
      <c r="OAL1" s="38"/>
      <c r="OAM1" s="38"/>
      <c r="OAN1" s="38"/>
      <c r="OAO1" s="38"/>
      <c r="OAP1" s="38"/>
      <c r="OAQ1" s="38"/>
      <c r="OAR1" s="38"/>
      <c r="OAS1" s="38"/>
      <c r="OAT1" s="38"/>
      <c r="OAU1" s="38"/>
      <c r="OAV1" s="38"/>
      <c r="OAW1" s="38"/>
      <c r="OAX1" s="38"/>
      <c r="OAY1" s="38"/>
      <c r="OAZ1" s="38"/>
      <c r="OBA1" s="38"/>
      <c r="OBB1" s="38"/>
      <c r="OBC1" s="38"/>
      <c r="OBD1" s="38"/>
      <c r="OBE1" s="38"/>
      <c r="OBF1" s="38"/>
      <c r="OBG1" s="38"/>
      <c r="OBH1" s="38"/>
      <c r="OBI1" s="38"/>
      <c r="OBJ1" s="38"/>
      <c r="OBK1" s="38"/>
      <c r="OBL1" s="38"/>
      <c r="OBM1" s="38"/>
      <c r="OBN1" s="38"/>
      <c r="OBO1" s="38"/>
      <c r="OBP1" s="38"/>
      <c r="OBQ1" s="38"/>
      <c r="OBR1" s="38"/>
      <c r="OBS1" s="38"/>
      <c r="OBT1" s="38"/>
      <c r="OBU1" s="38"/>
      <c r="OBV1" s="38"/>
      <c r="OBW1" s="38"/>
      <c r="OBX1" s="38"/>
      <c r="OBY1" s="38"/>
      <c r="OBZ1" s="38"/>
      <c r="OCA1" s="38"/>
      <c r="OCB1" s="38"/>
      <c r="OCC1" s="38"/>
      <c r="OCD1" s="38"/>
      <c r="OCE1" s="38"/>
      <c r="OCF1" s="38"/>
      <c r="OCG1" s="38"/>
      <c r="OCH1" s="38"/>
      <c r="OCI1" s="38"/>
      <c r="OCJ1" s="38"/>
      <c r="OCK1" s="38"/>
      <c r="OCL1" s="38"/>
      <c r="OCM1" s="38"/>
      <c r="OCN1" s="38"/>
      <c r="OCO1" s="38"/>
      <c r="OCP1" s="38"/>
      <c r="OCQ1" s="38"/>
      <c r="OCR1" s="38"/>
      <c r="OCS1" s="38"/>
      <c r="OCT1" s="38"/>
      <c r="OCU1" s="38"/>
      <c r="OCV1" s="38"/>
      <c r="OCW1" s="38"/>
      <c r="OCX1" s="38"/>
      <c r="OCY1" s="38"/>
      <c r="OCZ1" s="38"/>
      <c r="ODA1" s="38"/>
      <c r="ODB1" s="38"/>
      <c r="ODC1" s="38"/>
      <c r="ODD1" s="38"/>
      <c r="ODE1" s="38"/>
      <c r="ODF1" s="38"/>
      <c r="ODG1" s="38"/>
      <c r="ODH1" s="38"/>
      <c r="ODI1" s="38"/>
      <c r="ODJ1" s="38"/>
      <c r="ODK1" s="38"/>
      <c r="ODL1" s="38"/>
      <c r="ODM1" s="38"/>
      <c r="ODN1" s="38"/>
      <c r="ODO1" s="38"/>
      <c r="ODP1" s="38"/>
      <c r="ODQ1" s="38"/>
      <c r="ODR1" s="38"/>
      <c r="ODS1" s="38"/>
      <c r="ODT1" s="38"/>
      <c r="ODU1" s="38"/>
      <c r="ODV1" s="38"/>
      <c r="ODW1" s="38"/>
      <c r="ODX1" s="38"/>
      <c r="ODY1" s="38"/>
      <c r="ODZ1" s="38"/>
      <c r="OEA1" s="38"/>
      <c r="OEB1" s="38"/>
      <c r="OEC1" s="38"/>
      <c r="OED1" s="38"/>
      <c r="OEE1" s="38"/>
      <c r="OEF1" s="38"/>
      <c r="OEG1" s="38"/>
      <c r="OEH1" s="38"/>
      <c r="OEI1" s="38"/>
      <c r="OEJ1" s="38"/>
      <c r="OEK1" s="38"/>
      <c r="OEL1" s="38"/>
      <c r="OEM1" s="38"/>
      <c r="OEN1" s="38"/>
      <c r="OEO1" s="38"/>
      <c r="OEP1" s="38"/>
      <c r="OEQ1" s="38"/>
      <c r="OER1" s="38"/>
      <c r="OES1" s="38"/>
      <c r="OET1" s="38"/>
      <c r="OEU1" s="38"/>
      <c r="OEV1" s="38"/>
      <c r="OEW1" s="38"/>
      <c r="OEX1" s="38"/>
      <c r="OEY1" s="38"/>
      <c r="OEZ1" s="38"/>
      <c r="OFA1" s="38"/>
      <c r="OFB1" s="38"/>
      <c r="OFC1" s="38"/>
      <c r="OFD1" s="38"/>
      <c r="OFE1" s="38"/>
      <c r="OFF1" s="38"/>
      <c r="OFG1" s="38"/>
      <c r="OFH1" s="38"/>
      <c r="OFI1" s="38"/>
      <c r="OFJ1" s="38"/>
      <c r="OFK1" s="38"/>
      <c r="OFL1" s="38"/>
      <c r="OFM1" s="38"/>
      <c r="OFN1" s="38"/>
      <c r="OFO1" s="38"/>
      <c r="OFP1" s="38"/>
      <c r="OFQ1" s="38"/>
      <c r="OFR1" s="38"/>
      <c r="OFS1" s="38"/>
      <c r="OFT1" s="38"/>
      <c r="OFU1" s="38"/>
      <c r="OFV1" s="38"/>
      <c r="OFW1" s="38"/>
      <c r="OFX1" s="38"/>
      <c r="OFY1" s="38"/>
      <c r="OFZ1" s="38"/>
      <c r="OGA1" s="38"/>
      <c r="OGB1" s="38"/>
      <c r="OGC1" s="38"/>
      <c r="OGD1" s="38"/>
      <c r="OGE1" s="38"/>
      <c r="OGF1" s="38"/>
      <c r="OGG1" s="38"/>
      <c r="OGH1" s="38"/>
      <c r="OGI1" s="38"/>
      <c r="OGJ1" s="38"/>
      <c r="OGK1" s="38"/>
      <c r="OGL1" s="38"/>
      <c r="OGM1" s="38"/>
      <c r="OGN1" s="38"/>
      <c r="OGO1" s="38"/>
      <c r="OGP1" s="38"/>
      <c r="OGQ1" s="38"/>
      <c r="OGR1" s="38"/>
      <c r="OGS1" s="38"/>
      <c r="OGT1" s="38"/>
      <c r="OGU1" s="38"/>
      <c r="OGV1" s="38"/>
      <c r="OGW1" s="38"/>
      <c r="OGX1" s="38"/>
      <c r="OGY1" s="38"/>
      <c r="OGZ1" s="38"/>
      <c r="OHA1" s="38"/>
      <c r="OHB1" s="38"/>
      <c r="OHC1" s="38"/>
      <c r="OHD1" s="38"/>
      <c r="OHE1" s="38"/>
      <c r="OHF1" s="38"/>
      <c r="OHG1" s="38"/>
      <c r="OHH1" s="38"/>
      <c r="OHI1" s="38"/>
      <c r="OHJ1" s="38"/>
      <c r="OHK1" s="38"/>
      <c r="OHL1" s="38"/>
      <c r="OHM1" s="38"/>
      <c r="OHN1" s="38"/>
      <c r="OHO1" s="38"/>
      <c r="OHP1" s="38"/>
      <c r="OHQ1" s="38"/>
      <c r="OHR1" s="38"/>
      <c r="OHS1" s="38"/>
      <c r="OHT1" s="38"/>
      <c r="OHU1" s="38"/>
      <c r="OHV1" s="38"/>
      <c r="OHW1" s="38"/>
      <c r="OHX1" s="38"/>
      <c r="OHY1" s="38"/>
      <c r="OHZ1" s="38"/>
      <c r="OIA1" s="38"/>
      <c r="OIB1" s="38"/>
      <c r="OIC1" s="38"/>
      <c r="OID1" s="38"/>
      <c r="OIE1" s="38"/>
      <c r="OIF1" s="38"/>
      <c r="OIG1" s="38"/>
      <c r="OIH1" s="38"/>
      <c r="OII1" s="38"/>
      <c r="OIJ1" s="38"/>
      <c r="OIK1" s="38"/>
      <c r="OIL1" s="38"/>
      <c r="OIM1" s="38"/>
      <c r="OIN1" s="38"/>
      <c r="OIO1" s="38"/>
      <c r="OIP1" s="38"/>
      <c r="OIQ1" s="38"/>
      <c r="OIR1" s="38"/>
      <c r="OIS1" s="38"/>
      <c r="OIT1" s="38"/>
      <c r="OIU1" s="38"/>
      <c r="OIV1" s="38"/>
      <c r="OIW1" s="38"/>
      <c r="OIX1" s="38"/>
      <c r="OIY1" s="38"/>
      <c r="OIZ1" s="38"/>
      <c r="OJA1" s="38"/>
      <c r="OJB1" s="38"/>
      <c r="OJC1" s="38"/>
      <c r="OJD1" s="38"/>
      <c r="OJE1" s="38"/>
      <c r="OJF1" s="38"/>
      <c r="OJG1" s="38"/>
      <c r="OJH1" s="38"/>
      <c r="OJI1" s="38"/>
      <c r="OJJ1" s="38"/>
      <c r="OJK1" s="38"/>
      <c r="OJL1" s="38"/>
      <c r="OJM1" s="38"/>
      <c r="OJN1" s="38"/>
      <c r="OJO1" s="38"/>
      <c r="OJP1" s="38"/>
      <c r="OJQ1" s="38"/>
      <c r="OJR1" s="38"/>
      <c r="OJS1" s="38"/>
      <c r="OJT1" s="38"/>
      <c r="OJU1" s="38"/>
      <c r="OJV1" s="38"/>
      <c r="OJW1" s="38"/>
      <c r="OJX1" s="38"/>
      <c r="OJY1" s="38"/>
      <c r="OJZ1" s="38"/>
      <c r="OKA1" s="38"/>
      <c r="OKB1" s="38"/>
      <c r="OKC1" s="38"/>
      <c r="OKD1" s="38"/>
      <c r="OKE1" s="38"/>
      <c r="OKF1" s="38"/>
      <c r="OKG1" s="38"/>
      <c r="OKH1" s="38"/>
      <c r="OKI1" s="38"/>
      <c r="OKJ1" s="38"/>
      <c r="OKK1" s="38"/>
      <c r="OKL1" s="38"/>
      <c r="OKM1" s="38"/>
      <c r="OKN1" s="38"/>
      <c r="OKO1" s="38"/>
      <c r="OKP1" s="38"/>
      <c r="OKQ1" s="38"/>
      <c r="OKR1" s="38"/>
      <c r="OKS1" s="38"/>
      <c r="OKT1" s="38"/>
      <c r="OKU1" s="38"/>
      <c r="OKV1" s="38"/>
      <c r="OKW1" s="38"/>
      <c r="OKX1" s="38"/>
      <c r="OKY1" s="38"/>
      <c r="OKZ1" s="38"/>
      <c r="OLA1" s="38"/>
      <c r="OLB1" s="38"/>
      <c r="OLC1" s="38"/>
      <c r="OLD1" s="38"/>
      <c r="OLE1" s="38"/>
      <c r="OLF1" s="38"/>
      <c r="OLG1" s="38"/>
      <c r="OLH1" s="38"/>
      <c r="OLI1" s="38"/>
      <c r="OLJ1" s="38"/>
      <c r="OLK1" s="38"/>
      <c r="OLL1" s="38"/>
      <c r="OLM1" s="38"/>
      <c r="OLN1" s="38"/>
      <c r="OLO1" s="38"/>
      <c r="OLP1" s="38"/>
      <c r="OLQ1" s="38"/>
      <c r="OLR1" s="38"/>
      <c r="OLS1" s="38"/>
      <c r="OLT1" s="38"/>
      <c r="OLU1" s="38"/>
      <c r="OLV1" s="38"/>
      <c r="OLW1" s="38"/>
      <c r="OLX1" s="38"/>
      <c r="OLY1" s="38"/>
      <c r="OLZ1" s="38"/>
      <c r="OMA1" s="38"/>
      <c r="OMB1" s="38"/>
      <c r="OMC1" s="38"/>
      <c r="OMD1" s="38"/>
      <c r="OME1" s="38"/>
      <c r="OMF1" s="38"/>
      <c r="OMG1" s="38"/>
      <c r="OMH1" s="38"/>
      <c r="OMI1" s="38"/>
      <c r="OMJ1" s="38"/>
      <c r="OMK1" s="38"/>
      <c r="OML1" s="38"/>
      <c r="OMM1" s="38"/>
      <c r="OMN1" s="38"/>
      <c r="OMO1" s="38"/>
      <c r="OMP1" s="38"/>
      <c r="OMQ1" s="38"/>
      <c r="OMR1" s="38"/>
      <c r="OMS1" s="38"/>
      <c r="OMT1" s="38"/>
      <c r="OMU1" s="38"/>
      <c r="OMV1" s="38"/>
      <c r="OMW1" s="38"/>
      <c r="OMX1" s="38"/>
      <c r="OMY1" s="38"/>
      <c r="OMZ1" s="38"/>
      <c r="ONA1" s="38"/>
      <c r="ONB1" s="38"/>
      <c r="ONC1" s="38"/>
      <c r="OND1" s="38"/>
      <c r="ONE1" s="38"/>
      <c r="ONF1" s="38"/>
      <c r="ONG1" s="38"/>
      <c r="ONH1" s="38"/>
      <c r="ONI1" s="38"/>
      <c r="ONJ1" s="38"/>
      <c r="ONK1" s="38"/>
      <c r="ONL1" s="38"/>
      <c r="ONM1" s="38"/>
      <c r="ONN1" s="38"/>
      <c r="ONO1" s="38"/>
      <c r="ONP1" s="38"/>
      <c r="ONQ1" s="38"/>
      <c r="ONR1" s="38"/>
      <c r="ONS1" s="38"/>
      <c r="ONT1" s="38"/>
      <c r="ONU1" s="38"/>
      <c r="ONV1" s="38"/>
      <c r="ONW1" s="38"/>
      <c r="ONX1" s="38"/>
      <c r="ONY1" s="38"/>
      <c r="ONZ1" s="38"/>
      <c r="OOA1" s="38"/>
      <c r="OOB1" s="38"/>
      <c r="OOC1" s="38"/>
      <c r="OOD1" s="38"/>
      <c r="OOE1" s="38"/>
      <c r="OOF1" s="38"/>
      <c r="OOG1" s="38"/>
      <c r="OOH1" s="38"/>
      <c r="OOI1" s="38"/>
      <c r="OOJ1" s="38"/>
      <c r="OOK1" s="38"/>
      <c r="OOL1" s="38"/>
      <c r="OOM1" s="38"/>
      <c r="OON1" s="38"/>
      <c r="OOO1" s="38"/>
      <c r="OOP1" s="38"/>
      <c r="OOQ1" s="38"/>
      <c r="OOR1" s="38"/>
      <c r="OOS1" s="38"/>
      <c r="OOT1" s="38"/>
      <c r="OOU1" s="38"/>
      <c r="OOV1" s="38"/>
      <c r="OOW1" s="38"/>
      <c r="OOX1" s="38"/>
      <c r="OOY1" s="38"/>
      <c r="OOZ1" s="38"/>
      <c r="OPA1" s="38"/>
      <c r="OPB1" s="38"/>
      <c r="OPC1" s="38"/>
      <c r="OPD1" s="38"/>
      <c r="OPE1" s="38"/>
      <c r="OPF1" s="38"/>
      <c r="OPG1" s="38"/>
      <c r="OPH1" s="38"/>
      <c r="OPI1" s="38"/>
      <c r="OPJ1" s="38"/>
      <c r="OPK1" s="38"/>
      <c r="OPL1" s="38"/>
      <c r="OPM1" s="38"/>
      <c r="OPN1" s="38"/>
      <c r="OPO1" s="38"/>
      <c r="OPP1" s="38"/>
      <c r="OPQ1" s="38"/>
      <c r="OPR1" s="38"/>
      <c r="OPS1" s="38"/>
      <c r="OPT1" s="38"/>
      <c r="OPU1" s="38"/>
      <c r="OPV1" s="38"/>
      <c r="OPW1" s="38"/>
      <c r="OPX1" s="38"/>
      <c r="OPY1" s="38"/>
      <c r="OPZ1" s="38"/>
      <c r="OQA1" s="38"/>
      <c r="OQB1" s="38"/>
      <c r="OQC1" s="38"/>
      <c r="OQD1" s="38"/>
      <c r="OQE1" s="38"/>
      <c r="OQF1" s="38"/>
      <c r="OQG1" s="38"/>
      <c r="OQH1" s="38"/>
      <c r="OQI1" s="38"/>
      <c r="OQJ1" s="38"/>
      <c r="OQK1" s="38"/>
      <c r="OQL1" s="38"/>
      <c r="OQM1" s="38"/>
      <c r="OQN1" s="38"/>
      <c r="OQO1" s="38"/>
      <c r="OQP1" s="38"/>
      <c r="OQQ1" s="38"/>
      <c r="OQR1" s="38"/>
      <c r="OQS1" s="38"/>
      <c r="OQT1" s="38"/>
      <c r="OQU1" s="38"/>
      <c r="OQV1" s="38"/>
      <c r="OQW1" s="38"/>
      <c r="OQX1" s="38"/>
      <c r="OQY1" s="38"/>
      <c r="OQZ1" s="38"/>
      <c r="ORA1" s="38"/>
      <c r="ORB1" s="38"/>
      <c r="ORC1" s="38"/>
      <c r="ORD1" s="38"/>
      <c r="ORE1" s="38"/>
      <c r="ORF1" s="38"/>
      <c r="ORG1" s="38"/>
      <c r="ORH1" s="38"/>
      <c r="ORI1" s="38"/>
      <c r="ORJ1" s="38"/>
      <c r="ORK1" s="38"/>
      <c r="ORL1" s="38"/>
      <c r="ORM1" s="38"/>
      <c r="ORN1" s="38"/>
      <c r="ORO1" s="38"/>
      <c r="ORP1" s="38"/>
      <c r="ORQ1" s="38"/>
      <c r="ORR1" s="38"/>
      <c r="ORS1" s="38"/>
      <c r="ORT1" s="38"/>
      <c r="ORU1" s="38"/>
      <c r="ORV1" s="38"/>
      <c r="ORW1" s="38"/>
      <c r="ORX1" s="38"/>
      <c r="ORY1" s="38"/>
      <c r="ORZ1" s="38"/>
      <c r="OSA1" s="38"/>
      <c r="OSB1" s="38"/>
      <c r="OSC1" s="38"/>
      <c r="OSD1" s="38"/>
      <c r="OSE1" s="38"/>
      <c r="OSF1" s="38"/>
      <c r="OSG1" s="38"/>
      <c r="OSH1" s="38"/>
      <c r="OSI1" s="38"/>
      <c r="OSJ1" s="38"/>
      <c r="OSK1" s="38"/>
      <c r="OSL1" s="38"/>
      <c r="OSM1" s="38"/>
      <c r="OSN1" s="38"/>
      <c r="OSO1" s="38"/>
      <c r="OSP1" s="38"/>
      <c r="OSQ1" s="38"/>
      <c r="OSR1" s="38"/>
      <c r="OSS1" s="38"/>
      <c r="OST1" s="38"/>
      <c r="OSU1" s="38"/>
      <c r="OSV1" s="38"/>
      <c r="OSW1" s="38"/>
      <c r="OSX1" s="38"/>
      <c r="OSY1" s="38"/>
      <c r="OSZ1" s="38"/>
      <c r="OTA1" s="38"/>
      <c r="OTB1" s="38"/>
      <c r="OTC1" s="38"/>
      <c r="OTD1" s="38"/>
      <c r="OTE1" s="38"/>
      <c r="OTF1" s="38"/>
      <c r="OTG1" s="38"/>
      <c r="OTH1" s="38"/>
      <c r="OTI1" s="38"/>
      <c r="OTJ1" s="38"/>
      <c r="OTK1" s="38"/>
      <c r="OTL1" s="38"/>
      <c r="OTM1" s="38"/>
      <c r="OTN1" s="38"/>
      <c r="OTO1" s="38"/>
      <c r="OTP1" s="38"/>
      <c r="OTQ1" s="38"/>
      <c r="OTR1" s="38"/>
      <c r="OTS1" s="38"/>
      <c r="OTT1" s="38"/>
      <c r="OTU1" s="38"/>
      <c r="OTV1" s="38"/>
      <c r="OTW1" s="38"/>
      <c r="OTX1" s="38"/>
      <c r="OTY1" s="38"/>
      <c r="OTZ1" s="38"/>
      <c r="OUA1" s="38"/>
      <c r="OUB1" s="38"/>
      <c r="OUC1" s="38"/>
      <c r="OUD1" s="38"/>
      <c r="OUE1" s="38"/>
      <c r="OUF1" s="38"/>
      <c r="OUG1" s="38"/>
      <c r="OUH1" s="38"/>
      <c r="OUI1" s="38"/>
      <c r="OUJ1" s="38"/>
      <c r="OUK1" s="38"/>
      <c r="OUL1" s="38"/>
      <c r="OUM1" s="38"/>
      <c r="OUN1" s="38"/>
      <c r="OUO1" s="38"/>
      <c r="OUP1" s="38"/>
      <c r="OUQ1" s="38"/>
      <c r="OUR1" s="38"/>
      <c r="OUS1" s="38"/>
      <c r="OUT1" s="38"/>
      <c r="OUU1" s="38"/>
      <c r="OUV1" s="38"/>
      <c r="OUW1" s="38"/>
      <c r="OUX1" s="38"/>
      <c r="OUY1" s="38"/>
      <c r="OUZ1" s="38"/>
      <c r="OVA1" s="38"/>
      <c r="OVB1" s="38"/>
      <c r="OVC1" s="38"/>
      <c r="OVD1" s="38"/>
      <c r="OVE1" s="38"/>
      <c r="OVF1" s="38"/>
      <c r="OVG1" s="38"/>
      <c r="OVH1" s="38"/>
      <c r="OVI1" s="38"/>
      <c r="OVJ1" s="38"/>
      <c r="OVK1" s="38"/>
      <c r="OVL1" s="38"/>
      <c r="OVM1" s="38"/>
      <c r="OVN1" s="38"/>
      <c r="OVO1" s="38"/>
      <c r="OVP1" s="38"/>
      <c r="OVQ1" s="38"/>
      <c r="OVR1" s="38"/>
      <c r="OVS1" s="38"/>
      <c r="OVT1" s="38"/>
      <c r="OVU1" s="38"/>
      <c r="OVV1" s="38"/>
      <c r="OVW1" s="38"/>
      <c r="OVX1" s="38"/>
      <c r="OVY1" s="38"/>
      <c r="OVZ1" s="38"/>
      <c r="OWA1" s="38"/>
      <c r="OWB1" s="38"/>
      <c r="OWC1" s="38"/>
      <c r="OWD1" s="38"/>
      <c r="OWE1" s="38"/>
      <c r="OWF1" s="38"/>
      <c r="OWG1" s="38"/>
      <c r="OWH1" s="38"/>
      <c r="OWI1" s="38"/>
      <c r="OWJ1" s="38"/>
      <c r="OWK1" s="38"/>
      <c r="OWL1" s="38"/>
      <c r="OWM1" s="38"/>
      <c r="OWN1" s="38"/>
      <c r="OWO1" s="38"/>
      <c r="OWP1" s="38"/>
      <c r="OWQ1" s="38"/>
      <c r="OWR1" s="38"/>
      <c r="OWS1" s="38"/>
      <c r="OWT1" s="38"/>
      <c r="OWU1" s="38"/>
      <c r="OWV1" s="38"/>
      <c r="OWW1" s="38"/>
      <c r="OWX1" s="38"/>
      <c r="OWY1" s="38"/>
      <c r="OWZ1" s="38"/>
      <c r="OXA1" s="38"/>
      <c r="OXB1" s="38"/>
      <c r="OXC1" s="38"/>
      <c r="OXD1" s="38"/>
      <c r="OXE1" s="38"/>
      <c r="OXF1" s="38"/>
      <c r="OXG1" s="38"/>
      <c r="OXH1" s="38"/>
      <c r="OXI1" s="38"/>
      <c r="OXJ1" s="38"/>
      <c r="OXK1" s="38"/>
      <c r="OXL1" s="38"/>
      <c r="OXM1" s="38"/>
      <c r="OXN1" s="38"/>
      <c r="OXO1" s="38"/>
      <c r="OXP1" s="38"/>
      <c r="OXQ1" s="38"/>
      <c r="OXR1" s="38"/>
      <c r="OXS1" s="38"/>
      <c r="OXT1" s="38"/>
      <c r="OXU1" s="38"/>
      <c r="OXV1" s="38"/>
      <c r="OXW1" s="38"/>
      <c r="OXX1" s="38"/>
      <c r="OXY1" s="38"/>
      <c r="OXZ1" s="38"/>
      <c r="OYA1" s="38"/>
      <c r="OYB1" s="38"/>
      <c r="OYC1" s="38"/>
      <c r="OYD1" s="38"/>
      <c r="OYE1" s="38"/>
      <c r="OYF1" s="38"/>
      <c r="OYG1" s="38"/>
      <c r="OYH1" s="38"/>
      <c r="OYI1" s="38"/>
      <c r="OYJ1" s="38"/>
      <c r="OYK1" s="38"/>
      <c r="OYL1" s="38"/>
      <c r="OYM1" s="38"/>
      <c r="OYN1" s="38"/>
      <c r="OYO1" s="38"/>
      <c r="OYP1" s="38"/>
      <c r="OYQ1" s="38"/>
      <c r="OYR1" s="38"/>
      <c r="OYS1" s="38"/>
      <c r="OYT1" s="38"/>
      <c r="OYU1" s="38"/>
      <c r="OYV1" s="38"/>
      <c r="OYW1" s="38"/>
      <c r="OYX1" s="38"/>
      <c r="OYY1" s="38"/>
      <c r="OYZ1" s="38"/>
      <c r="OZA1" s="38"/>
      <c r="OZB1" s="38"/>
      <c r="OZC1" s="38"/>
      <c r="OZD1" s="38"/>
      <c r="OZE1" s="38"/>
      <c r="OZF1" s="38"/>
      <c r="OZG1" s="38"/>
      <c r="OZH1" s="38"/>
      <c r="OZI1" s="38"/>
      <c r="OZJ1" s="38"/>
      <c r="OZK1" s="38"/>
      <c r="OZL1" s="38"/>
      <c r="OZM1" s="38"/>
      <c r="OZN1" s="38"/>
      <c r="OZO1" s="38"/>
      <c r="OZP1" s="38"/>
      <c r="OZQ1" s="38"/>
      <c r="OZR1" s="38"/>
      <c r="OZS1" s="38"/>
      <c r="OZT1" s="38"/>
      <c r="OZU1" s="38"/>
      <c r="OZV1" s="38"/>
      <c r="OZW1" s="38"/>
      <c r="OZX1" s="38"/>
      <c r="OZY1" s="38"/>
      <c r="OZZ1" s="38"/>
      <c r="PAA1" s="38"/>
      <c r="PAB1" s="38"/>
      <c r="PAC1" s="38"/>
      <c r="PAD1" s="38"/>
      <c r="PAE1" s="38"/>
      <c r="PAF1" s="38"/>
      <c r="PAG1" s="38"/>
      <c r="PAH1" s="38"/>
      <c r="PAI1" s="38"/>
      <c r="PAJ1" s="38"/>
      <c r="PAK1" s="38"/>
      <c r="PAL1" s="38"/>
      <c r="PAM1" s="38"/>
      <c r="PAN1" s="38"/>
      <c r="PAO1" s="38"/>
      <c r="PAP1" s="38"/>
      <c r="PAQ1" s="38"/>
      <c r="PAR1" s="38"/>
      <c r="PAS1" s="38"/>
      <c r="PAT1" s="38"/>
      <c r="PAU1" s="38"/>
      <c r="PAV1" s="38"/>
      <c r="PAW1" s="38"/>
      <c r="PAX1" s="38"/>
      <c r="PAY1" s="38"/>
      <c r="PAZ1" s="38"/>
      <c r="PBA1" s="38"/>
      <c r="PBB1" s="38"/>
      <c r="PBC1" s="38"/>
      <c r="PBD1" s="38"/>
      <c r="PBE1" s="38"/>
      <c r="PBF1" s="38"/>
      <c r="PBG1" s="38"/>
      <c r="PBH1" s="38"/>
      <c r="PBI1" s="38"/>
      <c r="PBJ1" s="38"/>
      <c r="PBK1" s="38"/>
      <c r="PBL1" s="38"/>
      <c r="PBM1" s="38"/>
      <c r="PBN1" s="38"/>
      <c r="PBO1" s="38"/>
      <c r="PBP1" s="38"/>
      <c r="PBQ1" s="38"/>
      <c r="PBR1" s="38"/>
      <c r="PBS1" s="38"/>
      <c r="PBT1" s="38"/>
      <c r="PBU1" s="38"/>
      <c r="PBV1" s="38"/>
      <c r="PBW1" s="38"/>
      <c r="PBX1" s="38"/>
      <c r="PBY1" s="38"/>
      <c r="PBZ1" s="38"/>
      <c r="PCA1" s="38"/>
      <c r="PCB1" s="38"/>
      <c r="PCC1" s="38"/>
      <c r="PCD1" s="38"/>
      <c r="PCE1" s="38"/>
      <c r="PCF1" s="38"/>
      <c r="PCG1" s="38"/>
      <c r="PCH1" s="38"/>
      <c r="PCI1" s="38"/>
      <c r="PCJ1" s="38"/>
      <c r="PCK1" s="38"/>
      <c r="PCL1" s="38"/>
      <c r="PCM1" s="38"/>
      <c r="PCN1" s="38"/>
      <c r="PCO1" s="38"/>
      <c r="PCP1" s="38"/>
      <c r="PCQ1" s="38"/>
      <c r="PCR1" s="38"/>
      <c r="PCS1" s="38"/>
      <c r="PCT1" s="38"/>
      <c r="PCU1" s="38"/>
      <c r="PCV1" s="38"/>
      <c r="PCW1" s="38"/>
      <c r="PCX1" s="38"/>
      <c r="PCY1" s="38"/>
      <c r="PCZ1" s="38"/>
      <c r="PDA1" s="38"/>
      <c r="PDB1" s="38"/>
      <c r="PDC1" s="38"/>
      <c r="PDD1" s="38"/>
      <c r="PDE1" s="38"/>
      <c r="PDF1" s="38"/>
      <c r="PDG1" s="38"/>
      <c r="PDH1" s="38"/>
      <c r="PDI1" s="38"/>
      <c r="PDJ1" s="38"/>
      <c r="PDK1" s="38"/>
      <c r="PDL1" s="38"/>
      <c r="PDM1" s="38"/>
      <c r="PDN1" s="38"/>
      <c r="PDO1" s="38"/>
      <c r="PDP1" s="38"/>
      <c r="PDQ1" s="38"/>
      <c r="PDR1" s="38"/>
      <c r="PDS1" s="38"/>
      <c r="PDT1" s="38"/>
      <c r="PDU1" s="38"/>
      <c r="PDV1" s="38"/>
      <c r="PDW1" s="38"/>
      <c r="PDX1" s="38"/>
      <c r="PDY1" s="38"/>
      <c r="PDZ1" s="38"/>
      <c r="PEA1" s="38"/>
      <c r="PEB1" s="38"/>
      <c r="PEC1" s="38"/>
      <c r="PED1" s="38"/>
      <c r="PEE1" s="38"/>
      <c r="PEF1" s="38"/>
      <c r="PEG1" s="38"/>
      <c r="PEH1" s="38"/>
      <c r="PEI1" s="38"/>
      <c r="PEJ1" s="38"/>
      <c r="PEK1" s="38"/>
      <c r="PEL1" s="38"/>
      <c r="PEM1" s="38"/>
      <c r="PEN1" s="38"/>
      <c r="PEO1" s="38"/>
      <c r="PEP1" s="38"/>
      <c r="PEQ1" s="38"/>
      <c r="PER1" s="38"/>
      <c r="PES1" s="38"/>
      <c r="PET1" s="38"/>
      <c r="PEU1" s="38"/>
      <c r="PEV1" s="38"/>
      <c r="PEW1" s="38"/>
      <c r="PEX1" s="38"/>
      <c r="PEY1" s="38"/>
      <c r="PEZ1" s="38"/>
      <c r="PFA1" s="38"/>
      <c r="PFB1" s="38"/>
      <c r="PFC1" s="38"/>
      <c r="PFD1" s="38"/>
      <c r="PFE1" s="38"/>
      <c r="PFF1" s="38"/>
      <c r="PFG1" s="38"/>
      <c r="PFH1" s="38"/>
      <c r="PFI1" s="38"/>
      <c r="PFJ1" s="38"/>
      <c r="PFK1" s="38"/>
      <c r="PFL1" s="38"/>
      <c r="PFM1" s="38"/>
      <c r="PFN1" s="38"/>
      <c r="PFO1" s="38"/>
      <c r="PFP1" s="38"/>
      <c r="PFQ1" s="38"/>
      <c r="PFR1" s="38"/>
      <c r="PFS1" s="38"/>
      <c r="PFT1" s="38"/>
      <c r="PFU1" s="38"/>
      <c r="PFV1" s="38"/>
      <c r="PFW1" s="38"/>
      <c r="PFX1" s="38"/>
      <c r="PFY1" s="38"/>
      <c r="PFZ1" s="38"/>
      <c r="PGA1" s="38"/>
      <c r="PGB1" s="38"/>
      <c r="PGC1" s="38"/>
      <c r="PGD1" s="38"/>
      <c r="PGE1" s="38"/>
      <c r="PGF1" s="38"/>
      <c r="PGG1" s="38"/>
      <c r="PGH1" s="38"/>
      <c r="PGI1" s="38"/>
      <c r="PGJ1" s="38"/>
      <c r="PGK1" s="38"/>
      <c r="PGL1" s="38"/>
      <c r="PGM1" s="38"/>
      <c r="PGN1" s="38"/>
      <c r="PGO1" s="38"/>
      <c r="PGP1" s="38"/>
      <c r="PGQ1" s="38"/>
      <c r="PGR1" s="38"/>
      <c r="PGS1" s="38"/>
      <c r="PGT1" s="38"/>
      <c r="PGU1" s="38"/>
      <c r="PGV1" s="38"/>
      <c r="PGW1" s="38"/>
      <c r="PGX1" s="38"/>
      <c r="PGY1" s="38"/>
      <c r="PGZ1" s="38"/>
      <c r="PHA1" s="38"/>
      <c r="PHB1" s="38"/>
      <c r="PHC1" s="38"/>
      <c r="PHD1" s="38"/>
      <c r="PHE1" s="38"/>
      <c r="PHF1" s="38"/>
      <c r="PHG1" s="38"/>
      <c r="PHH1" s="38"/>
      <c r="PHI1" s="38"/>
      <c r="PHJ1" s="38"/>
      <c r="PHK1" s="38"/>
      <c r="PHL1" s="38"/>
      <c r="PHM1" s="38"/>
      <c r="PHN1" s="38"/>
      <c r="PHO1" s="38"/>
      <c r="PHP1" s="38"/>
      <c r="PHQ1" s="38"/>
      <c r="PHR1" s="38"/>
      <c r="PHS1" s="38"/>
      <c r="PHT1" s="38"/>
      <c r="PHU1" s="38"/>
      <c r="PHV1" s="38"/>
      <c r="PHW1" s="38"/>
      <c r="PHX1" s="38"/>
      <c r="PHY1" s="38"/>
      <c r="PHZ1" s="38"/>
      <c r="PIA1" s="38"/>
      <c r="PIB1" s="38"/>
      <c r="PIC1" s="38"/>
      <c r="PID1" s="38"/>
      <c r="PIE1" s="38"/>
      <c r="PIF1" s="38"/>
      <c r="PIG1" s="38"/>
      <c r="PIH1" s="38"/>
      <c r="PII1" s="38"/>
      <c r="PIJ1" s="38"/>
      <c r="PIK1" s="38"/>
      <c r="PIL1" s="38"/>
      <c r="PIM1" s="38"/>
      <c r="PIN1" s="38"/>
      <c r="PIO1" s="38"/>
      <c r="PIP1" s="38"/>
      <c r="PIQ1" s="38"/>
      <c r="PIR1" s="38"/>
      <c r="PIS1" s="38"/>
      <c r="PIT1" s="38"/>
      <c r="PIU1" s="38"/>
      <c r="PIV1" s="38"/>
      <c r="PIW1" s="38"/>
      <c r="PIX1" s="38"/>
      <c r="PIY1" s="38"/>
      <c r="PIZ1" s="38"/>
      <c r="PJA1" s="38"/>
      <c r="PJB1" s="38"/>
      <c r="PJC1" s="38"/>
      <c r="PJD1" s="38"/>
      <c r="PJE1" s="38"/>
      <c r="PJF1" s="38"/>
      <c r="PJG1" s="38"/>
      <c r="PJH1" s="38"/>
      <c r="PJI1" s="38"/>
      <c r="PJJ1" s="38"/>
      <c r="PJK1" s="38"/>
      <c r="PJL1" s="38"/>
      <c r="PJM1" s="38"/>
      <c r="PJN1" s="38"/>
      <c r="PJO1" s="38"/>
      <c r="PJP1" s="38"/>
      <c r="PJQ1" s="38"/>
      <c r="PJR1" s="38"/>
      <c r="PJS1" s="38"/>
      <c r="PJT1" s="38"/>
      <c r="PJU1" s="38"/>
      <c r="PJV1" s="38"/>
      <c r="PJW1" s="38"/>
      <c r="PJX1" s="38"/>
      <c r="PJY1" s="38"/>
      <c r="PJZ1" s="38"/>
      <c r="PKA1" s="38"/>
      <c r="PKB1" s="38"/>
      <c r="PKC1" s="38"/>
      <c r="PKD1" s="38"/>
      <c r="PKE1" s="38"/>
      <c r="PKF1" s="38"/>
      <c r="PKG1" s="38"/>
      <c r="PKH1" s="38"/>
      <c r="PKI1" s="38"/>
      <c r="PKJ1" s="38"/>
      <c r="PKK1" s="38"/>
      <c r="PKL1" s="38"/>
      <c r="PKM1" s="38"/>
      <c r="PKN1" s="38"/>
      <c r="PKO1" s="38"/>
      <c r="PKP1" s="38"/>
      <c r="PKQ1" s="38"/>
      <c r="PKR1" s="38"/>
      <c r="PKS1" s="38"/>
      <c r="PKT1" s="38"/>
      <c r="PKU1" s="38"/>
      <c r="PKV1" s="38"/>
      <c r="PKW1" s="38"/>
      <c r="PKX1" s="38"/>
      <c r="PKY1" s="38"/>
      <c r="PKZ1" s="38"/>
      <c r="PLA1" s="38"/>
      <c r="PLB1" s="38"/>
      <c r="PLC1" s="38"/>
      <c r="PLD1" s="38"/>
      <c r="PLE1" s="38"/>
      <c r="PLF1" s="38"/>
      <c r="PLG1" s="38"/>
      <c r="PLH1" s="38"/>
      <c r="PLI1" s="38"/>
      <c r="PLJ1" s="38"/>
      <c r="PLK1" s="38"/>
      <c r="PLL1" s="38"/>
      <c r="PLM1" s="38"/>
      <c r="PLN1" s="38"/>
      <c r="PLO1" s="38"/>
      <c r="PLP1" s="38"/>
      <c r="PLQ1" s="38"/>
      <c r="PLR1" s="38"/>
      <c r="PLS1" s="38"/>
      <c r="PLT1" s="38"/>
      <c r="PLU1" s="38"/>
      <c r="PLV1" s="38"/>
      <c r="PLW1" s="38"/>
      <c r="PLX1" s="38"/>
      <c r="PLY1" s="38"/>
      <c r="PLZ1" s="38"/>
      <c r="PMA1" s="38"/>
      <c r="PMB1" s="38"/>
      <c r="PMC1" s="38"/>
      <c r="PMD1" s="38"/>
      <c r="PME1" s="38"/>
      <c r="PMF1" s="38"/>
      <c r="PMG1" s="38"/>
      <c r="PMH1" s="38"/>
      <c r="PMI1" s="38"/>
      <c r="PMJ1" s="38"/>
      <c r="PMK1" s="38"/>
      <c r="PML1" s="38"/>
      <c r="PMM1" s="38"/>
      <c r="PMN1" s="38"/>
      <c r="PMO1" s="38"/>
      <c r="PMP1" s="38"/>
      <c r="PMQ1" s="38"/>
      <c r="PMR1" s="38"/>
      <c r="PMS1" s="38"/>
      <c r="PMT1" s="38"/>
      <c r="PMU1" s="38"/>
      <c r="PMV1" s="38"/>
      <c r="PMW1" s="38"/>
      <c r="PMX1" s="38"/>
      <c r="PMY1" s="38"/>
      <c r="PMZ1" s="38"/>
      <c r="PNA1" s="38"/>
      <c r="PNB1" s="38"/>
      <c r="PNC1" s="38"/>
      <c r="PND1" s="38"/>
      <c r="PNE1" s="38"/>
      <c r="PNF1" s="38"/>
      <c r="PNG1" s="38"/>
      <c r="PNH1" s="38"/>
      <c r="PNI1" s="38"/>
      <c r="PNJ1" s="38"/>
      <c r="PNK1" s="38"/>
      <c r="PNL1" s="38"/>
      <c r="PNM1" s="38"/>
      <c r="PNN1" s="38"/>
      <c r="PNO1" s="38"/>
      <c r="PNP1" s="38"/>
      <c r="PNQ1" s="38"/>
      <c r="PNR1" s="38"/>
      <c r="PNS1" s="38"/>
      <c r="PNT1" s="38"/>
      <c r="PNU1" s="38"/>
      <c r="PNV1" s="38"/>
      <c r="PNW1" s="38"/>
      <c r="PNX1" s="38"/>
      <c r="PNY1" s="38"/>
      <c r="PNZ1" s="38"/>
      <c r="POA1" s="38"/>
      <c r="POB1" s="38"/>
      <c r="POC1" s="38"/>
      <c r="POD1" s="38"/>
      <c r="POE1" s="38"/>
      <c r="POF1" s="38"/>
      <c r="POG1" s="38"/>
      <c r="POH1" s="38"/>
      <c r="POI1" s="38"/>
      <c r="POJ1" s="38"/>
      <c r="POK1" s="38"/>
      <c r="POL1" s="38"/>
      <c r="POM1" s="38"/>
      <c r="PON1" s="38"/>
      <c r="POO1" s="38"/>
      <c r="POP1" s="38"/>
      <c r="POQ1" s="38"/>
      <c r="POR1" s="38"/>
      <c r="POS1" s="38"/>
      <c r="POT1" s="38"/>
      <c r="POU1" s="38"/>
      <c r="POV1" s="38"/>
      <c r="POW1" s="38"/>
      <c r="POX1" s="38"/>
      <c r="POY1" s="38"/>
      <c r="POZ1" s="38"/>
      <c r="PPA1" s="38"/>
      <c r="PPB1" s="38"/>
      <c r="PPC1" s="38"/>
      <c r="PPD1" s="38"/>
      <c r="PPE1" s="38"/>
      <c r="PPF1" s="38"/>
      <c r="PPG1" s="38"/>
      <c r="PPH1" s="38"/>
      <c r="PPI1" s="38"/>
      <c r="PPJ1" s="38"/>
      <c r="PPK1" s="38"/>
      <c r="PPL1" s="38"/>
      <c r="PPM1" s="38"/>
      <c r="PPN1" s="38"/>
      <c r="PPO1" s="38"/>
      <c r="PPP1" s="38"/>
      <c r="PPQ1" s="38"/>
      <c r="PPR1" s="38"/>
      <c r="PPS1" s="38"/>
      <c r="PPT1" s="38"/>
      <c r="PPU1" s="38"/>
      <c r="PPV1" s="38"/>
      <c r="PPW1" s="38"/>
      <c r="PPX1" s="38"/>
      <c r="PPY1" s="38"/>
      <c r="PPZ1" s="38"/>
      <c r="PQA1" s="38"/>
      <c r="PQB1" s="38"/>
      <c r="PQC1" s="38"/>
      <c r="PQD1" s="38"/>
      <c r="PQE1" s="38"/>
      <c r="PQF1" s="38"/>
      <c r="PQG1" s="38"/>
      <c r="PQH1" s="38"/>
      <c r="PQI1" s="38"/>
      <c r="PQJ1" s="38"/>
      <c r="PQK1" s="38"/>
      <c r="PQL1" s="38"/>
      <c r="PQM1" s="38"/>
      <c r="PQN1" s="38"/>
      <c r="PQO1" s="38"/>
      <c r="PQP1" s="38"/>
      <c r="PQQ1" s="38"/>
      <c r="PQR1" s="38"/>
      <c r="PQS1" s="38"/>
      <c r="PQT1" s="38"/>
      <c r="PQU1" s="38"/>
      <c r="PQV1" s="38"/>
      <c r="PQW1" s="38"/>
      <c r="PQX1" s="38"/>
      <c r="PQY1" s="38"/>
      <c r="PQZ1" s="38"/>
      <c r="PRA1" s="38"/>
      <c r="PRB1" s="38"/>
      <c r="PRC1" s="38"/>
      <c r="PRD1" s="38"/>
      <c r="PRE1" s="38"/>
      <c r="PRF1" s="38"/>
      <c r="PRG1" s="38"/>
      <c r="PRH1" s="38"/>
      <c r="PRI1" s="38"/>
      <c r="PRJ1" s="38"/>
      <c r="PRK1" s="38"/>
      <c r="PRL1" s="38"/>
      <c r="PRM1" s="38"/>
      <c r="PRN1" s="38"/>
      <c r="PRO1" s="38"/>
      <c r="PRP1" s="38"/>
      <c r="PRQ1" s="38"/>
      <c r="PRR1" s="38"/>
      <c r="PRS1" s="38"/>
      <c r="PRT1" s="38"/>
      <c r="PRU1" s="38"/>
      <c r="PRV1" s="38"/>
      <c r="PRW1" s="38"/>
      <c r="PRX1" s="38"/>
      <c r="PRY1" s="38"/>
      <c r="PRZ1" s="38"/>
      <c r="PSA1" s="38"/>
      <c r="PSB1" s="38"/>
      <c r="PSC1" s="38"/>
      <c r="PSD1" s="38"/>
      <c r="PSE1" s="38"/>
      <c r="PSF1" s="38"/>
      <c r="PSG1" s="38"/>
      <c r="PSH1" s="38"/>
      <c r="PSI1" s="38"/>
      <c r="PSJ1" s="38"/>
      <c r="PSK1" s="38"/>
      <c r="PSL1" s="38"/>
      <c r="PSM1" s="38"/>
      <c r="PSN1" s="38"/>
      <c r="PSO1" s="38"/>
      <c r="PSP1" s="38"/>
      <c r="PSQ1" s="38"/>
      <c r="PSR1" s="38"/>
      <c r="PSS1" s="38"/>
      <c r="PST1" s="38"/>
      <c r="PSU1" s="38"/>
      <c r="PSV1" s="38"/>
      <c r="PSW1" s="38"/>
      <c r="PSX1" s="38"/>
      <c r="PSY1" s="38"/>
      <c r="PSZ1" s="38"/>
      <c r="PTA1" s="38"/>
      <c r="PTB1" s="38"/>
      <c r="PTC1" s="38"/>
      <c r="PTD1" s="38"/>
      <c r="PTE1" s="38"/>
      <c r="PTF1" s="38"/>
      <c r="PTG1" s="38"/>
      <c r="PTH1" s="38"/>
      <c r="PTI1" s="38"/>
      <c r="PTJ1" s="38"/>
      <c r="PTK1" s="38"/>
      <c r="PTL1" s="38"/>
      <c r="PTM1" s="38"/>
      <c r="PTN1" s="38"/>
      <c r="PTO1" s="38"/>
      <c r="PTP1" s="38"/>
      <c r="PTQ1" s="38"/>
      <c r="PTR1" s="38"/>
      <c r="PTS1" s="38"/>
      <c r="PTT1" s="38"/>
      <c r="PTU1" s="38"/>
      <c r="PTV1" s="38"/>
      <c r="PTW1" s="38"/>
      <c r="PTX1" s="38"/>
      <c r="PTY1" s="38"/>
      <c r="PTZ1" s="38"/>
      <c r="PUA1" s="38"/>
      <c r="PUB1" s="38"/>
      <c r="PUC1" s="38"/>
      <c r="PUD1" s="38"/>
      <c r="PUE1" s="38"/>
      <c r="PUF1" s="38"/>
      <c r="PUG1" s="38"/>
      <c r="PUH1" s="38"/>
      <c r="PUI1" s="38"/>
      <c r="PUJ1" s="38"/>
      <c r="PUK1" s="38"/>
      <c r="PUL1" s="38"/>
      <c r="PUM1" s="38"/>
      <c r="PUN1" s="38"/>
      <c r="PUO1" s="38"/>
      <c r="PUP1" s="38"/>
      <c r="PUQ1" s="38"/>
      <c r="PUR1" s="38"/>
      <c r="PUS1" s="38"/>
      <c r="PUT1" s="38"/>
      <c r="PUU1" s="38"/>
      <c r="PUV1" s="38"/>
      <c r="PUW1" s="38"/>
      <c r="PUX1" s="38"/>
      <c r="PUY1" s="38"/>
      <c r="PUZ1" s="38"/>
      <c r="PVA1" s="38"/>
      <c r="PVB1" s="38"/>
      <c r="PVC1" s="38"/>
      <c r="PVD1" s="38"/>
      <c r="PVE1" s="38"/>
      <c r="PVF1" s="38"/>
      <c r="PVG1" s="38"/>
      <c r="PVH1" s="38"/>
      <c r="PVI1" s="38"/>
      <c r="PVJ1" s="38"/>
      <c r="PVK1" s="38"/>
      <c r="PVL1" s="38"/>
      <c r="PVM1" s="38"/>
      <c r="PVN1" s="38"/>
      <c r="PVO1" s="38"/>
      <c r="PVP1" s="38"/>
      <c r="PVQ1" s="38"/>
      <c r="PVR1" s="38"/>
      <c r="PVS1" s="38"/>
      <c r="PVT1" s="38"/>
      <c r="PVU1" s="38"/>
      <c r="PVV1" s="38"/>
      <c r="PVW1" s="38"/>
      <c r="PVX1" s="38"/>
      <c r="PVY1" s="38"/>
      <c r="PVZ1" s="38"/>
      <c r="PWA1" s="38"/>
      <c r="PWB1" s="38"/>
      <c r="PWC1" s="38"/>
      <c r="PWD1" s="38"/>
      <c r="PWE1" s="38"/>
      <c r="PWF1" s="38"/>
      <c r="PWG1" s="38"/>
      <c r="PWH1" s="38"/>
      <c r="PWI1" s="38"/>
      <c r="PWJ1" s="38"/>
      <c r="PWK1" s="38"/>
      <c r="PWL1" s="38"/>
      <c r="PWM1" s="38"/>
      <c r="PWN1" s="38"/>
      <c r="PWO1" s="38"/>
      <c r="PWP1" s="38"/>
      <c r="PWQ1" s="38"/>
      <c r="PWR1" s="38"/>
      <c r="PWS1" s="38"/>
      <c r="PWT1" s="38"/>
      <c r="PWU1" s="38"/>
      <c r="PWV1" s="38"/>
      <c r="PWW1" s="38"/>
      <c r="PWX1" s="38"/>
      <c r="PWY1" s="38"/>
      <c r="PWZ1" s="38"/>
      <c r="PXA1" s="38"/>
      <c r="PXB1" s="38"/>
      <c r="PXC1" s="38"/>
      <c r="PXD1" s="38"/>
      <c r="PXE1" s="38"/>
      <c r="PXF1" s="38"/>
      <c r="PXG1" s="38"/>
      <c r="PXH1" s="38"/>
      <c r="PXI1" s="38"/>
      <c r="PXJ1" s="38"/>
      <c r="PXK1" s="38"/>
      <c r="PXL1" s="38"/>
      <c r="PXM1" s="38"/>
      <c r="PXN1" s="38"/>
      <c r="PXO1" s="38"/>
      <c r="PXP1" s="38"/>
      <c r="PXQ1" s="38"/>
      <c r="PXR1" s="38"/>
      <c r="PXS1" s="38"/>
      <c r="PXT1" s="38"/>
      <c r="PXU1" s="38"/>
      <c r="PXV1" s="38"/>
      <c r="PXW1" s="38"/>
      <c r="PXX1" s="38"/>
      <c r="PXY1" s="38"/>
      <c r="PXZ1" s="38"/>
      <c r="PYA1" s="38"/>
      <c r="PYB1" s="38"/>
      <c r="PYC1" s="38"/>
      <c r="PYD1" s="38"/>
      <c r="PYE1" s="38"/>
      <c r="PYF1" s="38"/>
      <c r="PYG1" s="38"/>
      <c r="PYH1" s="38"/>
      <c r="PYI1" s="38"/>
      <c r="PYJ1" s="38"/>
      <c r="PYK1" s="38"/>
      <c r="PYL1" s="38"/>
      <c r="PYM1" s="38"/>
      <c r="PYN1" s="38"/>
      <c r="PYO1" s="38"/>
      <c r="PYP1" s="38"/>
      <c r="PYQ1" s="38"/>
      <c r="PYR1" s="38"/>
      <c r="PYS1" s="38"/>
      <c r="PYT1" s="38"/>
      <c r="PYU1" s="38"/>
      <c r="PYV1" s="38"/>
      <c r="PYW1" s="38"/>
      <c r="PYX1" s="38"/>
      <c r="PYY1" s="38"/>
      <c r="PYZ1" s="38"/>
      <c r="PZA1" s="38"/>
      <c r="PZB1" s="38"/>
      <c r="PZC1" s="38"/>
      <c r="PZD1" s="38"/>
      <c r="PZE1" s="38"/>
      <c r="PZF1" s="38"/>
      <c r="PZG1" s="38"/>
      <c r="PZH1" s="38"/>
      <c r="PZI1" s="38"/>
      <c r="PZJ1" s="38"/>
      <c r="PZK1" s="38"/>
      <c r="PZL1" s="38"/>
      <c r="PZM1" s="38"/>
      <c r="PZN1" s="38"/>
      <c r="PZO1" s="38"/>
      <c r="PZP1" s="38"/>
      <c r="PZQ1" s="38"/>
      <c r="PZR1" s="38"/>
      <c r="PZS1" s="38"/>
      <c r="PZT1" s="38"/>
      <c r="PZU1" s="38"/>
      <c r="PZV1" s="38"/>
      <c r="PZW1" s="38"/>
      <c r="PZX1" s="38"/>
      <c r="PZY1" s="38"/>
      <c r="PZZ1" s="38"/>
      <c r="QAA1" s="38"/>
      <c r="QAB1" s="38"/>
      <c r="QAC1" s="38"/>
      <c r="QAD1" s="38"/>
      <c r="QAE1" s="38"/>
      <c r="QAF1" s="38"/>
      <c r="QAG1" s="38"/>
      <c r="QAH1" s="38"/>
      <c r="QAI1" s="38"/>
      <c r="QAJ1" s="38"/>
      <c r="QAK1" s="38"/>
      <c r="QAL1" s="38"/>
      <c r="QAM1" s="38"/>
      <c r="QAN1" s="38"/>
      <c r="QAO1" s="38"/>
      <c r="QAP1" s="38"/>
      <c r="QAQ1" s="38"/>
      <c r="QAR1" s="38"/>
      <c r="QAS1" s="38"/>
      <c r="QAT1" s="38"/>
      <c r="QAU1" s="38"/>
      <c r="QAV1" s="38"/>
      <c r="QAW1" s="38"/>
      <c r="QAX1" s="38"/>
      <c r="QAY1" s="38"/>
      <c r="QAZ1" s="38"/>
      <c r="QBA1" s="38"/>
      <c r="QBB1" s="38"/>
      <c r="QBC1" s="38"/>
      <c r="QBD1" s="38"/>
      <c r="QBE1" s="38"/>
      <c r="QBF1" s="38"/>
      <c r="QBG1" s="38"/>
      <c r="QBH1" s="38"/>
      <c r="QBI1" s="38"/>
      <c r="QBJ1" s="38"/>
      <c r="QBK1" s="38"/>
      <c r="QBL1" s="38"/>
      <c r="QBM1" s="38"/>
      <c r="QBN1" s="38"/>
      <c r="QBO1" s="38"/>
      <c r="QBP1" s="38"/>
      <c r="QBQ1" s="38"/>
      <c r="QBR1" s="38"/>
      <c r="QBS1" s="38"/>
      <c r="QBT1" s="38"/>
      <c r="QBU1" s="38"/>
      <c r="QBV1" s="38"/>
      <c r="QBW1" s="38"/>
      <c r="QBX1" s="38"/>
      <c r="QBY1" s="38"/>
      <c r="QBZ1" s="38"/>
      <c r="QCA1" s="38"/>
      <c r="QCB1" s="38"/>
      <c r="QCC1" s="38"/>
      <c r="QCD1" s="38"/>
      <c r="QCE1" s="38"/>
      <c r="QCF1" s="38"/>
      <c r="QCG1" s="38"/>
      <c r="QCH1" s="38"/>
      <c r="QCI1" s="38"/>
      <c r="QCJ1" s="38"/>
      <c r="QCK1" s="38"/>
      <c r="QCL1" s="38"/>
      <c r="QCM1" s="38"/>
      <c r="QCN1" s="38"/>
      <c r="QCO1" s="38"/>
      <c r="QCP1" s="38"/>
      <c r="QCQ1" s="38"/>
      <c r="QCR1" s="38"/>
      <c r="QCS1" s="38"/>
      <c r="QCT1" s="38"/>
      <c r="QCU1" s="38"/>
      <c r="QCV1" s="38"/>
      <c r="QCW1" s="38"/>
      <c r="QCX1" s="38"/>
      <c r="QCY1" s="38"/>
      <c r="QCZ1" s="38"/>
      <c r="QDA1" s="38"/>
      <c r="QDB1" s="38"/>
      <c r="QDC1" s="38"/>
      <c r="QDD1" s="38"/>
      <c r="QDE1" s="38"/>
      <c r="QDF1" s="38"/>
      <c r="QDG1" s="38"/>
      <c r="QDH1" s="38"/>
      <c r="QDI1" s="38"/>
      <c r="QDJ1" s="38"/>
      <c r="QDK1" s="38"/>
      <c r="QDL1" s="38"/>
      <c r="QDM1" s="38"/>
      <c r="QDN1" s="38"/>
      <c r="QDO1" s="38"/>
      <c r="QDP1" s="38"/>
      <c r="QDQ1" s="38"/>
      <c r="QDR1" s="38"/>
      <c r="QDS1" s="38"/>
      <c r="QDT1" s="38"/>
      <c r="QDU1" s="38"/>
      <c r="QDV1" s="38"/>
      <c r="QDW1" s="38"/>
      <c r="QDX1" s="38"/>
      <c r="QDY1" s="38"/>
      <c r="QDZ1" s="38"/>
      <c r="QEA1" s="38"/>
      <c r="QEB1" s="38"/>
      <c r="QEC1" s="38"/>
      <c r="QED1" s="38"/>
      <c r="QEE1" s="38"/>
      <c r="QEF1" s="38"/>
      <c r="QEG1" s="38"/>
      <c r="QEH1" s="38"/>
      <c r="QEI1" s="38"/>
      <c r="QEJ1" s="38"/>
      <c r="QEK1" s="38"/>
      <c r="QEL1" s="38"/>
      <c r="QEM1" s="38"/>
      <c r="QEN1" s="38"/>
      <c r="QEO1" s="38"/>
      <c r="QEP1" s="38"/>
      <c r="QEQ1" s="38"/>
      <c r="QER1" s="38"/>
      <c r="QES1" s="38"/>
      <c r="QET1" s="38"/>
      <c r="QEU1" s="38"/>
      <c r="QEV1" s="38"/>
      <c r="QEW1" s="38"/>
      <c r="QEX1" s="38"/>
      <c r="QEY1" s="38"/>
      <c r="QEZ1" s="38"/>
      <c r="QFA1" s="38"/>
      <c r="QFB1" s="38"/>
      <c r="QFC1" s="38"/>
      <c r="QFD1" s="38"/>
      <c r="QFE1" s="38"/>
      <c r="QFF1" s="38"/>
      <c r="QFG1" s="38"/>
      <c r="QFH1" s="38"/>
      <c r="QFI1" s="38"/>
      <c r="QFJ1" s="38"/>
      <c r="QFK1" s="38"/>
      <c r="QFL1" s="38"/>
      <c r="QFM1" s="38"/>
      <c r="QFN1" s="38"/>
      <c r="QFO1" s="38"/>
      <c r="QFP1" s="38"/>
      <c r="QFQ1" s="38"/>
      <c r="QFR1" s="38"/>
      <c r="QFS1" s="38"/>
      <c r="QFT1" s="38"/>
      <c r="QFU1" s="38"/>
      <c r="QFV1" s="38"/>
      <c r="QFW1" s="38"/>
      <c r="QFX1" s="38"/>
      <c r="QFY1" s="38"/>
      <c r="QFZ1" s="38"/>
      <c r="QGA1" s="38"/>
      <c r="QGB1" s="38"/>
      <c r="QGC1" s="38"/>
      <c r="QGD1" s="38"/>
      <c r="QGE1" s="38"/>
      <c r="QGF1" s="38"/>
      <c r="QGG1" s="38"/>
      <c r="QGH1" s="38"/>
      <c r="QGI1" s="38"/>
      <c r="QGJ1" s="38"/>
      <c r="QGK1" s="38"/>
      <c r="QGL1" s="38"/>
      <c r="QGM1" s="38"/>
      <c r="QGN1" s="38"/>
      <c r="QGO1" s="38"/>
      <c r="QGP1" s="38"/>
      <c r="QGQ1" s="38"/>
      <c r="QGR1" s="38"/>
      <c r="QGS1" s="38"/>
      <c r="QGT1" s="38"/>
      <c r="QGU1" s="38"/>
      <c r="QGV1" s="38"/>
      <c r="QGW1" s="38"/>
      <c r="QGX1" s="38"/>
      <c r="QGY1" s="38"/>
      <c r="QGZ1" s="38"/>
      <c r="QHA1" s="38"/>
      <c r="QHB1" s="38"/>
      <c r="QHC1" s="38"/>
      <c r="QHD1" s="38"/>
      <c r="QHE1" s="38"/>
      <c r="QHF1" s="38"/>
      <c r="QHG1" s="38"/>
      <c r="QHH1" s="38"/>
      <c r="QHI1" s="38"/>
      <c r="QHJ1" s="38"/>
      <c r="QHK1" s="38"/>
      <c r="QHL1" s="38"/>
      <c r="QHM1" s="38"/>
      <c r="QHN1" s="38"/>
      <c r="QHO1" s="38"/>
      <c r="QHP1" s="38"/>
      <c r="QHQ1" s="38"/>
      <c r="QHR1" s="38"/>
      <c r="QHS1" s="38"/>
      <c r="QHT1" s="38"/>
      <c r="QHU1" s="38"/>
      <c r="QHV1" s="38"/>
      <c r="QHW1" s="38"/>
      <c r="QHX1" s="38"/>
      <c r="QHY1" s="38"/>
      <c r="QHZ1" s="38"/>
      <c r="QIA1" s="38"/>
      <c r="QIB1" s="38"/>
      <c r="QIC1" s="38"/>
      <c r="QID1" s="38"/>
      <c r="QIE1" s="38"/>
      <c r="QIF1" s="38"/>
      <c r="QIG1" s="38"/>
      <c r="QIH1" s="38"/>
      <c r="QII1" s="38"/>
      <c r="QIJ1" s="38"/>
      <c r="QIK1" s="38"/>
      <c r="QIL1" s="38"/>
      <c r="QIM1" s="38"/>
      <c r="QIN1" s="38"/>
      <c r="QIO1" s="38"/>
      <c r="QIP1" s="38"/>
      <c r="QIQ1" s="38"/>
      <c r="QIR1" s="38"/>
      <c r="QIS1" s="38"/>
      <c r="QIT1" s="38"/>
      <c r="QIU1" s="38"/>
      <c r="QIV1" s="38"/>
      <c r="QIW1" s="38"/>
      <c r="QIX1" s="38"/>
      <c r="QIY1" s="38"/>
      <c r="QIZ1" s="38"/>
      <c r="QJA1" s="38"/>
      <c r="QJB1" s="38"/>
      <c r="QJC1" s="38"/>
      <c r="QJD1" s="38"/>
      <c r="QJE1" s="38"/>
      <c r="QJF1" s="38"/>
      <c r="QJG1" s="38"/>
      <c r="QJH1" s="38"/>
      <c r="QJI1" s="38"/>
      <c r="QJJ1" s="38"/>
      <c r="QJK1" s="38"/>
      <c r="QJL1" s="38"/>
      <c r="QJM1" s="38"/>
      <c r="QJN1" s="38"/>
      <c r="QJO1" s="38"/>
      <c r="QJP1" s="38"/>
      <c r="QJQ1" s="38"/>
      <c r="QJR1" s="38"/>
      <c r="QJS1" s="38"/>
      <c r="QJT1" s="38"/>
      <c r="QJU1" s="38"/>
      <c r="QJV1" s="38"/>
      <c r="QJW1" s="38"/>
      <c r="QJX1" s="38"/>
      <c r="QJY1" s="38"/>
      <c r="QJZ1" s="38"/>
      <c r="QKA1" s="38"/>
      <c r="QKB1" s="38"/>
      <c r="QKC1" s="38"/>
      <c r="QKD1" s="38"/>
      <c r="QKE1" s="38"/>
      <c r="QKF1" s="38"/>
      <c r="QKG1" s="38"/>
      <c r="QKH1" s="38"/>
      <c r="QKI1" s="38"/>
      <c r="QKJ1" s="38"/>
      <c r="QKK1" s="38"/>
      <c r="QKL1" s="38"/>
      <c r="QKM1" s="38"/>
      <c r="QKN1" s="38"/>
      <c r="QKO1" s="38"/>
      <c r="QKP1" s="38"/>
      <c r="QKQ1" s="38"/>
      <c r="QKR1" s="38"/>
      <c r="QKS1" s="38"/>
      <c r="QKT1" s="38"/>
      <c r="QKU1" s="38"/>
      <c r="QKV1" s="38"/>
      <c r="QKW1" s="38"/>
      <c r="QKX1" s="38"/>
      <c r="QKY1" s="38"/>
      <c r="QKZ1" s="38"/>
      <c r="QLA1" s="38"/>
      <c r="QLB1" s="38"/>
      <c r="QLC1" s="38"/>
      <c r="QLD1" s="38"/>
      <c r="QLE1" s="38"/>
      <c r="QLF1" s="38"/>
      <c r="QLG1" s="38"/>
      <c r="QLH1" s="38"/>
      <c r="QLI1" s="38"/>
      <c r="QLJ1" s="38"/>
      <c r="QLK1" s="38"/>
      <c r="QLL1" s="38"/>
      <c r="QLM1" s="38"/>
      <c r="QLN1" s="38"/>
      <c r="QLO1" s="38"/>
      <c r="QLP1" s="38"/>
      <c r="QLQ1" s="38"/>
      <c r="QLR1" s="38"/>
      <c r="QLS1" s="38"/>
      <c r="QLT1" s="38"/>
      <c r="QLU1" s="38"/>
      <c r="QLV1" s="38"/>
      <c r="QLW1" s="38"/>
      <c r="QLX1" s="38"/>
      <c r="QLY1" s="38"/>
      <c r="QLZ1" s="38"/>
      <c r="QMA1" s="38"/>
      <c r="QMB1" s="38"/>
      <c r="QMC1" s="38"/>
      <c r="QMD1" s="38"/>
      <c r="QME1" s="38"/>
      <c r="QMF1" s="38"/>
      <c r="QMG1" s="38"/>
      <c r="QMH1" s="38"/>
      <c r="QMI1" s="38"/>
      <c r="QMJ1" s="38"/>
      <c r="QMK1" s="38"/>
      <c r="QML1" s="38"/>
      <c r="QMM1" s="38"/>
      <c r="QMN1" s="38"/>
      <c r="QMO1" s="38"/>
      <c r="QMP1" s="38"/>
      <c r="QMQ1" s="38"/>
      <c r="QMR1" s="38"/>
      <c r="QMS1" s="38"/>
      <c r="QMT1" s="38"/>
      <c r="QMU1" s="38"/>
      <c r="QMV1" s="38"/>
      <c r="QMW1" s="38"/>
      <c r="QMX1" s="38"/>
      <c r="QMY1" s="38"/>
      <c r="QMZ1" s="38"/>
      <c r="QNA1" s="38"/>
      <c r="QNB1" s="38"/>
      <c r="QNC1" s="38"/>
      <c r="QND1" s="38"/>
      <c r="QNE1" s="38"/>
      <c r="QNF1" s="38"/>
      <c r="QNG1" s="38"/>
      <c r="QNH1" s="38"/>
      <c r="QNI1" s="38"/>
      <c r="QNJ1" s="38"/>
      <c r="QNK1" s="38"/>
      <c r="QNL1" s="38"/>
      <c r="QNM1" s="38"/>
      <c r="QNN1" s="38"/>
      <c r="QNO1" s="38"/>
      <c r="QNP1" s="38"/>
      <c r="QNQ1" s="38"/>
      <c r="QNR1" s="38"/>
      <c r="QNS1" s="38"/>
      <c r="QNT1" s="38"/>
      <c r="QNU1" s="38"/>
      <c r="QNV1" s="38"/>
      <c r="QNW1" s="38"/>
      <c r="QNX1" s="38"/>
      <c r="QNY1" s="38"/>
      <c r="QNZ1" s="38"/>
      <c r="QOA1" s="38"/>
      <c r="QOB1" s="38"/>
      <c r="QOC1" s="38"/>
      <c r="QOD1" s="38"/>
      <c r="QOE1" s="38"/>
      <c r="QOF1" s="38"/>
      <c r="QOG1" s="38"/>
      <c r="QOH1" s="38"/>
      <c r="QOI1" s="38"/>
      <c r="QOJ1" s="38"/>
      <c r="QOK1" s="38"/>
      <c r="QOL1" s="38"/>
      <c r="QOM1" s="38"/>
      <c r="QON1" s="38"/>
      <c r="QOO1" s="38"/>
      <c r="QOP1" s="38"/>
      <c r="QOQ1" s="38"/>
      <c r="QOR1" s="38"/>
      <c r="QOS1" s="38"/>
      <c r="QOT1" s="38"/>
      <c r="QOU1" s="38"/>
      <c r="QOV1" s="38"/>
      <c r="QOW1" s="38"/>
      <c r="QOX1" s="38"/>
      <c r="QOY1" s="38"/>
      <c r="QOZ1" s="38"/>
      <c r="QPA1" s="38"/>
      <c r="QPB1" s="38"/>
      <c r="QPC1" s="38"/>
      <c r="QPD1" s="38"/>
      <c r="QPE1" s="38"/>
      <c r="QPF1" s="38"/>
      <c r="QPG1" s="38"/>
      <c r="QPH1" s="38"/>
      <c r="QPI1" s="38"/>
      <c r="QPJ1" s="38"/>
      <c r="QPK1" s="38"/>
      <c r="QPL1" s="38"/>
      <c r="QPM1" s="38"/>
      <c r="QPN1" s="38"/>
      <c r="QPO1" s="38"/>
      <c r="QPP1" s="38"/>
      <c r="QPQ1" s="38"/>
      <c r="QPR1" s="38"/>
      <c r="QPS1" s="38"/>
      <c r="QPT1" s="38"/>
      <c r="QPU1" s="38"/>
      <c r="QPV1" s="38"/>
      <c r="QPW1" s="38"/>
      <c r="QPX1" s="38"/>
      <c r="QPY1" s="38"/>
      <c r="QPZ1" s="38"/>
      <c r="QQA1" s="38"/>
      <c r="QQB1" s="38"/>
      <c r="QQC1" s="38"/>
      <c r="QQD1" s="38"/>
      <c r="QQE1" s="38"/>
      <c r="QQF1" s="38"/>
      <c r="QQG1" s="38"/>
      <c r="QQH1" s="38"/>
      <c r="QQI1" s="38"/>
      <c r="QQJ1" s="38"/>
      <c r="QQK1" s="38"/>
      <c r="QQL1" s="38"/>
      <c r="QQM1" s="38"/>
      <c r="QQN1" s="38"/>
      <c r="QQO1" s="38"/>
      <c r="QQP1" s="38"/>
      <c r="QQQ1" s="38"/>
      <c r="QQR1" s="38"/>
      <c r="QQS1" s="38"/>
      <c r="QQT1" s="38"/>
      <c r="QQU1" s="38"/>
      <c r="QQV1" s="38"/>
      <c r="QQW1" s="38"/>
      <c r="QQX1" s="38"/>
      <c r="QQY1" s="38"/>
      <c r="QQZ1" s="38"/>
      <c r="QRA1" s="38"/>
      <c r="QRB1" s="38"/>
      <c r="QRC1" s="38"/>
      <c r="QRD1" s="38"/>
      <c r="QRE1" s="38"/>
      <c r="QRF1" s="38"/>
      <c r="QRG1" s="38"/>
      <c r="QRH1" s="38"/>
      <c r="QRI1" s="38"/>
      <c r="QRJ1" s="38"/>
      <c r="QRK1" s="38"/>
      <c r="QRL1" s="38"/>
      <c r="QRM1" s="38"/>
      <c r="QRN1" s="38"/>
      <c r="QRO1" s="38"/>
      <c r="QRP1" s="38"/>
      <c r="QRQ1" s="38"/>
      <c r="QRR1" s="38"/>
      <c r="QRS1" s="38"/>
      <c r="QRT1" s="38"/>
      <c r="QRU1" s="38"/>
      <c r="QRV1" s="38"/>
      <c r="QRW1" s="38"/>
      <c r="QRX1" s="38"/>
      <c r="QRY1" s="38"/>
      <c r="QRZ1" s="38"/>
      <c r="QSA1" s="38"/>
      <c r="QSB1" s="38"/>
      <c r="QSC1" s="38"/>
      <c r="QSD1" s="38"/>
      <c r="QSE1" s="38"/>
      <c r="QSF1" s="38"/>
      <c r="QSG1" s="38"/>
      <c r="QSH1" s="38"/>
      <c r="QSI1" s="38"/>
      <c r="QSJ1" s="38"/>
      <c r="QSK1" s="38"/>
      <c r="QSL1" s="38"/>
      <c r="QSM1" s="38"/>
      <c r="QSN1" s="38"/>
      <c r="QSO1" s="38"/>
      <c r="QSP1" s="38"/>
      <c r="QSQ1" s="38"/>
      <c r="QSR1" s="38"/>
      <c r="QSS1" s="38"/>
      <c r="QST1" s="38"/>
      <c r="QSU1" s="38"/>
      <c r="QSV1" s="38"/>
      <c r="QSW1" s="38"/>
      <c r="QSX1" s="38"/>
      <c r="QSY1" s="38"/>
      <c r="QSZ1" s="38"/>
      <c r="QTA1" s="38"/>
      <c r="QTB1" s="38"/>
      <c r="QTC1" s="38"/>
      <c r="QTD1" s="38"/>
      <c r="QTE1" s="38"/>
      <c r="QTF1" s="38"/>
      <c r="QTG1" s="38"/>
      <c r="QTH1" s="38"/>
      <c r="QTI1" s="38"/>
      <c r="QTJ1" s="38"/>
      <c r="QTK1" s="38"/>
      <c r="QTL1" s="38"/>
      <c r="QTM1" s="38"/>
      <c r="QTN1" s="38"/>
      <c r="QTO1" s="38"/>
      <c r="QTP1" s="38"/>
      <c r="QTQ1" s="38"/>
      <c r="QTR1" s="38"/>
      <c r="QTS1" s="38"/>
      <c r="QTT1" s="38"/>
      <c r="QTU1" s="38"/>
      <c r="QTV1" s="38"/>
      <c r="QTW1" s="38"/>
      <c r="QTX1" s="38"/>
      <c r="QTY1" s="38"/>
      <c r="QTZ1" s="38"/>
      <c r="QUA1" s="38"/>
      <c r="QUB1" s="38"/>
      <c r="QUC1" s="38"/>
      <c r="QUD1" s="38"/>
      <c r="QUE1" s="38"/>
      <c r="QUF1" s="38"/>
      <c r="QUG1" s="38"/>
      <c r="QUH1" s="38"/>
      <c r="QUI1" s="38"/>
      <c r="QUJ1" s="38"/>
      <c r="QUK1" s="38"/>
      <c r="QUL1" s="38"/>
      <c r="QUM1" s="38"/>
      <c r="QUN1" s="38"/>
      <c r="QUO1" s="38"/>
      <c r="QUP1" s="38"/>
      <c r="QUQ1" s="38"/>
      <c r="QUR1" s="38"/>
      <c r="QUS1" s="38"/>
      <c r="QUT1" s="38"/>
      <c r="QUU1" s="38"/>
      <c r="QUV1" s="38"/>
      <c r="QUW1" s="38"/>
      <c r="QUX1" s="38"/>
      <c r="QUY1" s="38"/>
      <c r="QUZ1" s="38"/>
      <c r="QVA1" s="38"/>
      <c r="QVB1" s="38"/>
      <c r="QVC1" s="38"/>
      <c r="QVD1" s="38"/>
      <c r="QVE1" s="38"/>
      <c r="QVF1" s="38"/>
      <c r="QVG1" s="38"/>
      <c r="QVH1" s="38"/>
      <c r="QVI1" s="38"/>
      <c r="QVJ1" s="38"/>
      <c r="QVK1" s="38"/>
      <c r="QVL1" s="38"/>
      <c r="QVM1" s="38"/>
      <c r="QVN1" s="38"/>
      <c r="QVO1" s="38"/>
      <c r="QVP1" s="38"/>
      <c r="QVQ1" s="38"/>
      <c r="QVR1" s="38"/>
      <c r="QVS1" s="38"/>
      <c r="QVT1" s="38"/>
      <c r="QVU1" s="38"/>
      <c r="QVV1" s="38"/>
      <c r="QVW1" s="38"/>
      <c r="QVX1" s="38"/>
      <c r="QVY1" s="38"/>
      <c r="QVZ1" s="38"/>
      <c r="QWA1" s="38"/>
      <c r="QWB1" s="38"/>
      <c r="QWC1" s="38"/>
      <c r="QWD1" s="38"/>
      <c r="QWE1" s="38"/>
      <c r="QWF1" s="38"/>
      <c r="QWG1" s="38"/>
      <c r="QWH1" s="38"/>
      <c r="QWI1" s="38"/>
      <c r="QWJ1" s="38"/>
      <c r="QWK1" s="38"/>
      <c r="QWL1" s="38"/>
      <c r="QWM1" s="38"/>
      <c r="QWN1" s="38"/>
      <c r="QWO1" s="38"/>
      <c r="QWP1" s="38"/>
      <c r="QWQ1" s="38"/>
      <c r="QWR1" s="38"/>
      <c r="QWS1" s="38"/>
      <c r="QWT1" s="38"/>
      <c r="QWU1" s="38"/>
      <c r="QWV1" s="38"/>
      <c r="QWW1" s="38"/>
      <c r="QWX1" s="38"/>
      <c r="QWY1" s="38"/>
      <c r="QWZ1" s="38"/>
      <c r="QXA1" s="38"/>
      <c r="QXB1" s="38"/>
      <c r="QXC1" s="38"/>
      <c r="QXD1" s="38"/>
      <c r="QXE1" s="38"/>
      <c r="QXF1" s="38"/>
      <c r="QXG1" s="38"/>
      <c r="QXH1" s="38"/>
      <c r="QXI1" s="38"/>
      <c r="QXJ1" s="38"/>
      <c r="QXK1" s="38"/>
      <c r="QXL1" s="38"/>
      <c r="QXM1" s="38"/>
      <c r="QXN1" s="38"/>
      <c r="QXO1" s="38"/>
      <c r="QXP1" s="38"/>
      <c r="QXQ1" s="38"/>
      <c r="QXR1" s="38"/>
      <c r="QXS1" s="38"/>
      <c r="QXT1" s="38"/>
      <c r="QXU1" s="38"/>
      <c r="QXV1" s="38"/>
      <c r="QXW1" s="38"/>
      <c r="QXX1" s="38"/>
      <c r="QXY1" s="38"/>
      <c r="QXZ1" s="38"/>
      <c r="QYA1" s="38"/>
      <c r="QYB1" s="38"/>
      <c r="QYC1" s="38"/>
      <c r="QYD1" s="38"/>
      <c r="QYE1" s="38"/>
      <c r="QYF1" s="38"/>
      <c r="QYG1" s="38"/>
      <c r="QYH1" s="38"/>
      <c r="QYI1" s="38"/>
      <c r="QYJ1" s="38"/>
      <c r="QYK1" s="38"/>
      <c r="QYL1" s="38"/>
      <c r="QYM1" s="38"/>
      <c r="QYN1" s="38"/>
      <c r="QYO1" s="38"/>
      <c r="QYP1" s="38"/>
      <c r="QYQ1" s="38"/>
      <c r="QYR1" s="38"/>
      <c r="QYS1" s="38"/>
      <c r="QYT1" s="38"/>
      <c r="QYU1" s="38"/>
      <c r="QYV1" s="38"/>
      <c r="QYW1" s="38"/>
      <c r="QYX1" s="38"/>
      <c r="QYY1" s="38"/>
      <c r="QYZ1" s="38"/>
      <c r="QZA1" s="38"/>
      <c r="QZB1" s="38"/>
      <c r="QZC1" s="38"/>
      <c r="QZD1" s="38"/>
      <c r="QZE1" s="38"/>
      <c r="QZF1" s="38"/>
      <c r="QZG1" s="38"/>
      <c r="QZH1" s="38"/>
      <c r="QZI1" s="38"/>
      <c r="QZJ1" s="38"/>
      <c r="QZK1" s="38"/>
      <c r="QZL1" s="38"/>
      <c r="QZM1" s="38"/>
      <c r="QZN1" s="38"/>
      <c r="QZO1" s="38"/>
      <c r="QZP1" s="38"/>
      <c r="QZQ1" s="38"/>
      <c r="QZR1" s="38"/>
      <c r="QZS1" s="38"/>
      <c r="QZT1" s="38"/>
      <c r="QZU1" s="38"/>
      <c r="QZV1" s="38"/>
      <c r="QZW1" s="38"/>
      <c r="QZX1" s="38"/>
      <c r="QZY1" s="38"/>
      <c r="QZZ1" s="38"/>
      <c r="RAA1" s="38"/>
      <c r="RAB1" s="38"/>
      <c r="RAC1" s="38"/>
      <c r="RAD1" s="38"/>
      <c r="RAE1" s="38"/>
      <c r="RAF1" s="38"/>
      <c r="RAG1" s="38"/>
      <c r="RAH1" s="38"/>
      <c r="RAI1" s="38"/>
      <c r="RAJ1" s="38"/>
      <c r="RAK1" s="38"/>
      <c r="RAL1" s="38"/>
      <c r="RAM1" s="38"/>
      <c r="RAN1" s="38"/>
      <c r="RAO1" s="38"/>
      <c r="RAP1" s="38"/>
      <c r="RAQ1" s="38"/>
      <c r="RAR1" s="38"/>
      <c r="RAS1" s="38"/>
      <c r="RAT1" s="38"/>
      <c r="RAU1" s="38"/>
      <c r="RAV1" s="38"/>
      <c r="RAW1" s="38"/>
      <c r="RAX1" s="38"/>
      <c r="RAY1" s="38"/>
      <c r="RAZ1" s="38"/>
      <c r="RBA1" s="38"/>
      <c r="RBB1" s="38"/>
      <c r="RBC1" s="38"/>
      <c r="RBD1" s="38"/>
      <c r="RBE1" s="38"/>
      <c r="RBF1" s="38"/>
      <c r="RBG1" s="38"/>
      <c r="RBH1" s="38"/>
      <c r="RBI1" s="38"/>
      <c r="RBJ1" s="38"/>
      <c r="RBK1" s="38"/>
      <c r="RBL1" s="38"/>
      <c r="RBM1" s="38"/>
      <c r="RBN1" s="38"/>
      <c r="RBO1" s="38"/>
      <c r="RBP1" s="38"/>
      <c r="RBQ1" s="38"/>
      <c r="RBR1" s="38"/>
      <c r="RBS1" s="38"/>
      <c r="RBT1" s="38"/>
      <c r="RBU1" s="38"/>
      <c r="RBV1" s="38"/>
      <c r="RBW1" s="38"/>
      <c r="RBX1" s="38"/>
      <c r="RBY1" s="38"/>
      <c r="RBZ1" s="38"/>
      <c r="RCA1" s="38"/>
      <c r="RCB1" s="38"/>
      <c r="RCC1" s="38"/>
      <c r="RCD1" s="38"/>
      <c r="RCE1" s="38"/>
      <c r="RCF1" s="38"/>
      <c r="RCG1" s="38"/>
      <c r="RCH1" s="38"/>
      <c r="RCI1" s="38"/>
      <c r="RCJ1" s="38"/>
      <c r="RCK1" s="38"/>
      <c r="RCL1" s="38"/>
      <c r="RCM1" s="38"/>
      <c r="RCN1" s="38"/>
      <c r="RCO1" s="38"/>
      <c r="RCP1" s="38"/>
      <c r="RCQ1" s="38"/>
      <c r="RCR1" s="38"/>
      <c r="RCS1" s="38"/>
      <c r="RCT1" s="38"/>
      <c r="RCU1" s="38"/>
      <c r="RCV1" s="38"/>
      <c r="RCW1" s="38"/>
      <c r="RCX1" s="38"/>
      <c r="RCY1" s="38"/>
      <c r="RCZ1" s="38"/>
      <c r="RDA1" s="38"/>
      <c r="RDB1" s="38"/>
      <c r="RDC1" s="38"/>
      <c r="RDD1" s="38"/>
      <c r="RDE1" s="38"/>
      <c r="RDF1" s="38"/>
      <c r="RDG1" s="38"/>
      <c r="RDH1" s="38"/>
      <c r="RDI1" s="38"/>
      <c r="RDJ1" s="38"/>
      <c r="RDK1" s="38"/>
      <c r="RDL1" s="38"/>
      <c r="RDM1" s="38"/>
      <c r="RDN1" s="38"/>
      <c r="RDO1" s="38"/>
      <c r="RDP1" s="38"/>
      <c r="RDQ1" s="38"/>
      <c r="RDR1" s="38"/>
      <c r="RDS1" s="38"/>
      <c r="RDT1" s="38"/>
      <c r="RDU1" s="38"/>
      <c r="RDV1" s="38"/>
      <c r="RDW1" s="38"/>
      <c r="RDX1" s="38"/>
      <c r="RDY1" s="38"/>
      <c r="RDZ1" s="38"/>
      <c r="REA1" s="38"/>
      <c r="REB1" s="38"/>
      <c r="REC1" s="38"/>
      <c r="RED1" s="38"/>
      <c r="REE1" s="38"/>
      <c r="REF1" s="38"/>
      <c r="REG1" s="38"/>
      <c r="REH1" s="38"/>
      <c r="REI1" s="38"/>
      <c r="REJ1" s="38"/>
      <c r="REK1" s="38"/>
      <c r="REL1" s="38"/>
      <c r="REM1" s="38"/>
      <c r="REN1" s="38"/>
      <c r="REO1" s="38"/>
      <c r="REP1" s="38"/>
      <c r="REQ1" s="38"/>
      <c r="RER1" s="38"/>
      <c r="RES1" s="38"/>
      <c r="RET1" s="38"/>
      <c r="REU1" s="38"/>
      <c r="REV1" s="38"/>
      <c r="REW1" s="38"/>
      <c r="REX1" s="38"/>
      <c r="REY1" s="38"/>
      <c r="REZ1" s="38"/>
      <c r="RFA1" s="38"/>
      <c r="RFB1" s="38"/>
      <c r="RFC1" s="38"/>
      <c r="RFD1" s="38"/>
      <c r="RFE1" s="38"/>
      <c r="RFF1" s="38"/>
      <c r="RFG1" s="38"/>
      <c r="RFH1" s="38"/>
      <c r="RFI1" s="38"/>
      <c r="RFJ1" s="38"/>
      <c r="RFK1" s="38"/>
      <c r="RFL1" s="38"/>
      <c r="RFM1" s="38"/>
      <c r="RFN1" s="38"/>
      <c r="RFO1" s="38"/>
      <c r="RFP1" s="38"/>
      <c r="RFQ1" s="38"/>
      <c r="RFR1" s="38"/>
      <c r="RFS1" s="38"/>
      <c r="RFT1" s="38"/>
      <c r="RFU1" s="38"/>
      <c r="RFV1" s="38"/>
      <c r="RFW1" s="38"/>
      <c r="RFX1" s="38"/>
      <c r="RFY1" s="38"/>
      <c r="RFZ1" s="38"/>
      <c r="RGA1" s="38"/>
      <c r="RGB1" s="38"/>
      <c r="RGC1" s="38"/>
      <c r="RGD1" s="38"/>
      <c r="RGE1" s="38"/>
      <c r="RGF1" s="38"/>
      <c r="RGG1" s="38"/>
      <c r="RGH1" s="38"/>
      <c r="RGI1" s="38"/>
      <c r="RGJ1" s="38"/>
      <c r="RGK1" s="38"/>
      <c r="RGL1" s="38"/>
      <c r="RGM1" s="38"/>
      <c r="RGN1" s="38"/>
      <c r="RGO1" s="38"/>
      <c r="RGP1" s="38"/>
      <c r="RGQ1" s="38"/>
      <c r="RGR1" s="38"/>
      <c r="RGS1" s="38"/>
      <c r="RGT1" s="38"/>
      <c r="RGU1" s="38"/>
      <c r="RGV1" s="38"/>
      <c r="RGW1" s="38"/>
      <c r="RGX1" s="38"/>
      <c r="RGY1" s="38"/>
      <c r="RGZ1" s="38"/>
      <c r="RHA1" s="38"/>
      <c r="RHB1" s="38"/>
      <c r="RHC1" s="38"/>
      <c r="RHD1" s="38"/>
      <c r="RHE1" s="38"/>
      <c r="RHF1" s="38"/>
      <c r="RHG1" s="38"/>
      <c r="RHH1" s="38"/>
      <c r="RHI1" s="38"/>
      <c r="RHJ1" s="38"/>
      <c r="RHK1" s="38"/>
      <c r="RHL1" s="38"/>
      <c r="RHM1" s="38"/>
      <c r="RHN1" s="38"/>
      <c r="RHO1" s="38"/>
      <c r="RHP1" s="38"/>
      <c r="RHQ1" s="38"/>
      <c r="RHR1" s="38"/>
      <c r="RHS1" s="38"/>
      <c r="RHT1" s="38"/>
      <c r="RHU1" s="38"/>
      <c r="RHV1" s="38"/>
      <c r="RHW1" s="38"/>
      <c r="RHX1" s="38"/>
      <c r="RHY1" s="38"/>
      <c r="RHZ1" s="38"/>
      <c r="RIA1" s="38"/>
      <c r="RIB1" s="38"/>
      <c r="RIC1" s="38"/>
      <c r="RID1" s="38"/>
      <c r="RIE1" s="38"/>
      <c r="RIF1" s="38"/>
      <c r="RIG1" s="38"/>
      <c r="RIH1" s="38"/>
      <c r="RII1" s="38"/>
      <c r="RIJ1" s="38"/>
      <c r="RIK1" s="38"/>
      <c r="RIL1" s="38"/>
      <c r="RIM1" s="38"/>
      <c r="RIN1" s="38"/>
      <c r="RIO1" s="38"/>
      <c r="RIP1" s="38"/>
      <c r="RIQ1" s="38"/>
      <c r="RIR1" s="38"/>
      <c r="RIS1" s="38"/>
      <c r="RIT1" s="38"/>
      <c r="RIU1" s="38"/>
      <c r="RIV1" s="38"/>
      <c r="RIW1" s="38"/>
      <c r="RIX1" s="38"/>
      <c r="RIY1" s="38"/>
      <c r="RIZ1" s="38"/>
      <c r="RJA1" s="38"/>
      <c r="RJB1" s="38"/>
      <c r="RJC1" s="38"/>
      <c r="RJD1" s="38"/>
      <c r="RJE1" s="38"/>
      <c r="RJF1" s="38"/>
      <c r="RJG1" s="38"/>
      <c r="RJH1" s="38"/>
      <c r="RJI1" s="38"/>
      <c r="RJJ1" s="38"/>
      <c r="RJK1" s="38"/>
      <c r="RJL1" s="38"/>
      <c r="RJM1" s="38"/>
      <c r="RJN1" s="38"/>
      <c r="RJO1" s="38"/>
      <c r="RJP1" s="38"/>
      <c r="RJQ1" s="38"/>
      <c r="RJR1" s="38"/>
      <c r="RJS1" s="38"/>
      <c r="RJT1" s="38"/>
      <c r="RJU1" s="38"/>
      <c r="RJV1" s="38"/>
      <c r="RJW1" s="38"/>
      <c r="RJX1" s="38"/>
      <c r="RJY1" s="38"/>
      <c r="RJZ1" s="38"/>
      <c r="RKA1" s="38"/>
      <c r="RKB1" s="38"/>
      <c r="RKC1" s="38"/>
      <c r="RKD1" s="38"/>
      <c r="RKE1" s="38"/>
      <c r="RKF1" s="38"/>
      <c r="RKG1" s="38"/>
      <c r="RKH1" s="38"/>
      <c r="RKI1" s="38"/>
      <c r="RKJ1" s="38"/>
      <c r="RKK1" s="38"/>
      <c r="RKL1" s="38"/>
      <c r="RKM1" s="38"/>
      <c r="RKN1" s="38"/>
      <c r="RKO1" s="38"/>
      <c r="RKP1" s="38"/>
      <c r="RKQ1" s="38"/>
      <c r="RKR1" s="38"/>
      <c r="RKS1" s="38"/>
      <c r="RKT1" s="38"/>
      <c r="RKU1" s="38"/>
      <c r="RKV1" s="38"/>
      <c r="RKW1" s="38"/>
      <c r="RKX1" s="38"/>
      <c r="RKY1" s="38"/>
      <c r="RKZ1" s="38"/>
      <c r="RLA1" s="38"/>
      <c r="RLB1" s="38"/>
      <c r="RLC1" s="38"/>
      <c r="RLD1" s="38"/>
      <c r="RLE1" s="38"/>
      <c r="RLF1" s="38"/>
      <c r="RLG1" s="38"/>
      <c r="RLH1" s="38"/>
      <c r="RLI1" s="38"/>
      <c r="RLJ1" s="38"/>
      <c r="RLK1" s="38"/>
      <c r="RLL1" s="38"/>
      <c r="RLM1" s="38"/>
      <c r="RLN1" s="38"/>
      <c r="RLO1" s="38"/>
      <c r="RLP1" s="38"/>
      <c r="RLQ1" s="38"/>
      <c r="RLR1" s="38"/>
      <c r="RLS1" s="38"/>
      <c r="RLT1" s="38"/>
      <c r="RLU1" s="38"/>
      <c r="RLV1" s="38"/>
      <c r="RLW1" s="38"/>
      <c r="RLX1" s="38"/>
      <c r="RLY1" s="38"/>
      <c r="RLZ1" s="38"/>
      <c r="RMA1" s="38"/>
      <c r="RMB1" s="38"/>
      <c r="RMC1" s="38"/>
      <c r="RMD1" s="38"/>
      <c r="RME1" s="38"/>
      <c r="RMF1" s="38"/>
      <c r="RMG1" s="38"/>
      <c r="RMH1" s="38"/>
      <c r="RMI1" s="38"/>
      <c r="RMJ1" s="38"/>
      <c r="RMK1" s="38"/>
      <c r="RML1" s="38"/>
      <c r="RMM1" s="38"/>
      <c r="RMN1" s="38"/>
      <c r="RMO1" s="38"/>
      <c r="RMP1" s="38"/>
      <c r="RMQ1" s="38"/>
      <c r="RMR1" s="38"/>
      <c r="RMS1" s="38"/>
      <c r="RMT1" s="38"/>
      <c r="RMU1" s="38"/>
      <c r="RMV1" s="38"/>
      <c r="RMW1" s="38"/>
      <c r="RMX1" s="38"/>
      <c r="RMY1" s="38"/>
      <c r="RMZ1" s="38"/>
      <c r="RNA1" s="38"/>
      <c r="RNB1" s="38"/>
      <c r="RNC1" s="38"/>
      <c r="RND1" s="38"/>
      <c r="RNE1" s="38"/>
      <c r="RNF1" s="38"/>
      <c r="RNG1" s="38"/>
      <c r="RNH1" s="38"/>
      <c r="RNI1" s="38"/>
      <c r="RNJ1" s="38"/>
      <c r="RNK1" s="38"/>
      <c r="RNL1" s="38"/>
      <c r="RNM1" s="38"/>
      <c r="RNN1" s="38"/>
      <c r="RNO1" s="38"/>
      <c r="RNP1" s="38"/>
      <c r="RNQ1" s="38"/>
      <c r="RNR1" s="38"/>
      <c r="RNS1" s="38"/>
      <c r="RNT1" s="38"/>
      <c r="RNU1" s="38"/>
      <c r="RNV1" s="38"/>
      <c r="RNW1" s="38"/>
      <c r="RNX1" s="38"/>
      <c r="RNY1" s="38"/>
      <c r="RNZ1" s="38"/>
      <c r="ROA1" s="38"/>
      <c r="ROB1" s="38"/>
      <c r="ROC1" s="38"/>
      <c r="ROD1" s="38"/>
      <c r="ROE1" s="38"/>
      <c r="ROF1" s="38"/>
      <c r="ROG1" s="38"/>
      <c r="ROH1" s="38"/>
      <c r="ROI1" s="38"/>
      <c r="ROJ1" s="38"/>
      <c r="ROK1" s="38"/>
      <c r="ROL1" s="38"/>
      <c r="ROM1" s="38"/>
      <c r="RON1" s="38"/>
      <c r="ROO1" s="38"/>
      <c r="ROP1" s="38"/>
      <c r="ROQ1" s="38"/>
      <c r="ROR1" s="38"/>
      <c r="ROS1" s="38"/>
      <c r="ROT1" s="38"/>
      <c r="ROU1" s="38"/>
      <c r="ROV1" s="38"/>
      <c r="ROW1" s="38"/>
      <c r="ROX1" s="38"/>
      <c r="ROY1" s="38"/>
      <c r="ROZ1" s="38"/>
      <c r="RPA1" s="38"/>
      <c r="RPB1" s="38"/>
      <c r="RPC1" s="38"/>
      <c r="RPD1" s="38"/>
      <c r="RPE1" s="38"/>
      <c r="RPF1" s="38"/>
      <c r="RPG1" s="38"/>
      <c r="RPH1" s="38"/>
      <c r="RPI1" s="38"/>
      <c r="RPJ1" s="38"/>
      <c r="RPK1" s="38"/>
      <c r="RPL1" s="38"/>
      <c r="RPM1" s="38"/>
      <c r="RPN1" s="38"/>
      <c r="RPO1" s="38"/>
      <c r="RPP1" s="38"/>
      <c r="RPQ1" s="38"/>
      <c r="RPR1" s="38"/>
      <c r="RPS1" s="38"/>
      <c r="RPT1" s="38"/>
      <c r="RPU1" s="38"/>
      <c r="RPV1" s="38"/>
      <c r="RPW1" s="38"/>
      <c r="RPX1" s="38"/>
      <c r="RPY1" s="38"/>
      <c r="RPZ1" s="38"/>
      <c r="RQA1" s="38"/>
      <c r="RQB1" s="38"/>
      <c r="RQC1" s="38"/>
      <c r="RQD1" s="38"/>
      <c r="RQE1" s="38"/>
      <c r="RQF1" s="38"/>
      <c r="RQG1" s="38"/>
      <c r="RQH1" s="38"/>
      <c r="RQI1" s="38"/>
      <c r="RQJ1" s="38"/>
      <c r="RQK1" s="38"/>
      <c r="RQL1" s="38"/>
      <c r="RQM1" s="38"/>
      <c r="RQN1" s="38"/>
      <c r="RQO1" s="38"/>
      <c r="RQP1" s="38"/>
      <c r="RQQ1" s="38"/>
      <c r="RQR1" s="38"/>
      <c r="RQS1" s="38"/>
      <c r="RQT1" s="38"/>
      <c r="RQU1" s="38"/>
      <c r="RQV1" s="38"/>
      <c r="RQW1" s="38"/>
      <c r="RQX1" s="38"/>
      <c r="RQY1" s="38"/>
      <c r="RQZ1" s="38"/>
      <c r="RRA1" s="38"/>
      <c r="RRB1" s="38"/>
      <c r="RRC1" s="38"/>
      <c r="RRD1" s="38"/>
      <c r="RRE1" s="38"/>
      <c r="RRF1" s="38"/>
      <c r="RRG1" s="38"/>
      <c r="RRH1" s="38"/>
      <c r="RRI1" s="38"/>
      <c r="RRJ1" s="38"/>
      <c r="RRK1" s="38"/>
      <c r="RRL1" s="38"/>
      <c r="RRM1" s="38"/>
      <c r="RRN1" s="38"/>
      <c r="RRO1" s="38"/>
      <c r="RRP1" s="38"/>
      <c r="RRQ1" s="38"/>
      <c r="RRR1" s="38"/>
      <c r="RRS1" s="38"/>
      <c r="RRT1" s="38"/>
      <c r="RRU1" s="38"/>
      <c r="RRV1" s="38"/>
      <c r="RRW1" s="38"/>
      <c r="RRX1" s="38"/>
      <c r="RRY1" s="38"/>
      <c r="RRZ1" s="38"/>
      <c r="RSA1" s="38"/>
      <c r="RSB1" s="38"/>
      <c r="RSC1" s="38"/>
      <c r="RSD1" s="38"/>
      <c r="RSE1" s="38"/>
      <c r="RSF1" s="38"/>
      <c r="RSG1" s="38"/>
      <c r="RSH1" s="38"/>
      <c r="RSI1" s="38"/>
      <c r="RSJ1" s="38"/>
      <c r="RSK1" s="38"/>
      <c r="RSL1" s="38"/>
      <c r="RSM1" s="38"/>
      <c r="RSN1" s="38"/>
      <c r="RSO1" s="38"/>
      <c r="RSP1" s="38"/>
      <c r="RSQ1" s="38"/>
      <c r="RSR1" s="38"/>
      <c r="RSS1" s="38"/>
      <c r="RST1" s="38"/>
      <c r="RSU1" s="38"/>
      <c r="RSV1" s="38"/>
      <c r="RSW1" s="38"/>
      <c r="RSX1" s="38"/>
      <c r="RSY1" s="38"/>
      <c r="RSZ1" s="38"/>
      <c r="RTA1" s="38"/>
      <c r="RTB1" s="38"/>
      <c r="RTC1" s="38"/>
      <c r="RTD1" s="38"/>
      <c r="RTE1" s="38"/>
      <c r="RTF1" s="38"/>
      <c r="RTG1" s="38"/>
      <c r="RTH1" s="38"/>
      <c r="RTI1" s="38"/>
      <c r="RTJ1" s="38"/>
      <c r="RTK1" s="38"/>
      <c r="RTL1" s="38"/>
      <c r="RTM1" s="38"/>
      <c r="RTN1" s="38"/>
      <c r="RTO1" s="38"/>
      <c r="RTP1" s="38"/>
      <c r="RTQ1" s="38"/>
      <c r="RTR1" s="38"/>
      <c r="RTS1" s="38"/>
      <c r="RTT1" s="38"/>
      <c r="RTU1" s="38"/>
      <c r="RTV1" s="38"/>
      <c r="RTW1" s="38"/>
      <c r="RTX1" s="38"/>
      <c r="RTY1" s="38"/>
      <c r="RTZ1" s="38"/>
      <c r="RUA1" s="38"/>
      <c r="RUB1" s="38"/>
      <c r="RUC1" s="38"/>
      <c r="RUD1" s="38"/>
      <c r="RUE1" s="38"/>
      <c r="RUF1" s="38"/>
      <c r="RUG1" s="38"/>
      <c r="RUH1" s="38"/>
      <c r="RUI1" s="38"/>
      <c r="RUJ1" s="38"/>
      <c r="RUK1" s="38"/>
      <c r="RUL1" s="38"/>
      <c r="RUM1" s="38"/>
      <c r="RUN1" s="38"/>
      <c r="RUO1" s="38"/>
      <c r="RUP1" s="38"/>
      <c r="RUQ1" s="38"/>
      <c r="RUR1" s="38"/>
      <c r="RUS1" s="38"/>
      <c r="RUT1" s="38"/>
      <c r="RUU1" s="38"/>
      <c r="RUV1" s="38"/>
      <c r="RUW1" s="38"/>
      <c r="RUX1" s="38"/>
      <c r="RUY1" s="38"/>
      <c r="RUZ1" s="38"/>
      <c r="RVA1" s="38"/>
      <c r="RVB1" s="38"/>
      <c r="RVC1" s="38"/>
      <c r="RVD1" s="38"/>
      <c r="RVE1" s="38"/>
      <c r="RVF1" s="38"/>
      <c r="RVG1" s="38"/>
      <c r="RVH1" s="38"/>
      <c r="RVI1" s="38"/>
      <c r="RVJ1" s="38"/>
      <c r="RVK1" s="38"/>
      <c r="RVL1" s="38"/>
      <c r="RVM1" s="38"/>
      <c r="RVN1" s="38"/>
      <c r="RVO1" s="38"/>
      <c r="RVP1" s="38"/>
      <c r="RVQ1" s="38"/>
      <c r="RVR1" s="38"/>
      <c r="RVS1" s="38"/>
      <c r="RVT1" s="38"/>
      <c r="RVU1" s="38"/>
      <c r="RVV1" s="38"/>
      <c r="RVW1" s="38"/>
      <c r="RVX1" s="38"/>
      <c r="RVY1" s="38"/>
      <c r="RVZ1" s="38"/>
      <c r="RWA1" s="38"/>
      <c r="RWB1" s="38"/>
      <c r="RWC1" s="38"/>
      <c r="RWD1" s="38"/>
      <c r="RWE1" s="38"/>
      <c r="RWF1" s="38"/>
      <c r="RWG1" s="38"/>
      <c r="RWH1" s="38"/>
      <c r="RWI1" s="38"/>
      <c r="RWJ1" s="38"/>
      <c r="RWK1" s="38"/>
      <c r="RWL1" s="38"/>
      <c r="RWM1" s="38"/>
      <c r="RWN1" s="38"/>
      <c r="RWO1" s="38"/>
      <c r="RWP1" s="38"/>
      <c r="RWQ1" s="38"/>
      <c r="RWR1" s="38"/>
      <c r="RWS1" s="38"/>
      <c r="RWT1" s="38"/>
      <c r="RWU1" s="38"/>
      <c r="RWV1" s="38"/>
      <c r="RWW1" s="38"/>
      <c r="RWX1" s="38"/>
      <c r="RWY1" s="38"/>
      <c r="RWZ1" s="38"/>
      <c r="RXA1" s="38"/>
      <c r="RXB1" s="38"/>
      <c r="RXC1" s="38"/>
      <c r="RXD1" s="38"/>
      <c r="RXE1" s="38"/>
      <c r="RXF1" s="38"/>
      <c r="RXG1" s="38"/>
      <c r="RXH1" s="38"/>
      <c r="RXI1" s="38"/>
      <c r="RXJ1" s="38"/>
      <c r="RXK1" s="38"/>
      <c r="RXL1" s="38"/>
      <c r="RXM1" s="38"/>
      <c r="RXN1" s="38"/>
      <c r="RXO1" s="38"/>
      <c r="RXP1" s="38"/>
      <c r="RXQ1" s="38"/>
      <c r="RXR1" s="38"/>
      <c r="RXS1" s="38"/>
      <c r="RXT1" s="38"/>
      <c r="RXU1" s="38"/>
      <c r="RXV1" s="38"/>
      <c r="RXW1" s="38"/>
      <c r="RXX1" s="38"/>
      <c r="RXY1" s="38"/>
      <c r="RXZ1" s="38"/>
      <c r="RYA1" s="38"/>
      <c r="RYB1" s="38"/>
      <c r="RYC1" s="38"/>
      <c r="RYD1" s="38"/>
      <c r="RYE1" s="38"/>
      <c r="RYF1" s="38"/>
      <c r="RYG1" s="38"/>
      <c r="RYH1" s="38"/>
      <c r="RYI1" s="38"/>
      <c r="RYJ1" s="38"/>
      <c r="RYK1" s="38"/>
      <c r="RYL1" s="38"/>
      <c r="RYM1" s="38"/>
      <c r="RYN1" s="38"/>
      <c r="RYO1" s="38"/>
      <c r="RYP1" s="38"/>
      <c r="RYQ1" s="38"/>
      <c r="RYR1" s="38"/>
      <c r="RYS1" s="38"/>
      <c r="RYT1" s="38"/>
      <c r="RYU1" s="38"/>
      <c r="RYV1" s="38"/>
      <c r="RYW1" s="38"/>
      <c r="RYX1" s="38"/>
      <c r="RYY1" s="38"/>
      <c r="RYZ1" s="38"/>
      <c r="RZA1" s="38"/>
      <c r="RZB1" s="38"/>
      <c r="RZC1" s="38"/>
      <c r="RZD1" s="38"/>
      <c r="RZE1" s="38"/>
      <c r="RZF1" s="38"/>
      <c r="RZG1" s="38"/>
      <c r="RZH1" s="38"/>
      <c r="RZI1" s="38"/>
      <c r="RZJ1" s="38"/>
      <c r="RZK1" s="38"/>
      <c r="RZL1" s="38"/>
      <c r="RZM1" s="38"/>
      <c r="RZN1" s="38"/>
      <c r="RZO1" s="38"/>
      <c r="RZP1" s="38"/>
      <c r="RZQ1" s="38"/>
      <c r="RZR1" s="38"/>
      <c r="RZS1" s="38"/>
      <c r="RZT1" s="38"/>
      <c r="RZU1" s="38"/>
      <c r="RZV1" s="38"/>
      <c r="RZW1" s="38"/>
      <c r="RZX1" s="38"/>
      <c r="RZY1" s="38"/>
      <c r="RZZ1" s="38"/>
      <c r="SAA1" s="38"/>
      <c r="SAB1" s="38"/>
      <c r="SAC1" s="38"/>
      <c r="SAD1" s="38"/>
      <c r="SAE1" s="38"/>
      <c r="SAF1" s="38"/>
      <c r="SAG1" s="38"/>
      <c r="SAH1" s="38"/>
      <c r="SAI1" s="38"/>
      <c r="SAJ1" s="38"/>
      <c r="SAK1" s="38"/>
      <c r="SAL1" s="38"/>
      <c r="SAM1" s="38"/>
      <c r="SAN1" s="38"/>
      <c r="SAO1" s="38"/>
      <c r="SAP1" s="38"/>
      <c r="SAQ1" s="38"/>
      <c r="SAR1" s="38"/>
      <c r="SAS1" s="38"/>
      <c r="SAT1" s="38"/>
      <c r="SAU1" s="38"/>
      <c r="SAV1" s="38"/>
      <c r="SAW1" s="38"/>
      <c r="SAX1" s="38"/>
      <c r="SAY1" s="38"/>
      <c r="SAZ1" s="38"/>
      <c r="SBA1" s="38"/>
      <c r="SBB1" s="38"/>
      <c r="SBC1" s="38"/>
      <c r="SBD1" s="38"/>
      <c r="SBE1" s="38"/>
      <c r="SBF1" s="38"/>
      <c r="SBG1" s="38"/>
      <c r="SBH1" s="38"/>
      <c r="SBI1" s="38"/>
      <c r="SBJ1" s="38"/>
      <c r="SBK1" s="38"/>
      <c r="SBL1" s="38"/>
      <c r="SBM1" s="38"/>
      <c r="SBN1" s="38"/>
      <c r="SBO1" s="38"/>
      <c r="SBP1" s="38"/>
      <c r="SBQ1" s="38"/>
      <c r="SBR1" s="38"/>
      <c r="SBS1" s="38"/>
      <c r="SBT1" s="38"/>
      <c r="SBU1" s="38"/>
      <c r="SBV1" s="38"/>
      <c r="SBW1" s="38"/>
      <c r="SBX1" s="38"/>
      <c r="SBY1" s="38"/>
      <c r="SBZ1" s="38"/>
      <c r="SCA1" s="38"/>
      <c r="SCB1" s="38"/>
      <c r="SCC1" s="38"/>
      <c r="SCD1" s="38"/>
      <c r="SCE1" s="38"/>
      <c r="SCF1" s="38"/>
      <c r="SCG1" s="38"/>
      <c r="SCH1" s="38"/>
      <c r="SCI1" s="38"/>
      <c r="SCJ1" s="38"/>
      <c r="SCK1" s="38"/>
      <c r="SCL1" s="38"/>
      <c r="SCM1" s="38"/>
      <c r="SCN1" s="38"/>
      <c r="SCO1" s="38"/>
      <c r="SCP1" s="38"/>
      <c r="SCQ1" s="38"/>
      <c r="SCR1" s="38"/>
      <c r="SCS1" s="38"/>
      <c r="SCT1" s="38"/>
      <c r="SCU1" s="38"/>
      <c r="SCV1" s="38"/>
      <c r="SCW1" s="38"/>
      <c r="SCX1" s="38"/>
      <c r="SCY1" s="38"/>
      <c r="SCZ1" s="38"/>
      <c r="SDA1" s="38"/>
      <c r="SDB1" s="38"/>
      <c r="SDC1" s="38"/>
      <c r="SDD1" s="38"/>
      <c r="SDE1" s="38"/>
      <c r="SDF1" s="38"/>
      <c r="SDG1" s="38"/>
      <c r="SDH1" s="38"/>
      <c r="SDI1" s="38"/>
      <c r="SDJ1" s="38"/>
      <c r="SDK1" s="38"/>
      <c r="SDL1" s="38"/>
      <c r="SDM1" s="38"/>
      <c r="SDN1" s="38"/>
      <c r="SDO1" s="38"/>
      <c r="SDP1" s="38"/>
      <c r="SDQ1" s="38"/>
      <c r="SDR1" s="38"/>
      <c r="SDS1" s="38"/>
      <c r="SDT1" s="38"/>
      <c r="SDU1" s="38"/>
      <c r="SDV1" s="38"/>
      <c r="SDW1" s="38"/>
      <c r="SDX1" s="38"/>
      <c r="SDY1" s="38"/>
      <c r="SDZ1" s="38"/>
      <c r="SEA1" s="38"/>
      <c r="SEB1" s="38"/>
      <c r="SEC1" s="38"/>
      <c r="SED1" s="38"/>
      <c r="SEE1" s="38"/>
      <c r="SEF1" s="38"/>
      <c r="SEG1" s="38"/>
      <c r="SEH1" s="38"/>
      <c r="SEI1" s="38"/>
      <c r="SEJ1" s="38"/>
      <c r="SEK1" s="38"/>
      <c r="SEL1" s="38"/>
      <c r="SEM1" s="38"/>
      <c r="SEN1" s="38"/>
      <c r="SEO1" s="38"/>
      <c r="SEP1" s="38"/>
      <c r="SEQ1" s="38"/>
      <c r="SER1" s="38"/>
      <c r="SES1" s="38"/>
      <c r="SET1" s="38"/>
      <c r="SEU1" s="38"/>
      <c r="SEV1" s="38"/>
      <c r="SEW1" s="38"/>
      <c r="SEX1" s="38"/>
      <c r="SEY1" s="38"/>
      <c r="SEZ1" s="38"/>
      <c r="SFA1" s="38"/>
      <c r="SFB1" s="38"/>
      <c r="SFC1" s="38"/>
      <c r="SFD1" s="38"/>
      <c r="SFE1" s="38"/>
      <c r="SFF1" s="38"/>
      <c r="SFG1" s="38"/>
      <c r="SFH1" s="38"/>
      <c r="SFI1" s="38"/>
      <c r="SFJ1" s="38"/>
      <c r="SFK1" s="38"/>
      <c r="SFL1" s="38"/>
      <c r="SFM1" s="38"/>
      <c r="SFN1" s="38"/>
      <c r="SFO1" s="38"/>
      <c r="SFP1" s="38"/>
      <c r="SFQ1" s="38"/>
      <c r="SFR1" s="38"/>
      <c r="SFS1" s="38"/>
      <c r="SFT1" s="38"/>
      <c r="SFU1" s="38"/>
      <c r="SFV1" s="38"/>
      <c r="SFW1" s="38"/>
      <c r="SFX1" s="38"/>
      <c r="SFY1" s="38"/>
      <c r="SFZ1" s="38"/>
      <c r="SGA1" s="38"/>
      <c r="SGB1" s="38"/>
      <c r="SGC1" s="38"/>
      <c r="SGD1" s="38"/>
      <c r="SGE1" s="38"/>
      <c r="SGF1" s="38"/>
      <c r="SGG1" s="38"/>
      <c r="SGH1" s="38"/>
      <c r="SGI1" s="38"/>
      <c r="SGJ1" s="38"/>
      <c r="SGK1" s="38"/>
      <c r="SGL1" s="38"/>
      <c r="SGM1" s="38"/>
      <c r="SGN1" s="38"/>
      <c r="SGO1" s="38"/>
      <c r="SGP1" s="38"/>
      <c r="SGQ1" s="38"/>
      <c r="SGR1" s="38"/>
      <c r="SGS1" s="38"/>
      <c r="SGT1" s="38"/>
      <c r="SGU1" s="38"/>
      <c r="SGV1" s="38"/>
      <c r="SGW1" s="38"/>
      <c r="SGX1" s="38"/>
      <c r="SGY1" s="38"/>
      <c r="SGZ1" s="38"/>
      <c r="SHA1" s="38"/>
      <c r="SHB1" s="38"/>
      <c r="SHC1" s="38"/>
      <c r="SHD1" s="38"/>
      <c r="SHE1" s="38"/>
      <c r="SHF1" s="38"/>
      <c r="SHG1" s="38"/>
      <c r="SHH1" s="38"/>
      <c r="SHI1" s="38"/>
      <c r="SHJ1" s="38"/>
      <c r="SHK1" s="38"/>
      <c r="SHL1" s="38"/>
      <c r="SHM1" s="38"/>
      <c r="SHN1" s="38"/>
      <c r="SHO1" s="38"/>
      <c r="SHP1" s="38"/>
      <c r="SHQ1" s="38"/>
      <c r="SHR1" s="38"/>
      <c r="SHS1" s="38"/>
      <c r="SHT1" s="38"/>
      <c r="SHU1" s="38"/>
      <c r="SHV1" s="38"/>
      <c r="SHW1" s="38"/>
      <c r="SHX1" s="38"/>
      <c r="SHY1" s="38"/>
      <c r="SHZ1" s="38"/>
      <c r="SIA1" s="38"/>
      <c r="SIB1" s="38"/>
      <c r="SIC1" s="38"/>
      <c r="SID1" s="38"/>
      <c r="SIE1" s="38"/>
      <c r="SIF1" s="38"/>
      <c r="SIG1" s="38"/>
      <c r="SIH1" s="38"/>
      <c r="SII1" s="38"/>
      <c r="SIJ1" s="38"/>
      <c r="SIK1" s="38"/>
      <c r="SIL1" s="38"/>
      <c r="SIM1" s="38"/>
      <c r="SIN1" s="38"/>
      <c r="SIO1" s="38"/>
      <c r="SIP1" s="38"/>
      <c r="SIQ1" s="38"/>
      <c r="SIR1" s="38"/>
      <c r="SIS1" s="38"/>
      <c r="SIT1" s="38"/>
      <c r="SIU1" s="38"/>
      <c r="SIV1" s="38"/>
      <c r="SIW1" s="38"/>
      <c r="SIX1" s="38"/>
      <c r="SIY1" s="38"/>
      <c r="SIZ1" s="38"/>
      <c r="SJA1" s="38"/>
      <c r="SJB1" s="38"/>
      <c r="SJC1" s="38"/>
      <c r="SJD1" s="38"/>
      <c r="SJE1" s="38"/>
      <c r="SJF1" s="38"/>
      <c r="SJG1" s="38"/>
      <c r="SJH1" s="38"/>
      <c r="SJI1" s="38"/>
      <c r="SJJ1" s="38"/>
      <c r="SJK1" s="38"/>
      <c r="SJL1" s="38"/>
      <c r="SJM1" s="38"/>
      <c r="SJN1" s="38"/>
      <c r="SJO1" s="38"/>
      <c r="SJP1" s="38"/>
      <c r="SJQ1" s="38"/>
      <c r="SJR1" s="38"/>
      <c r="SJS1" s="38"/>
      <c r="SJT1" s="38"/>
      <c r="SJU1" s="38"/>
      <c r="SJV1" s="38"/>
      <c r="SJW1" s="38"/>
      <c r="SJX1" s="38"/>
      <c r="SJY1" s="38"/>
      <c r="SJZ1" s="38"/>
      <c r="SKA1" s="38"/>
      <c r="SKB1" s="38"/>
      <c r="SKC1" s="38"/>
      <c r="SKD1" s="38"/>
      <c r="SKE1" s="38"/>
      <c r="SKF1" s="38"/>
      <c r="SKG1" s="38"/>
      <c r="SKH1" s="38"/>
      <c r="SKI1" s="38"/>
      <c r="SKJ1" s="38"/>
      <c r="SKK1" s="38"/>
      <c r="SKL1" s="38"/>
      <c r="SKM1" s="38"/>
      <c r="SKN1" s="38"/>
      <c r="SKO1" s="38"/>
      <c r="SKP1" s="38"/>
      <c r="SKQ1" s="38"/>
      <c r="SKR1" s="38"/>
      <c r="SKS1" s="38"/>
      <c r="SKT1" s="38"/>
      <c r="SKU1" s="38"/>
      <c r="SKV1" s="38"/>
      <c r="SKW1" s="38"/>
      <c r="SKX1" s="38"/>
      <c r="SKY1" s="38"/>
      <c r="SKZ1" s="38"/>
      <c r="SLA1" s="38"/>
      <c r="SLB1" s="38"/>
      <c r="SLC1" s="38"/>
      <c r="SLD1" s="38"/>
      <c r="SLE1" s="38"/>
      <c r="SLF1" s="38"/>
      <c r="SLG1" s="38"/>
      <c r="SLH1" s="38"/>
      <c r="SLI1" s="38"/>
      <c r="SLJ1" s="38"/>
      <c r="SLK1" s="38"/>
      <c r="SLL1" s="38"/>
      <c r="SLM1" s="38"/>
      <c r="SLN1" s="38"/>
      <c r="SLO1" s="38"/>
      <c r="SLP1" s="38"/>
      <c r="SLQ1" s="38"/>
      <c r="SLR1" s="38"/>
      <c r="SLS1" s="38"/>
      <c r="SLT1" s="38"/>
      <c r="SLU1" s="38"/>
      <c r="SLV1" s="38"/>
      <c r="SLW1" s="38"/>
      <c r="SLX1" s="38"/>
      <c r="SLY1" s="38"/>
      <c r="SLZ1" s="38"/>
      <c r="SMA1" s="38"/>
      <c r="SMB1" s="38"/>
      <c r="SMC1" s="38"/>
      <c r="SMD1" s="38"/>
      <c r="SME1" s="38"/>
      <c r="SMF1" s="38"/>
      <c r="SMG1" s="38"/>
      <c r="SMH1" s="38"/>
      <c r="SMI1" s="38"/>
      <c r="SMJ1" s="38"/>
      <c r="SMK1" s="38"/>
      <c r="SML1" s="38"/>
      <c r="SMM1" s="38"/>
      <c r="SMN1" s="38"/>
      <c r="SMO1" s="38"/>
      <c r="SMP1" s="38"/>
      <c r="SMQ1" s="38"/>
      <c r="SMR1" s="38"/>
      <c r="SMS1" s="38"/>
      <c r="SMT1" s="38"/>
      <c r="SMU1" s="38"/>
      <c r="SMV1" s="38"/>
      <c r="SMW1" s="38"/>
      <c r="SMX1" s="38"/>
      <c r="SMY1" s="38"/>
      <c r="SMZ1" s="38"/>
      <c r="SNA1" s="38"/>
      <c r="SNB1" s="38"/>
      <c r="SNC1" s="38"/>
      <c r="SND1" s="38"/>
      <c r="SNE1" s="38"/>
      <c r="SNF1" s="38"/>
      <c r="SNG1" s="38"/>
      <c r="SNH1" s="38"/>
      <c r="SNI1" s="38"/>
      <c r="SNJ1" s="38"/>
      <c r="SNK1" s="38"/>
      <c r="SNL1" s="38"/>
      <c r="SNM1" s="38"/>
      <c r="SNN1" s="38"/>
      <c r="SNO1" s="38"/>
      <c r="SNP1" s="38"/>
      <c r="SNQ1" s="38"/>
      <c r="SNR1" s="38"/>
      <c r="SNS1" s="38"/>
      <c r="SNT1" s="38"/>
      <c r="SNU1" s="38"/>
      <c r="SNV1" s="38"/>
      <c r="SNW1" s="38"/>
      <c r="SNX1" s="38"/>
      <c r="SNY1" s="38"/>
      <c r="SNZ1" s="38"/>
      <c r="SOA1" s="38"/>
      <c r="SOB1" s="38"/>
      <c r="SOC1" s="38"/>
      <c r="SOD1" s="38"/>
      <c r="SOE1" s="38"/>
      <c r="SOF1" s="38"/>
      <c r="SOG1" s="38"/>
      <c r="SOH1" s="38"/>
      <c r="SOI1" s="38"/>
      <c r="SOJ1" s="38"/>
      <c r="SOK1" s="38"/>
      <c r="SOL1" s="38"/>
      <c r="SOM1" s="38"/>
      <c r="SON1" s="38"/>
      <c r="SOO1" s="38"/>
      <c r="SOP1" s="38"/>
      <c r="SOQ1" s="38"/>
      <c r="SOR1" s="38"/>
      <c r="SOS1" s="38"/>
      <c r="SOT1" s="38"/>
      <c r="SOU1" s="38"/>
      <c r="SOV1" s="38"/>
      <c r="SOW1" s="38"/>
      <c r="SOX1" s="38"/>
      <c r="SOY1" s="38"/>
      <c r="SOZ1" s="38"/>
      <c r="SPA1" s="38"/>
      <c r="SPB1" s="38"/>
      <c r="SPC1" s="38"/>
      <c r="SPD1" s="38"/>
      <c r="SPE1" s="38"/>
      <c r="SPF1" s="38"/>
      <c r="SPG1" s="38"/>
      <c r="SPH1" s="38"/>
      <c r="SPI1" s="38"/>
      <c r="SPJ1" s="38"/>
      <c r="SPK1" s="38"/>
      <c r="SPL1" s="38"/>
      <c r="SPM1" s="38"/>
      <c r="SPN1" s="38"/>
      <c r="SPO1" s="38"/>
      <c r="SPP1" s="38"/>
      <c r="SPQ1" s="38"/>
      <c r="SPR1" s="38"/>
      <c r="SPS1" s="38"/>
      <c r="SPT1" s="38"/>
      <c r="SPU1" s="38"/>
      <c r="SPV1" s="38"/>
      <c r="SPW1" s="38"/>
      <c r="SPX1" s="38"/>
      <c r="SPY1" s="38"/>
      <c r="SPZ1" s="38"/>
      <c r="SQA1" s="38"/>
      <c r="SQB1" s="38"/>
      <c r="SQC1" s="38"/>
      <c r="SQD1" s="38"/>
      <c r="SQE1" s="38"/>
      <c r="SQF1" s="38"/>
      <c r="SQG1" s="38"/>
      <c r="SQH1" s="38"/>
      <c r="SQI1" s="38"/>
      <c r="SQJ1" s="38"/>
      <c r="SQK1" s="38"/>
      <c r="SQL1" s="38"/>
      <c r="SQM1" s="38"/>
      <c r="SQN1" s="38"/>
      <c r="SQO1" s="38"/>
      <c r="SQP1" s="38"/>
      <c r="SQQ1" s="38"/>
      <c r="SQR1" s="38"/>
      <c r="SQS1" s="38"/>
      <c r="SQT1" s="38"/>
      <c r="SQU1" s="38"/>
      <c r="SQV1" s="38"/>
      <c r="SQW1" s="38"/>
      <c r="SQX1" s="38"/>
      <c r="SQY1" s="38"/>
      <c r="SQZ1" s="38"/>
      <c r="SRA1" s="38"/>
      <c r="SRB1" s="38"/>
      <c r="SRC1" s="38"/>
      <c r="SRD1" s="38"/>
      <c r="SRE1" s="38"/>
      <c r="SRF1" s="38"/>
      <c r="SRG1" s="38"/>
      <c r="SRH1" s="38"/>
      <c r="SRI1" s="38"/>
      <c r="SRJ1" s="38"/>
      <c r="SRK1" s="38"/>
      <c r="SRL1" s="38"/>
      <c r="SRM1" s="38"/>
      <c r="SRN1" s="38"/>
      <c r="SRO1" s="38"/>
      <c r="SRP1" s="38"/>
      <c r="SRQ1" s="38"/>
      <c r="SRR1" s="38"/>
      <c r="SRS1" s="38"/>
      <c r="SRT1" s="38"/>
      <c r="SRU1" s="38"/>
      <c r="SRV1" s="38"/>
      <c r="SRW1" s="38"/>
      <c r="SRX1" s="38"/>
      <c r="SRY1" s="38"/>
      <c r="SRZ1" s="38"/>
      <c r="SSA1" s="38"/>
      <c r="SSB1" s="38"/>
      <c r="SSC1" s="38"/>
      <c r="SSD1" s="38"/>
      <c r="SSE1" s="38"/>
      <c r="SSF1" s="38"/>
      <c r="SSG1" s="38"/>
      <c r="SSH1" s="38"/>
      <c r="SSI1" s="38"/>
      <c r="SSJ1" s="38"/>
      <c r="SSK1" s="38"/>
      <c r="SSL1" s="38"/>
      <c r="SSM1" s="38"/>
      <c r="SSN1" s="38"/>
      <c r="SSO1" s="38"/>
      <c r="SSP1" s="38"/>
      <c r="SSQ1" s="38"/>
      <c r="SSR1" s="38"/>
      <c r="SSS1" s="38"/>
      <c r="SST1" s="38"/>
      <c r="SSU1" s="38"/>
      <c r="SSV1" s="38"/>
      <c r="SSW1" s="38"/>
      <c r="SSX1" s="38"/>
      <c r="SSY1" s="38"/>
      <c r="SSZ1" s="38"/>
      <c r="STA1" s="38"/>
      <c r="STB1" s="38"/>
      <c r="STC1" s="38"/>
      <c r="STD1" s="38"/>
      <c r="STE1" s="38"/>
      <c r="STF1" s="38"/>
      <c r="STG1" s="38"/>
      <c r="STH1" s="38"/>
      <c r="STI1" s="38"/>
      <c r="STJ1" s="38"/>
      <c r="STK1" s="38"/>
      <c r="STL1" s="38"/>
      <c r="STM1" s="38"/>
      <c r="STN1" s="38"/>
      <c r="STO1" s="38"/>
      <c r="STP1" s="38"/>
      <c r="STQ1" s="38"/>
      <c r="STR1" s="38"/>
      <c r="STS1" s="38"/>
      <c r="STT1" s="38"/>
      <c r="STU1" s="38"/>
      <c r="STV1" s="38"/>
      <c r="STW1" s="38"/>
      <c r="STX1" s="38"/>
      <c r="STY1" s="38"/>
      <c r="STZ1" s="38"/>
      <c r="SUA1" s="38"/>
      <c r="SUB1" s="38"/>
      <c r="SUC1" s="38"/>
      <c r="SUD1" s="38"/>
      <c r="SUE1" s="38"/>
      <c r="SUF1" s="38"/>
      <c r="SUG1" s="38"/>
      <c r="SUH1" s="38"/>
      <c r="SUI1" s="38"/>
      <c r="SUJ1" s="38"/>
      <c r="SUK1" s="38"/>
      <c r="SUL1" s="38"/>
      <c r="SUM1" s="38"/>
      <c r="SUN1" s="38"/>
      <c r="SUO1" s="38"/>
      <c r="SUP1" s="38"/>
      <c r="SUQ1" s="38"/>
      <c r="SUR1" s="38"/>
      <c r="SUS1" s="38"/>
      <c r="SUT1" s="38"/>
      <c r="SUU1" s="38"/>
      <c r="SUV1" s="38"/>
      <c r="SUW1" s="38"/>
      <c r="SUX1" s="38"/>
      <c r="SUY1" s="38"/>
      <c r="SUZ1" s="38"/>
      <c r="SVA1" s="38"/>
      <c r="SVB1" s="38"/>
      <c r="SVC1" s="38"/>
      <c r="SVD1" s="38"/>
      <c r="SVE1" s="38"/>
      <c r="SVF1" s="38"/>
      <c r="SVG1" s="38"/>
      <c r="SVH1" s="38"/>
      <c r="SVI1" s="38"/>
      <c r="SVJ1" s="38"/>
      <c r="SVK1" s="38"/>
      <c r="SVL1" s="38"/>
      <c r="SVM1" s="38"/>
      <c r="SVN1" s="38"/>
      <c r="SVO1" s="38"/>
      <c r="SVP1" s="38"/>
      <c r="SVQ1" s="38"/>
      <c r="SVR1" s="38"/>
      <c r="SVS1" s="38"/>
      <c r="SVT1" s="38"/>
      <c r="SVU1" s="38"/>
      <c r="SVV1" s="38"/>
      <c r="SVW1" s="38"/>
      <c r="SVX1" s="38"/>
      <c r="SVY1" s="38"/>
      <c r="SVZ1" s="38"/>
      <c r="SWA1" s="38"/>
      <c r="SWB1" s="38"/>
      <c r="SWC1" s="38"/>
      <c r="SWD1" s="38"/>
      <c r="SWE1" s="38"/>
      <c r="SWF1" s="38"/>
      <c r="SWG1" s="38"/>
      <c r="SWH1" s="38"/>
      <c r="SWI1" s="38"/>
      <c r="SWJ1" s="38"/>
      <c r="SWK1" s="38"/>
      <c r="SWL1" s="38"/>
      <c r="SWM1" s="38"/>
      <c r="SWN1" s="38"/>
      <c r="SWO1" s="38"/>
      <c r="SWP1" s="38"/>
      <c r="SWQ1" s="38"/>
      <c r="SWR1" s="38"/>
      <c r="SWS1" s="38"/>
      <c r="SWT1" s="38"/>
      <c r="SWU1" s="38"/>
      <c r="SWV1" s="38"/>
      <c r="SWW1" s="38"/>
      <c r="SWX1" s="38"/>
      <c r="SWY1" s="38"/>
      <c r="SWZ1" s="38"/>
      <c r="SXA1" s="38"/>
      <c r="SXB1" s="38"/>
      <c r="SXC1" s="38"/>
      <c r="SXD1" s="38"/>
      <c r="SXE1" s="38"/>
      <c r="SXF1" s="38"/>
      <c r="SXG1" s="38"/>
      <c r="SXH1" s="38"/>
      <c r="SXI1" s="38"/>
      <c r="SXJ1" s="38"/>
      <c r="SXK1" s="38"/>
      <c r="SXL1" s="38"/>
      <c r="SXM1" s="38"/>
      <c r="SXN1" s="38"/>
      <c r="SXO1" s="38"/>
      <c r="SXP1" s="38"/>
      <c r="SXQ1" s="38"/>
      <c r="SXR1" s="38"/>
      <c r="SXS1" s="38"/>
      <c r="SXT1" s="38"/>
      <c r="SXU1" s="38"/>
      <c r="SXV1" s="38"/>
      <c r="SXW1" s="38"/>
      <c r="SXX1" s="38"/>
      <c r="SXY1" s="38"/>
      <c r="SXZ1" s="38"/>
      <c r="SYA1" s="38"/>
      <c r="SYB1" s="38"/>
      <c r="SYC1" s="38"/>
      <c r="SYD1" s="38"/>
      <c r="SYE1" s="38"/>
      <c r="SYF1" s="38"/>
      <c r="SYG1" s="38"/>
      <c r="SYH1" s="38"/>
      <c r="SYI1" s="38"/>
      <c r="SYJ1" s="38"/>
      <c r="SYK1" s="38"/>
      <c r="SYL1" s="38"/>
      <c r="SYM1" s="38"/>
      <c r="SYN1" s="38"/>
      <c r="SYO1" s="38"/>
      <c r="SYP1" s="38"/>
      <c r="SYQ1" s="38"/>
      <c r="SYR1" s="38"/>
      <c r="SYS1" s="38"/>
      <c r="SYT1" s="38"/>
      <c r="SYU1" s="38"/>
      <c r="SYV1" s="38"/>
      <c r="SYW1" s="38"/>
      <c r="SYX1" s="38"/>
      <c r="SYY1" s="38"/>
      <c r="SYZ1" s="38"/>
      <c r="SZA1" s="38"/>
      <c r="SZB1" s="38"/>
      <c r="SZC1" s="38"/>
      <c r="SZD1" s="38"/>
      <c r="SZE1" s="38"/>
      <c r="SZF1" s="38"/>
      <c r="SZG1" s="38"/>
      <c r="SZH1" s="38"/>
      <c r="SZI1" s="38"/>
      <c r="SZJ1" s="38"/>
      <c r="SZK1" s="38"/>
      <c r="SZL1" s="38"/>
      <c r="SZM1" s="38"/>
      <c r="SZN1" s="38"/>
      <c r="SZO1" s="38"/>
      <c r="SZP1" s="38"/>
      <c r="SZQ1" s="38"/>
      <c r="SZR1" s="38"/>
      <c r="SZS1" s="38"/>
      <c r="SZT1" s="38"/>
      <c r="SZU1" s="38"/>
      <c r="SZV1" s="38"/>
      <c r="SZW1" s="38"/>
      <c r="SZX1" s="38"/>
      <c r="SZY1" s="38"/>
      <c r="SZZ1" s="38"/>
      <c r="TAA1" s="38"/>
      <c r="TAB1" s="38"/>
      <c r="TAC1" s="38"/>
      <c r="TAD1" s="38"/>
      <c r="TAE1" s="38"/>
      <c r="TAF1" s="38"/>
      <c r="TAG1" s="38"/>
      <c r="TAH1" s="38"/>
      <c r="TAI1" s="38"/>
      <c r="TAJ1" s="38"/>
      <c r="TAK1" s="38"/>
      <c r="TAL1" s="38"/>
      <c r="TAM1" s="38"/>
      <c r="TAN1" s="38"/>
      <c r="TAO1" s="38"/>
      <c r="TAP1" s="38"/>
      <c r="TAQ1" s="38"/>
      <c r="TAR1" s="38"/>
      <c r="TAS1" s="38"/>
      <c r="TAT1" s="38"/>
      <c r="TAU1" s="38"/>
      <c r="TAV1" s="38"/>
      <c r="TAW1" s="38"/>
      <c r="TAX1" s="38"/>
      <c r="TAY1" s="38"/>
      <c r="TAZ1" s="38"/>
      <c r="TBA1" s="38"/>
      <c r="TBB1" s="38"/>
      <c r="TBC1" s="38"/>
      <c r="TBD1" s="38"/>
      <c r="TBE1" s="38"/>
      <c r="TBF1" s="38"/>
      <c r="TBG1" s="38"/>
      <c r="TBH1" s="38"/>
      <c r="TBI1" s="38"/>
      <c r="TBJ1" s="38"/>
      <c r="TBK1" s="38"/>
      <c r="TBL1" s="38"/>
      <c r="TBM1" s="38"/>
      <c r="TBN1" s="38"/>
      <c r="TBO1" s="38"/>
      <c r="TBP1" s="38"/>
      <c r="TBQ1" s="38"/>
      <c r="TBR1" s="38"/>
      <c r="TBS1" s="38"/>
      <c r="TBT1" s="38"/>
      <c r="TBU1" s="38"/>
      <c r="TBV1" s="38"/>
      <c r="TBW1" s="38"/>
      <c r="TBX1" s="38"/>
      <c r="TBY1" s="38"/>
      <c r="TBZ1" s="38"/>
      <c r="TCA1" s="38"/>
      <c r="TCB1" s="38"/>
      <c r="TCC1" s="38"/>
      <c r="TCD1" s="38"/>
      <c r="TCE1" s="38"/>
      <c r="TCF1" s="38"/>
      <c r="TCG1" s="38"/>
      <c r="TCH1" s="38"/>
      <c r="TCI1" s="38"/>
      <c r="TCJ1" s="38"/>
      <c r="TCK1" s="38"/>
      <c r="TCL1" s="38"/>
      <c r="TCM1" s="38"/>
      <c r="TCN1" s="38"/>
      <c r="TCO1" s="38"/>
      <c r="TCP1" s="38"/>
      <c r="TCQ1" s="38"/>
      <c r="TCR1" s="38"/>
      <c r="TCS1" s="38"/>
      <c r="TCT1" s="38"/>
      <c r="TCU1" s="38"/>
      <c r="TCV1" s="38"/>
      <c r="TCW1" s="38"/>
      <c r="TCX1" s="38"/>
      <c r="TCY1" s="38"/>
      <c r="TCZ1" s="38"/>
      <c r="TDA1" s="38"/>
      <c r="TDB1" s="38"/>
      <c r="TDC1" s="38"/>
      <c r="TDD1" s="38"/>
      <c r="TDE1" s="38"/>
      <c r="TDF1" s="38"/>
      <c r="TDG1" s="38"/>
      <c r="TDH1" s="38"/>
      <c r="TDI1" s="38"/>
      <c r="TDJ1" s="38"/>
      <c r="TDK1" s="38"/>
      <c r="TDL1" s="38"/>
      <c r="TDM1" s="38"/>
      <c r="TDN1" s="38"/>
      <c r="TDO1" s="38"/>
      <c r="TDP1" s="38"/>
      <c r="TDQ1" s="38"/>
      <c r="TDR1" s="38"/>
      <c r="TDS1" s="38"/>
      <c r="TDT1" s="38"/>
      <c r="TDU1" s="38"/>
      <c r="TDV1" s="38"/>
      <c r="TDW1" s="38"/>
      <c r="TDX1" s="38"/>
      <c r="TDY1" s="38"/>
      <c r="TDZ1" s="38"/>
      <c r="TEA1" s="38"/>
      <c r="TEB1" s="38"/>
      <c r="TEC1" s="38"/>
      <c r="TED1" s="38"/>
      <c r="TEE1" s="38"/>
      <c r="TEF1" s="38"/>
      <c r="TEG1" s="38"/>
      <c r="TEH1" s="38"/>
      <c r="TEI1" s="38"/>
      <c r="TEJ1" s="38"/>
      <c r="TEK1" s="38"/>
      <c r="TEL1" s="38"/>
      <c r="TEM1" s="38"/>
      <c r="TEN1" s="38"/>
      <c r="TEO1" s="38"/>
      <c r="TEP1" s="38"/>
      <c r="TEQ1" s="38"/>
      <c r="TER1" s="38"/>
      <c r="TES1" s="38"/>
      <c r="TET1" s="38"/>
      <c r="TEU1" s="38"/>
      <c r="TEV1" s="38"/>
      <c r="TEW1" s="38"/>
      <c r="TEX1" s="38"/>
      <c r="TEY1" s="38"/>
      <c r="TEZ1" s="38"/>
      <c r="TFA1" s="38"/>
      <c r="TFB1" s="38"/>
      <c r="TFC1" s="38"/>
      <c r="TFD1" s="38"/>
      <c r="TFE1" s="38"/>
      <c r="TFF1" s="38"/>
      <c r="TFG1" s="38"/>
      <c r="TFH1" s="38"/>
      <c r="TFI1" s="38"/>
      <c r="TFJ1" s="38"/>
      <c r="TFK1" s="38"/>
      <c r="TFL1" s="38"/>
      <c r="TFM1" s="38"/>
      <c r="TFN1" s="38"/>
      <c r="TFO1" s="38"/>
      <c r="TFP1" s="38"/>
      <c r="TFQ1" s="38"/>
      <c r="TFR1" s="38"/>
      <c r="TFS1" s="38"/>
      <c r="TFT1" s="38"/>
      <c r="TFU1" s="38"/>
      <c r="TFV1" s="38"/>
      <c r="TFW1" s="38"/>
      <c r="TFX1" s="38"/>
      <c r="TFY1" s="38"/>
      <c r="TFZ1" s="38"/>
      <c r="TGA1" s="38"/>
      <c r="TGB1" s="38"/>
      <c r="TGC1" s="38"/>
      <c r="TGD1" s="38"/>
      <c r="TGE1" s="38"/>
      <c r="TGF1" s="38"/>
      <c r="TGG1" s="38"/>
      <c r="TGH1" s="38"/>
      <c r="TGI1" s="38"/>
      <c r="TGJ1" s="38"/>
      <c r="TGK1" s="38"/>
      <c r="TGL1" s="38"/>
      <c r="TGM1" s="38"/>
      <c r="TGN1" s="38"/>
      <c r="TGO1" s="38"/>
      <c r="TGP1" s="38"/>
      <c r="TGQ1" s="38"/>
      <c r="TGR1" s="38"/>
      <c r="TGS1" s="38"/>
      <c r="TGT1" s="38"/>
      <c r="TGU1" s="38"/>
      <c r="TGV1" s="38"/>
      <c r="TGW1" s="38"/>
      <c r="TGX1" s="38"/>
      <c r="TGY1" s="38"/>
      <c r="TGZ1" s="38"/>
      <c r="THA1" s="38"/>
      <c r="THB1" s="38"/>
      <c r="THC1" s="38"/>
      <c r="THD1" s="38"/>
      <c r="THE1" s="38"/>
      <c r="THF1" s="38"/>
      <c r="THG1" s="38"/>
      <c r="THH1" s="38"/>
      <c r="THI1" s="38"/>
      <c r="THJ1" s="38"/>
      <c r="THK1" s="38"/>
      <c r="THL1" s="38"/>
      <c r="THM1" s="38"/>
      <c r="THN1" s="38"/>
      <c r="THO1" s="38"/>
      <c r="THP1" s="38"/>
      <c r="THQ1" s="38"/>
      <c r="THR1" s="38"/>
      <c r="THS1" s="38"/>
      <c r="THT1" s="38"/>
      <c r="THU1" s="38"/>
      <c r="THV1" s="38"/>
      <c r="THW1" s="38"/>
      <c r="THX1" s="38"/>
      <c r="THY1" s="38"/>
      <c r="THZ1" s="38"/>
      <c r="TIA1" s="38"/>
      <c r="TIB1" s="38"/>
      <c r="TIC1" s="38"/>
      <c r="TID1" s="38"/>
      <c r="TIE1" s="38"/>
      <c r="TIF1" s="38"/>
      <c r="TIG1" s="38"/>
      <c r="TIH1" s="38"/>
      <c r="TII1" s="38"/>
      <c r="TIJ1" s="38"/>
      <c r="TIK1" s="38"/>
      <c r="TIL1" s="38"/>
      <c r="TIM1" s="38"/>
      <c r="TIN1" s="38"/>
      <c r="TIO1" s="38"/>
      <c r="TIP1" s="38"/>
      <c r="TIQ1" s="38"/>
      <c r="TIR1" s="38"/>
      <c r="TIS1" s="38"/>
      <c r="TIT1" s="38"/>
      <c r="TIU1" s="38"/>
      <c r="TIV1" s="38"/>
      <c r="TIW1" s="38"/>
      <c r="TIX1" s="38"/>
      <c r="TIY1" s="38"/>
      <c r="TIZ1" s="38"/>
      <c r="TJA1" s="38"/>
      <c r="TJB1" s="38"/>
      <c r="TJC1" s="38"/>
      <c r="TJD1" s="38"/>
      <c r="TJE1" s="38"/>
      <c r="TJF1" s="38"/>
      <c r="TJG1" s="38"/>
      <c r="TJH1" s="38"/>
      <c r="TJI1" s="38"/>
      <c r="TJJ1" s="38"/>
      <c r="TJK1" s="38"/>
      <c r="TJL1" s="38"/>
      <c r="TJM1" s="38"/>
      <c r="TJN1" s="38"/>
      <c r="TJO1" s="38"/>
      <c r="TJP1" s="38"/>
      <c r="TJQ1" s="38"/>
      <c r="TJR1" s="38"/>
      <c r="TJS1" s="38"/>
      <c r="TJT1" s="38"/>
      <c r="TJU1" s="38"/>
      <c r="TJV1" s="38"/>
      <c r="TJW1" s="38"/>
      <c r="TJX1" s="38"/>
      <c r="TJY1" s="38"/>
      <c r="TJZ1" s="38"/>
      <c r="TKA1" s="38"/>
      <c r="TKB1" s="38"/>
      <c r="TKC1" s="38"/>
      <c r="TKD1" s="38"/>
      <c r="TKE1" s="38"/>
      <c r="TKF1" s="38"/>
      <c r="TKG1" s="38"/>
      <c r="TKH1" s="38"/>
      <c r="TKI1" s="38"/>
      <c r="TKJ1" s="38"/>
      <c r="TKK1" s="38"/>
      <c r="TKL1" s="38"/>
      <c r="TKM1" s="38"/>
      <c r="TKN1" s="38"/>
      <c r="TKO1" s="38"/>
      <c r="TKP1" s="38"/>
      <c r="TKQ1" s="38"/>
      <c r="TKR1" s="38"/>
      <c r="TKS1" s="38"/>
      <c r="TKT1" s="38"/>
      <c r="TKU1" s="38"/>
      <c r="TKV1" s="38"/>
      <c r="TKW1" s="38"/>
      <c r="TKX1" s="38"/>
      <c r="TKY1" s="38"/>
      <c r="TKZ1" s="38"/>
      <c r="TLA1" s="38"/>
      <c r="TLB1" s="38"/>
      <c r="TLC1" s="38"/>
      <c r="TLD1" s="38"/>
      <c r="TLE1" s="38"/>
      <c r="TLF1" s="38"/>
      <c r="TLG1" s="38"/>
      <c r="TLH1" s="38"/>
      <c r="TLI1" s="38"/>
      <c r="TLJ1" s="38"/>
      <c r="TLK1" s="38"/>
      <c r="TLL1" s="38"/>
      <c r="TLM1" s="38"/>
      <c r="TLN1" s="38"/>
      <c r="TLO1" s="38"/>
      <c r="TLP1" s="38"/>
      <c r="TLQ1" s="38"/>
      <c r="TLR1" s="38"/>
      <c r="TLS1" s="38"/>
      <c r="TLT1" s="38"/>
      <c r="TLU1" s="38"/>
      <c r="TLV1" s="38"/>
      <c r="TLW1" s="38"/>
      <c r="TLX1" s="38"/>
      <c r="TLY1" s="38"/>
      <c r="TLZ1" s="38"/>
      <c r="TMA1" s="38"/>
      <c r="TMB1" s="38"/>
      <c r="TMC1" s="38"/>
      <c r="TMD1" s="38"/>
      <c r="TME1" s="38"/>
      <c r="TMF1" s="38"/>
      <c r="TMG1" s="38"/>
      <c r="TMH1" s="38"/>
      <c r="TMI1" s="38"/>
      <c r="TMJ1" s="38"/>
      <c r="TMK1" s="38"/>
      <c r="TML1" s="38"/>
      <c r="TMM1" s="38"/>
      <c r="TMN1" s="38"/>
      <c r="TMO1" s="38"/>
      <c r="TMP1" s="38"/>
      <c r="TMQ1" s="38"/>
      <c r="TMR1" s="38"/>
      <c r="TMS1" s="38"/>
      <c r="TMT1" s="38"/>
      <c r="TMU1" s="38"/>
      <c r="TMV1" s="38"/>
      <c r="TMW1" s="38"/>
      <c r="TMX1" s="38"/>
      <c r="TMY1" s="38"/>
      <c r="TMZ1" s="38"/>
      <c r="TNA1" s="38"/>
      <c r="TNB1" s="38"/>
      <c r="TNC1" s="38"/>
      <c r="TND1" s="38"/>
      <c r="TNE1" s="38"/>
      <c r="TNF1" s="38"/>
      <c r="TNG1" s="38"/>
      <c r="TNH1" s="38"/>
      <c r="TNI1" s="38"/>
      <c r="TNJ1" s="38"/>
      <c r="TNK1" s="38"/>
      <c r="TNL1" s="38"/>
      <c r="TNM1" s="38"/>
      <c r="TNN1" s="38"/>
      <c r="TNO1" s="38"/>
      <c r="TNP1" s="38"/>
      <c r="TNQ1" s="38"/>
      <c r="TNR1" s="38"/>
      <c r="TNS1" s="38"/>
      <c r="TNT1" s="38"/>
      <c r="TNU1" s="38"/>
      <c r="TNV1" s="38"/>
      <c r="TNW1" s="38"/>
      <c r="TNX1" s="38"/>
      <c r="TNY1" s="38"/>
      <c r="TNZ1" s="38"/>
      <c r="TOA1" s="38"/>
      <c r="TOB1" s="38"/>
      <c r="TOC1" s="38"/>
      <c r="TOD1" s="38"/>
      <c r="TOE1" s="38"/>
      <c r="TOF1" s="38"/>
      <c r="TOG1" s="38"/>
      <c r="TOH1" s="38"/>
      <c r="TOI1" s="38"/>
      <c r="TOJ1" s="38"/>
      <c r="TOK1" s="38"/>
      <c r="TOL1" s="38"/>
      <c r="TOM1" s="38"/>
      <c r="TON1" s="38"/>
      <c r="TOO1" s="38"/>
      <c r="TOP1" s="38"/>
      <c r="TOQ1" s="38"/>
      <c r="TOR1" s="38"/>
      <c r="TOS1" s="38"/>
      <c r="TOT1" s="38"/>
      <c r="TOU1" s="38"/>
      <c r="TOV1" s="38"/>
      <c r="TOW1" s="38"/>
      <c r="TOX1" s="38"/>
      <c r="TOY1" s="38"/>
      <c r="TOZ1" s="38"/>
      <c r="TPA1" s="38"/>
      <c r="TPB1" s="38"/>
      <c r="TPC1" s="38"/>
      <c r="TPD1" s="38"/>
      <c r="TPE1" s="38"/>
      <c r="TPF1" s="38"/>
      <c r="TPG1" s="38"/>
      <c r="TPH1" s="38"/>
      <c r="TPI1" s="38"/>
      <c r="TPJ1" s="38"/>
      <c r="TPK1" s="38"/>
      <c r="TPL1" s="38"/>
      <c r="TPM1" s="38"/>
      <c r="TPN1" s="38"/>
      <c r="TPO1" s="38"/>
      <c r="TPP1" s="38"/>
      <c r="TPQ1" s="38"/>
      <c r="TPR1" s="38"/>
      <c r="TPS1" s="38"/>
      <c r="TPT1" s="38"/>
      <c r="TPU1" s="38"/>
      <c r="TPV1" s="38"/>
      <c r="TPW1" s="38"/>
      <c r="TPX1" s="38"/>
      <c r="TPY1" s="38"/>
      <c r="TPZ1" s="38"/>
      <c r="TQA1" s="38"/>
      <c r="TQB1" s="38"/>
      <c r="TQC1" s="38"/>
      <c r="TQD1" s="38"/>
      <c r="TQE1" s="38"/>
      <c r="TQF1" s="38"/>
      <c r="TQG1" s="38"/>
      <c r="TQH1" s="38"/>
      <c r="TQI1" s="38"/>
      <c r="TQJ1" s="38"/>
      <c r="TQK1" s="38"/>
      <c r="TQL1" s="38"/>
      <c r="TQM1" s="38"/>
      <c r="TQN1" s="38"/>
      <c r="TQO1" s="38"/>
      <c r="TQP1" s="38"/>
      <c r="TQQ1" s="38"/>
      <c r="TQR1" s="38"/>
      <c r="TQS1" s="38"/>
      <c r="TQT1" s="38"/>
      <c r="TQU1" s="38"/>
      <c r="TQV1" s="38"/>
      <c r="TQW1" s="38"/>
      <c r="TQX1" s="38"/>
      <c r="TQY1" s="38"/>
      <c r="TQZ1" s="38"/>
      <c r="TRA1" s="38"/>
      <c r="TRB1" s="38"/>
      <c r="TRC1" s="38"/>
      <c r="TRD1" s="38"/>
      <c r="TRE1" s="38"/>
      <c r="TRF1" s="38"/>
      <c r="TRG1" s="38"/>
      <c r="TRH1" s="38"/>
      <c r="TRI1" s="38"/>
      <c r="TRJ1" s="38"/>
      <c r="TRK1" s="38"/>
      <c r="TRL1" s="38"/>
      <c r="TRM1" s="38"/>
      <c r="TRN1" s="38"/>
      <c r="TRO1" s="38"/>
      <c r="TRP1" s="38"/>
      <c r="TRQ1" s="38"/>
      <c r="TRR1" s="38"/>
      <c r="TRS1" s="38"/>
      <c r="TRT1" s="38"/>
      <c r="TRU1" s="38"/>
      <c r="TRV1" s="38"/>
      <c r="TRW1" s="38"/>
      <c r="TRX1" s="38"/>
      <c r="TRY1" s="38"/>
      <c r="TRZ1" s="38"/>
      <c r="TSA1" s="38"/>
      <c r="TSB1" s="38"/>
      <c r="TSC1" s="38"/>
      <c r="TSD1" s="38"/>
      <c r="TSE1" s="38"/>
      <c r="TSF1" s="38"/>
      <c r="TSG1" s="38"/>
      <c r="TSH1" s="38"/>
      <c r="TSI1" s="38"/>
      <c r="TSJ1" s="38"/>
      <c r="TSK1" s="38"/>
      <c r="TSL1" s="38"/>
      <c r="TSM1" s="38"/>
      <c r="TSN1" s="38"/>
      <c r="TSO1" s="38"/>
      <c r="TSP1" s="38"/>
      <c r="TSQ1" s="38"/>
      <c r="TSR1" s="38"/>
      <c r="TSS1" s="38"/>
      <c r="TST1" s="38"/>
      <c r="TSU1" s="38"/>
      <c r="TSV1" s="38"/>
      <c r="TSW1" s="38"/>
      <c r="TSX1" s="38"/>
      <c r="TSY1" s="38"/>
      <c r="TSZ1" s="38"/>
      <c r="TTA1" s="38"/>
      <c r="TTB1" s="38"/>
      <c r="TTC1" s="38"/>
      <c r="TTD1" s="38"/>
      <c r="TTE1" s="38"/>
      <c r="TTF1" s="38"/>
      <c r="TTG1" s="38"/>
      <c r="TTH1" s="38"/>
      <c r="TTI1" s="38"/>
      <c r="TTJ1" s="38"/>
      <c r="TTK1" s="38"/>
      <c r="TTL1" s="38"/>
      <c r="TTM1" s="38"/>
      <c r="TTN1" s="38"/>
      <c r="TTO1" s="38"/>
      <c r="TTP1" s="38"/>
      <c r="TTQ1" s="38"/>
      <c r="TTR1" s="38"/>
      <c r="TTS1" s="38"/>
      <c r="TTT1" s="38"/>
      <c r="TTU1" s="38"/>
      <c r="TTV1" s="38"/>
      <c r="TTW1" s="38"/>
      <c r="TTX1" s="38"/>
      <c r="TTY1" s="38"/>
      <c r="TTZ1" s="38"/>
      <c r="TUA1" s="38"/>
      <c r="TUB1" s="38"/>
      <c r="TUC1" s="38"/>
      <c r="TUD1" s="38"/>
      <c r="TUE1" s="38"/>
      <c r="TUF1" s="38"/>
      <c r="TUG1" s="38"/>
      <c r="TUH1" s="38"/>
      <c r="TUI1" s="38"/>
      <c r="TUJ1" s="38"/>
      <c r="TUK1" s="38"/>
      <c r="TUL1" s="38"/>
      <c r="TUM1" s="38"/>
      <c r="TUN1" s="38"/>
      <c r="TUO1" s="38"/>
      <c r="TUP1" s="38"/>
      <c r="TUQ1" s="38"/>
      <c r="TUR1" s="38"/>
      <c r="TUS1" s="38"/>
      <c r="TUT1" s="38"/>
      <c r="TUU1" s="38"/>
      <c r="TUV1" s="38"/>
      <c r="TUW1" s="38"/>
      <c r="TUX1" s="38"/>
      <c r="TUY1" s="38"/>
      <c r="TUZ1" s="38"/>
      <c r="TVA1" s="38"/>
      <c r="TVB1" s="38"/>
      <c r="TVC1" s="38"/>
      <c r="TVD1" s="38"/>
      <c r="TVE1" s="38"/>
      <c r="TVF1" s="38"/>
      <c r="TVG1" s="38"/>
      <c r="TVH1" s="38"/>
      <c r="TVI1" s="38"/>
      <c r="TVJ1" s="38"/>
      <c r="TVK1" s="38"/>
      <c r="TVL1" s="38"/>
      <c r="TVM1" s="38"/>
      <c r="TVN1" s="38"/>
      <c r="TVO1" s="38"/>
      <c r="TVP1" s="38"/>
      <c r="TVQ1" s="38"/>
      <c r="TVR1" s="38"/>
      <c r="TVS1" s="38"/>
      <c r="TVT1" s="38"/>
      <c r="TVU1" s="38"/>
      <c r="TVV1" s="38"/>
      <c r="TVW1" s="38"/>
      <c r="TVX1" s="38"/>
      <c r="TVY1" s="38"/>
      <c r="TVZ1" s="38"/>
      <c r="TWA1" s="38"/>
      <c r="TWB1" s="38"/>
      <c r="TWC1" s="38"/>
      <c r="TWD1" s="38"/>
      <c r="TWE1" s="38"/>
      <c r="TWF1" s="38"/>
      <c r="TWG1" s="38"/>
      <c r="TWH1" s="38"/>
      <c r="TWI1" s="38"/>
      <c r="TWJ1" s="38"/>
      <c r="TWK1" s="38"/>
      <c r="TWL1" s="38"/>
      <c r="TWM1" s="38"/>
      <c r="TWN1" s="38"/>
      <c r="TWO1" s="38"/>
      <c r="TWP1" s="38"/>
      <c r="TWQ1" s="38"/>
      <c r="TWR1" s="38"/>
      <c r="TWS1" s="38"/>
      <c r="TWT1" s="38"/>
      <c r="TWU1" s="38"/>
      <c r="TWV1" s="38"/>
      <c r="TWW1" s="38"/>
      <c r="TWX1" s="38"/>
      <c r="TWY1" s="38"/>
      <c r="TWZ1" s="38"/>
      <c r="TXA1" s="38"/>
      <c r="TXB1" s="38"/>
      <c r="TXC1" s="38"/>
      <c r="TXD1" s="38"/>
      <c r="TXE1" s="38"/>
      <c r="TXF1" s="38"/>
      <c r="TXG1" s="38"/>
      <c r="TXH1" s="38"/>
      <c r="TXI1" s="38"/>
      <c r="TXJ1" s="38"/>
      <c r="TXK1" s="38"/>
      <c r="TXL1" s="38"/>
      <c r="TXM1" s="38"/>
      <c r="TXN1" s="38"/>
      <c r="TXO1" s="38"/>
      <c r="TXP1" s="38"/>
      <c r="TXQ1" s="38"/>
      <c r="TXR1" s="38"/>
      <c r="TXS1" s="38"/>
      <c r="TXT1" s="38"/>
      <c r="TXU1" s="38"/>
      <c r="TXV1" s="38"/>
      <c r="TXW1" s="38"/>
      <c r="TXX1" s="38"/>
      <c r="TXY1" s="38"/>
      <c r="TXZ1" s="38"/>
      <c r="TYA1" s="38"/>
      <c r="TYB1" s="38"/>
      <c r="TYC1" s="38"/>
      <c r="TYD1" s="38"/>
      <c r="TYE1" s="38"/>
      <c r="TYF1" s="38"/>
      <c r="TYG1" s="38"/>
      <c r="TYH1" s="38"/>
      <c r="TYI1" s="38"/>
      <c r="TYJ1" s="38"/>
      <c r="TYK1" s="38"/>
      <c r="TYL1" s="38"/>
      <c r="TYM1" s="38"/>
      <c r="TYN1" s="38"/>
      <c r="TYO1" s="38"/>
      <c r="TYP1" s="38"/>
      <c r="TYQ1" s="38"/>
      <c r="TYR1" s="38"/>
      <c r="TYS1" s="38"/>
      <c r="TYT1" s="38"/>
      <c r="TYU1" s="38"/>
      <c r="TYV1" s="38"/>
      <c r="TYW1" s="38"/>
      <c r="TYX1" s="38"/>
      <c r="TYY1" s="38"/>
      <c r="TYZ1" s="38"/>
      <c r="TZA1" s="38"/>
      <c r="TZB1" s="38"/>
      <c r="TZC1" s="38"/>
      <c r="TZD1" s="38"/>
      <c r="TZE1" s="38"/>
      <c r="TZF1" s="38"/>
      <c r="TZG1" s="38"/>
      <c r="TZH1" s="38"/>
      <c r="TZI1" s="38"/>
      <c r="TZJ1" s="38"/>
      <c r="TZK1" s="38"/>
      <c r="TZL1" s="38"/>
      <c r="TZM1" s="38"/>
      <c r="TZN1" s="38"/>
      <c r="TZO1" s="38"/>
      <c r="TZP1" s="38"/>
      <c r="TZQ1" s="38"/>
      <c r="TZR1" s="38"/>
      <c r="TZS1" s="38"/>
      <c r="TZT1" s="38"/>
      <c r="TZU1" s="38"/>
      <c r="TZV1" s="38"/>
      <c r="TZW1" s="38"/>
      <c r="TZX1" s="38"/>
      <c r="TZY1" s="38"/>
      <c r="TZZ1" s="38"/>
      <c r="UAA1" s="38"/>
      <c r="UAB1" s="38"/>
      <c r="UAC1" s="38"/>
      <c r="UAD1" s="38"/>
      <c r="UAE1" s="38"/>
      <c r="UAF1" s="38"/>
      <c r="UAG1" s="38"/>
      <c r="UAH1" s="38"/>
      <c r="UAI1" s="38"/>
      <c r="UAJ1" s="38"/>
      <c r="UAK1" s="38"/>
      <c r="UAL1" s="38"/>
      <c r="UAM1" s="38"/>
      <c r="UAN1" s="38"/>
      <c r="UAO1" s="38"/>
      <c r="UAP1" s="38"/>
      <c r="UAQ1" s="38"/>
      <c r="UAR1" s="38"/>
      <c r="UAS1" s="38"/>
      <c r="UAT1" s="38"/>
      <c r="UAU1" s="38"/>
      <c r="UAV1" s="38"/>
      <c r="UAW1" s="38"/>
      <c r="UAX1" s="38"/>
      <c r="UAY1" s="38"/>
      <c r="UAZ1" s="38"/>
      <c r="UBA1" s="38"/>
      <c r="UBB1" s="38"/>
      <c r="UBC1" s="38"/>
      <c r="UBD1" s="38"/>
      <c r="UBE1" s="38"/>
      <c r="UBF1" s="38"/>
      <c r="UBG1" s="38"/>
      <c r="UBH1" s="38"/>
      <c r="UBI1" s="38"/>
      <c r="UBJ1" s="38"/>
      <c r="UBK1" s="38"/>
      <c r="UBL1" s="38"/>
      <c r="UBM1" s="38"/>
      <c r="UBN1" s="38"/>
      <c r="UBO1" s="38"/>
      <c r="UBP1" s="38"/>
      <c r="UBQ1" s="38"/>
      <c r="UBR1" s="38"/>
      <c r="UBS1" s="38"/>
      <c r="UBT1" s="38"/>
      <c r="UBU1" s="38"/>
      <c r="UBV1" s="38"/>
      <c r="UBW1" s="38"/>
      <c r="UBX1" s="38"/>
      <c r="UBY1" s="38"/>
      <c r="UBZ1" s="38"/>
      <c r="UCA1" s="38"/>
      <c r="UCB1" s="38"/>
      <c r="UCC1" s="38"/>
      <c r="UCD1" s="38"/>
      <c r="UCE1" s="38"/>
      <c r="UCF1" s="38"/>
      <c r="UCG1" s="38"/>
      <c r="UCH1" s="38"/>
      <c r="UCI1" s="38"/>
      <c r="UCJ1" s="38"/>
      <c r="UCK1" s="38"/>
      <c r="UCL1" s="38"/>
      <c r="UCM1" s="38"/>
      <c r="UCN1" s="38"/>
      <c r="UCO1" s="38"/>
      <c r="UCP1" s="38"/>
      <c r="UCQ1" s="38"/>
      <c r="UCR1" s="38"/>
      <c r="UCS1" s="38"/>
      <c r="UCT1" s="38"/>
      <c r="UCU1" s="38"/>
      <c r="UCV1" s="38"/>
      <c r="UCW1" s="38"/>
      <c r="UCX1" s="38"/>
      <c r="UCY1" s="38"/>
      <c r="UCZ1" s="38"/>
      <c r="UDA1" s="38"/>
      <c r="UDB1" s="38"/>
      <c r="UDC1" s="38"/>
      <c r="UDD1" s="38"/>
      <c r="UDE1" s="38"/>
      <c r="UDF1" s="38"/>
      <c r="UDG1" s="38"/>
      <c r="UDH1" s="38"/>
      <c r="UDI1" s="38"/>
      <c r="UDJ1" s="38"/>
      <c r="UDK1" s="38"/>
      <c r="UDL1" s="38"/>
      <c r="UDM1" s="38"/>
      <c r="UDN1" s="38"/>
      <c r="UDO1" s="38"/>
      <c r="UDP1" s="38"/>
      <c r="UDQ1" s="38"/>
      <c r="UDR1" s="38"/>
      <c r="UDS1" s="38"/>
      <c r="UDT1" s="38"/>
      <c r="UDU1" s="38"/>
      <c r="UDV1" s="38"/>
      <c r="UDW1" s="38"/>
      <c r="UDX1" s="38"/>
      <c r="UDY1" s="38"/>
      <c r="UDZ1" s="38"/>
      <c r="UEA1" s="38"/>
      <c r="UEB1" s="38"/>
      <c r="UEC1" s="38"/>
      <c r="UED1" s="38"/>
      <c r="UEE1" s="38"/>
      <c r="UEF1" s="38"/>
      <c r="UEG1" s="38"/>
      <c r="UEH1" s="38"/>
      <c r="UEI1" s="38"/>
      <c r="UEJ1" s="38"/>
      <c r="UEK1" s="38"/>
      <c r="UEL1" s="38"/>
      <c r="UEM1" s="38"/>
      <c r="UEN1" s="38"/>
      <c r="UEO1" s="38"/>
      <c r="UEP1" s="38"/>
      <c r="UEQ1" s="38"/>
      <c r="UER1" s="38"/>
      <c r="UES1" s="38"/>
      <c r="UET1" s="38"/>
      <c r="UEU1" s="38"/>
      <c r="UEV1" s="38"/>
      <c r="UEW1" s="38"/>
      <c r="UEX1" s="38"/>
      <c r="UEY1" s="38"/>
      <c r="UEZ1" s="38"/>
      <c r="UFA1" s="38"/>
      <c r="UFB1" s="38"/>
      <c r="UFC1" s="38"/>
      <c r="UFD1" s="38"/>
      <c r="UFE1" s="38"/>
      <c r="UFF1" s="38"/>
      <c r="UFG1" s="38"/>
      <c r="UFH1" s="38"/>
      <c r="UFI1" s="38"/>
      <c r="UFJ1" s="38"/>
      <c r="UFK1" s="38"/>
      <c r="UFL1" s="38"/>
      <c r="UFM1" s="38"/>
      <c r="UFN1" s="38"/>
      <c r="UFO1" s="38"/>
      <c r="UFP1" s="38"/>
      <c r="UFQ1" s="38"/>
      <c r="UFR1" s="38"/>
      <c r="UFS1" s="38"/>
      <c r="UFT1" s="38"/>
      <c r="UFU1" s="38"/>
      <c r="UFV1" s="38"/>
      <c r="UFW1" s="38"/>
      <c r="UFX1" s="38"/>
      <c r="UFY1" s="38"/>
      <c r="UFZ1" s="38"/>
      <c r="UGA1" s="38"/>
      <c r="UGB1" s="38"/>
      <c r="UGC1" s="38"/>
      <c r="UGD1" s="38"/>
      <c r="UGE1" s="38"/>
      <c r="UGF1" s="38"/>
      <c r="UGG1" s="38"/>
      <c r="UGH1" s="38"/>
      <c r="UGI1" s="38"/>
      <c r="UGJ1" s="38"/>
      <c r="UGK1" s="38"/>
      <c r="UGL1" s="38"/>
      <c r="UGM1" s="38"/>
      <c r="UGN1" s="38"/>
      <c r="UGO1" s="38"/>
      <c r="UGP1" s="38"/>
      <c r="UGQ1" s="38"/>
      <c r="UGR1" s="38"/>
      <c r="UGS1" s="38"/>
      <c r="UGT1" s="38"/>
      <c r="UGU1" s="38"/>
      <c r="UGV1" s="38"/>
      <c r="UGW1" s="38"/>
      <c r="UGX1" s="38"/>
      <c r="UGY1" s="38"/>
      <c r="UGZ1" s="38"/>
      <c r="UHA1" s="38"/>
      <c r="UHB1" s="38"/>
      <c r="UHC1" s="38"/>
      <c r="UHD1" s="38"/>
      <c r="UHE1" s="38"/>
      <c r="UHF1" s="38"/>
      <c r="UHG1" s="38"/>
      <c r="UHH1" s="38"/>
      <c r="UHI1" s="38"/>
      <c r="UHJ1" s="38"/>
      <c r="UHK1" s="38"/>
      <c r="UHL1" s="38"/>
      <c r="UHM1" s="38"/>
      <c r="UHN1" s="38"/>
      <c r="UHO1" s="38"/>
      <c r="UHP1" s="38"/>
      <c r="UHQ1" s="38"/>
      <c r="UHR1" s="38"/>
      <c r="UHS1" s="38"/>
      <c r="UHT1" s="38"/>
      <c r="UHU1" s="38"/>
      <c r="UHV1" s="38"/>
      <c r="UHW1" s="38"/>
      <c r="UHX1" s="38"/>
      <c r="UHY1" s="38"/>
      <c r="UHZ1" s="38"/>
      <c r="UIA1" s="38"/>
      <c r="UIB1" s="38"/>
      <c r="UIC1" s="38"/>
      <c r="UID1" s="38"/>
      <c r="UIE1" s="38"/>
      <c r="UIF1" s="38"/>
      <c r="UIG1" s="38"/>
      <c r="UIH1" s="38"/>
      <c r="UII1" s="38"/>
      <c r="UIJ1" s="38"/>
      <c r="UIK1" s="38"/>
      <c r="UIL1" s="38"/>
      <c r="UIM1" s="38"/>
      <c r="UIN1" s="38"/>
      <c r="UIO1" s="38"/>
      <c r="UIP1" s="38"/>
      <c r="UIQ1" s="38"/>
      <c r="UIR1" s="38"/>
      <c r="UIS1" s="38"/>
      <c r="UIT1" s="38"/>
      <c r="UIU1" s="38"/>
      <c r="UIV1" s="38"/>
      <c r="UIW1" s="38"/>
      <c r="UIX1" s="38"/>
      <c r="UIY1" s="38"/>
      <c r="UIZ1" s="38"/>
      <c r="UJA1" s="38"/>
      <c r="UJB1" s="38"/>
      <c r="UJC1" s="38"/>
      <c r="UJD1" s="38"/>
      <c r="UJE1" s="38"/>
      <c r="UJF1" s="38"/>
      <c r="UJG1" s="38"/>
      <c r="UJH1" s="38"/>
      <c r="UJI1" s="38"/>
      <c r="UJJ1" s="38"/>
      <c r="UJK1" s="38"/>
      <c r="UJL1" s="38"/>
      <c r="UJM1" s="38"/>
      <c r="UJN1" s="38"/>
      <c r="UJO1" s="38"/>
      <c r="UJP1" s="38"/>
      <c r="UJQ1" s="38"/>
      <c r="UJR1" s="38"/>
      <c r="UJS1" s="38"/>
      <c r="UJT1" s="38"/>
      <c r="UJU1" s="38"/>
      <c r="UJV1" s="38"/>
      <c r="UJW1" s="38"/>
      <c r="UJX1" s="38"/>
      <c r="UJY1" s="38"/>
      <c r="UJZ1" s="38"/>
      <c r="UKA1" s="38"/>
      <c r="UKB1" s="38"/>
      <c r="UKC1" s="38"/>
      <c r="UKD1" s="38"/>
      <c r="UKE1" s="38"/>
      <c r="UKF1" s="38"/>
      <c r="UKG1" s="38"/>
      <c r="UKH1" s="38"/>
      <c r="UKI1" s="38"/>
      <c r="UKJ1" s="38"/>
      <c r="UKK1" s="38"/>
      <c r="UKL1" s="38"/>
      <c r="UKM1" s="38"/>
      <c r="UKN1" s="38"/>
      <c r="UKO1" s="38"/>
      <c r="UKP1" s="38"/>
      <c r="UKQ1" s="38"/>
      <c r="UKR1" s="38"/>
      <c r="UKS1" s="38"/>
      <c r="UKT1" s="38"/>
      <c r="UKU1" s="38"/>
      <c r="UKV1" s="38"/>
      <c r="UKW1" s="38"/>
      <c r="UKX1" s="38"/>
      <c r="UKY1" s="38"/>
      <c r="UKZ1" s="38"/>
      <c r="ULA1" s="38"/>
      <c r="ULB1" s="38"/>
      <c r="ULC1" s="38"/>
      <c r="ULD1" s="38"/>
      <c r="ULE1" s="38"/>
      <c r="ULF1" s="38"/>
      <c r="ULG1" s="38"/>
      <c r="ULH1" s="38"/>
      <c r="ULI1" s="38"/>
      <c r="ULJ1" s="38"/>
      <c r="ULK1" s="38"/>
      <c r="ULL1" s="38"/>
      <c r="ULM1" s="38"/>
      <c r="ULN1" s="38"/>
      <c r="ULO1" s="38"/>
      <c r="ULP1" s="38"/>
      <c r="ULQ1" s="38"/>
      <c r="ULR1" s="38"/>
      <c r="ULS1" s="38"/>
      <c r="ULT1" s="38"/>
      <c r="ULU1" s="38"/>
      <c r="ULV1" s="38"/>
      <c r="ULW1" s="38"/>
      <c r="ULX1" s="38"/>
      <c r="ULY1" s="38"/>
      <c r="ULZ1" s="38"/>
      <c r="UMA1" s="38"/>
      <c r="UMB1" s="38"/>
      <c r="UMC1" s="38"/>
      <c r="UMD1" s="38"/>
      <c r="UME1" s="38"/>
      <c r="UMF1" s="38"/>
      <c r="UMG1" s="38"/>
      <c r="UMH1" s="38"/>
      <c r="UMI1" s="38"/>
      <c r="UMJ1" s="38"/>
      <c r="UMK1" s="38"/>
      <c r="UML1" s="38"/>
      <c r="UMM1" s="38"/>
      <c r="UMN1" s="38"/>
      <c r="UMO1" s="38"/>
      <c r="UMP1" s="38"/>
      <c r="UMQ1" s="38"/>
      <c r="UMR1" s="38"/>
      <c r="UMS1" s="38"/>
      <c r="UMT1" s="38"/>
      <c r="UMU1" s="38"/>
      <c r="UMV1" s="38"/>
      <c r="UMW1" s="38"/>
      <c r="UMX1" s="38"/>
      <c r="UMY1" s="38"/>
      <c r="UMZ1" s="38"/>
      <c r="UNA1" s="38"/>
      <c r="UNB1" s="38"/>
      <c r="UNC1" s="38"/>
      <c r="UND1" s="38"/>
      <c r="UNE1" s="38"/>
      <c r="UNF1" s="38"/>
      <c r="UNG1" s="38"/>
      <c r="UNH1" s="38"/>
      <c r="UNI1" s="38"/>
      <c r="UNJ1" s="38"/>
      <c r="UNK1" s="38"/>
      <c r="UNL1" s="38"/>
      <c r="UNM1" s="38"/>
      <c r="UNN1" s="38"/>
      <c r="UNO1" s="38"/>
      <c r="UNP1" s="38"/>
      <c r="UNQ1" s="38"/>
      <c r="UNR1" s="38"/>
      <c r="UNS1" s="38"/>
      <c r="UNT1" s="38"/>
      <c r="UNU1" s="38"/>
      <c r="UNV1" s="38"/>
      <c r="UNW1" s="38"/>
      <c r="UNX1" s="38"/>
      <c r="UNY1" s="38"/>
      <c r="UNZ1" s="38"/>
      <c r="UOA1" s="38"/>
      <c r="UOB1" s="38"/>
      <c r="UOC1" s="38"/>
      <c r="UOD1" s="38"/>
      <c r="UOE1" s="38"/>
      <c r="UOF1" s="38"/>
      <c r="UOG1" s="38"/>
      <c r="UOH1" s="38"/>
      <c r="UOI1" s="38"/>
      <c r="UOJ1" s="38"/>
      <c r="UOK1" s="38"/>
      <c r="UOL1" s="38"/>
      <c r="UOM1" s="38"/>
      <c r="UON1" s="38"/>
      <c r="UOO1" s="38"/>
      <c r="UOP1" s="38"/>
      <c r="UOQ1" s="38"/>
      <c r="UOR1" s="38"/>
      <c r="UOS1" s="38"/>
      <c r="UOT1" s="38"/>
      <c r="UOU1" s="38"/>
      <c r="UOV1" s="38"/>
      <c r="UOW1" s="38"/>
      <c r="UOX1" s="38"/>
      <c r="UOY1" s="38"/>
      <c r="UOZ1" s="38"/>
      <c r="UPA1" s="38"/>
      <c r="UPB1" s="38"/>
      <c r="UPC1" s="38"/>
      <c r="UPD1" s="38"/>
      <c r="UPE1" s="38"/>
      <c r="UPF1" s="38"/>
      <c r="UPG1" s="38"/>
      <c r="UPH1" s="38"/>
      <c r="UPI1" s="38"/>
      <c r="UPJ1" s="38"/>
      <c r="UPK1" s="38"/>
      <c r="UPL1" s="38"/>
      <c r="UPM1" s="38"/>
      <c r="UPN1" s="38"/>
      <c r="UPO1" s="38"/>
      <c r="UPP1" s="38"/>
      <c r="UPQ1" s="38"/>
      <c r="UPR1" s="38"/>
      <c r="UPS1" s="38"/>
      <c r="UPT1" s="38"/>
      <c r="UPU1" s="38"/>
      <c r="UPV1" s="38"/>
      <c r="UPW1" s="38"/>
      <c r="UPX1" s="38"/>
      <c r="UPY1" s="38"/>
      <c r="UPZ1" s="38"/>
      <c r="UQA1" s="38"/>
      <c r="UQB1" s="38"/>
      <c r="UQC1" s="38"/>
      <c r="UQD1" s="38"/>
      <c r="UQE1" s="38"/>
      <c r="UQF1" s="38"/>
      <c r="UQG1" s="38"/>
      <c r="UQH1" s="38"/>
      <c r="UQI1" s="38"/>
      <c r="UQJ1" s="38"/>
      <c r="UQK1" s="38"/>
      <c r="UQL1" s="38"/>
      <c r="UQM1" s="38"/>
      <c r="UQN1" s="38"/>
      <c r="UQO1" s="38"/>
      <c r="UQP1" s="38"/>
      <c r="UQQ1" s="38"/>
      <c r="UQR1" s="38"/>
      <c r="UQS1" s="38"/>
      <c r="UQT1" s="38"/>
      <c r="UQU1" s="38"/>
      <c r="UQV1" s="38"/>
      <c r="UQW1" s="38"/>
      <c r="UQX1" s="38"/>
      <c r="UQY1" s="38"/>
      <c r="UQZ1" s="38"/>
      <c r="URA1" s="38"/>
      <c r="URB1" s="38"/>
      <c r="URC1" s="38"/>
      <c r="URD1" s="38"/>
      <c r="URE1" s="38"/>
      <c r="URF1" s="38"/>
      <c r="URG1" s="38"/>
      <c r="URH1" s="38"/>
      <c r="URI1" s="38"/>
      <c r="URJ1" s="38"/>
      <c r="URK1" s="38"/>
      <c r="URL1" s="38"/>
      <c r="URM1" s="38"/>
      <c r="URN1" s="38"/>
      <c r="URO1" s="38"/>
      <c r="URP1" s="38"/>
      <c r="URQ1" s="38"/>
      <c r="URR1" s="38"/>
      <c r="URS1" s="38"/>
      <c r="URT1" s="38"/>
      <c r="URU1" s="38"/>
      <c r="URV1" s="38"/>
      <c r="URW1" s="38"/>
      <c r="URX1" s="38"/>
      <c r="URY1" s="38"/>
      <c r="URZ1" s="38"/>
      <c r="USA1" s="38"/>
      <c r="USB1" s="38"/>
      <c r="USC1" s="38"/>
      <c r="USD1" s="38"/>
      <c r="USE1" s="38"/>
      <c r="USF1" s="38"/>
      <c r="USG1" s="38"/>
      <c r="USH1" s="38"/>
      <c r="USI1" s="38"/>
      <c r="USJ1" s="38"/>
      <c r="USK1" s="38"/>
      <c r="USL1" s="38"/>
      <c r="USM1" s="38"/>
      <c r="USN1" s="38"/>
      <c r="USO1" s="38"/>
      <c r="USP1" s="38"/>
      <c r="USQ1" s="38"/>
      <c r="USR1" s="38"/>
      <c r="USS1" s="38"/>
      <c r="UST1" s="38"/>
      <c r="USU1" s="38"/>
      <c r="USV1" s="38"/>
      <c r="USW1" s="38"/>
      <c r="USX1" s="38"/>
      <c r="USY1" s="38"/>
      <c r="USZ1" s="38"/>
      <c r="UTA1" s="38"/>
      <c r="UTB1" s="38"/>
      <c r="UTC1" s="38"/>
      <c r="UTD1" s="38"/>
      <c r="UTE1" s="38"/>
      <c r="UTF1" s="38"/>
      <c r="UTG1" s="38"/>
      <c r="UTH1" s="38"/>
      <c r="UTI1" s="38"/>
      <c r="UTJ1" s="38"/>
      <c r="UTK1" s="38"/>
      <c r="UTL1" s="38"/>
      <c r="UTM1" s="38"/>
      <c r="UTN1" s="38"/>
      <c r="UTO1" s="38"/>
      <c r="UTP1" s="38"/>
      <c r="UTQ1" s="38"/>
      <c r="UTR1" s="38"/>
      <c r="UTS1" s="38"/>
      <c r="UTT1" s="38"/>
      <c r="UTU1" s="38"/>
      <c r="UTV1" s="38"/>
      <c r="UTW1" s="38"/>
      <c r="UTX1" s="38"/>
      <c r="UTY1" s="38"/>
      <c r="UTZ1" s="38"/>
      <c r="UUA1" s="38"/>
      <c r="UUB1" s="38"/>
      <c r="UUC1" s="38"/>
      <c r="UUD1" s="38"/>
      <c r="UUE1" s="38"/>
      <c r="UUF1" s="38"/>
      <c r="UUG1" s="38"/>
      <c r="UUH1" s="38"/>
      <c r="UUI1" s="38"/>
      <c r="UUJ1" s="38"/>
      <c r="UUK1" s="38"/>
      <c r="UUL1" s="38"/>
      <c r="UUM1" s="38"/>
      <c r="UUN1" s="38"/>
      <c r="UUO1" s="38"/>
      <c r="UUP1" s="38"/>
      <c r="UUQ1" s="38"/>
      <c r="UUR1" s="38"/>
      <c r="UUS1" s="38"/>
      <c r="UUT1" s="38"/>
      <c r="UUU1" s="38"/>
      <c r="UUV1" s="38"/>
      <c r="UUW1" s="38"/>
      <c r="UUX1" s="38"/>
      <c r="UUY1" s="38"/>
      <c r="UUZ1" s="38"/>
      <c r="UVA1" s="38"/>
      <c r="UVB1" s="38"/>
      <c r="UVC1" s="38"/>
      <c r="UVD1" s="38"/>
      <c r="UVE1" s="38"/>
      <c r="UVF1" s="38"/>
      <c r="UVG1" s="38"/>
      <c r="UVH1" s="38"/>
      <c r="UVI1" s="38"/>
      <c r="UVJ1" s="38"/>
      <c r="UVK1" s="38"/>
      <c r="UVL1" s="38"/>
      <c r="UVM1" s="38"/>
      <c r="UVN1" s="38"/>
      <c r="UVO1" s="38"/>
      <c r="UVP1" s="38"/>
      <c r="UVQ1" s="38"/>
      <c r="UVR1" s="38"/>
      <c r="UVS1" s="38"/>
      <c r="UVT1" s="38"/>
      <c r="UVU1" s="38"/>
      <c r="UVV1" s="38"/>
      <c r="UVW1" s="38"/>
      <c r="UVX1" s="38"/>
      <c r="UVY1" s="38"/>
      <c r="UVZ1" s="38"/>
      <c r="UWA1" s="38"/>
      <c r="UWB1" s="38"/>
      <c r="UWC1" s="38"/>
      <c r="UWD1" s="38"/>
      <c r="UWE1" s="38"/>
      <c r="UWF1" s="38"/>
      <c r="UWG1" s="38"/>
      <c r="UWH1" s="38"/>
      <c r="UWI1" s="38"/>
      <c r="UWJ1" s="38"/>
      <c r="UWK1" s="38"/>
      <c r="UWL1" s="38"/>
      <c r="UWM1" s="38"/>
      <c r="UWN1" s="38"/>
      <c r="UWO1" s="38"/>
      <c r="UWP1" s="38"/>
      <c r="UWQ1" s="38"/>
      <c r="UWR1" s="38"/>
      <c r="UWS1" s="38"/>
      <c r="UWT1" s="38"/>
      <c r="UWU1" s="38"/>
      <c r="UWV1" s="38"/>
      <c r="UWW1" s="38"/>
      <c r="UWX1" s="38"/>
      <c r="UWY1" s="38"/>
      <c r="UWZ1" s="38"/>
      <c r="UXA1" s="38"/>
      <c r="UXB1" s="38"/>
      <c r="UXC1" s="38"/>
      <c r="UXD1" s="38"/>
      <c r="UXE1" s="38"/>
      <c r="UXF1" s="38"/>
      <c r="UXG1" s="38"/>
      <c r="UXH1" s="38"/>
      <c r="UXI1" s="38"/>
      <c r="UXJ1" s="38"/>
      <c r="UXK1" s="38"/>
      <c r="UXL1" s="38"/>
      <c r="UXM1" s="38"/>
      <c r="UXN1" s="38"/>
      <c r="UXO1" s="38"/>
      <c r="UXP1" s="38"/>
      <c r="UXQ1" s="38"/>
      <c r="UXR1" s="38"/>
      <c r="UXS1" s="38"/>
      <c r="UXT1" s="38"/>
      <c r="UXU1" s="38"/>
      <c r="UXV1" s="38"/>
      <c r="UXW1" s="38"/>
      <c r="UXX1" s="38"/>
      <c r="UXY1" s="38"/>
      <c r="UXZ1" s="38"/>
      <c r="UYA1" s="38"/>
      <c r="UYB1" s="38"/>
      <c r="UYC1" s="38"/>
      <c r="UYD1" s="38"/>
      <c r="UYE1" s="38"/>
      <c r="UYF1" s="38"/>
      <c r="UYG1" s="38"/>
      <c r="UYH1" s="38"/>
      <c r="UYI1" s="38"/>
      <c r="UYJ1" s="38"/>
      <c r="UYK1" s="38"/>
      <c r="UYL1" s="38"/>
      <c r="UYM1" s="38"/>
      <c r="UYN1" s="38"/>
      <c r="UYO1" s="38"/>
      <c r="UYP1" s="38"/>
      <c r="UYQ1" s="38"/>
      <c r="UYR1" s="38"/>
      <c r="UYS1" s="38"/>
      <c r="UYT1" s="38"/>
      <c r="UYU1" s="38"/>
      <c r="UYV1" s="38"/>
      <c r="UYW1" s="38"/>
      <c r="UYX1" s="38"/>
      <c r="UYY1" s="38"/>
      <c r="UYZ1" s="38"/>
      <c r="UZA1" s="38"/>
      <c r="UZB1" s="38"/>
      <c r="UZC1" s="38"/>
      <c r="UZD1" s="38"/>
      <c r="UZE1" s="38"/>
      <c r="UZF1" s="38"/>
      <c r="UZG1" s="38"/>
      <c r="UZH1" s="38"/>
      <c r="UZI1" s="38"/>
      <c r="UZJ1" s="38"/>
      <c r="UZK1" s="38"/>
      <c r="UZL1" s="38"/>
      <c r="UZM1" s="38"/>
      <c r="UZN1" s="38"/>
      <c r="UZO1" s="38"/>
      <c r="UZP1" s="38"/>
      <c r="UZQ1" s="38"/>
      <c r="UZR1" s="38"/>
      <c r="UZS1" s="38"/>
      <c r="UZT1" s="38"/>
      <c r="UZU1" s="38"/>
      <c r="UZV1" s="38"/>
      <c r="UZW1" s="38"/>
      <c r="UZX1" s="38"/>
      <c r="UZY1" s="38"/>
      <c r="UZZ1" s="38"/>
      <c r="VAA1" s="38"/>
      <c r="VAB1" s="38"/>
      <c r="VAC1" s="38"/>
      <c r="VAD1" s="38"/>
      <c r="VAE1" s="38"/>
      <c r="VAF1" s="38"/>
      <c r="VAG1" s="38"/>
      <c r="VAH1" s="38"/>
      <c r="VAI1" s="38"/>
      <c r="VAJ1" s="38"/>
      <c r="VAK1" s="38"/>
      <c r="VAL1" s="38"/>
      <c r="VAM1" s="38"/>
      <c r="VAN1" s="38"/>
      <c r="VAO1" s="38"/>
      <c r="VAP1" s="38"/>
      <c r="VAQ1" s="38"/>
      <c r="VAR1" s="38"/>
      <c r="VAS1" s="38"/>
      <c r="VAT1" s="38"/>
      <c r="VAU1" s="38"/>
      <c r="VAV1" s="38"/>
      <c r="VAW1" s="38"/>
      <c r="VAX1" s="38"/>
      <c r="VAY1" s="38"/>
      <c r="VAZ1" s="38"/>
      <c r="VBA1" s="38"/>
      <c r="VBB1" s="38"/>
      <c r="VBC1" s="38"/>
      <c r="VBD1" s="38"/>
      <c r="VBE1" s="38"/>
      <c r="VBF1" s="38"/>
      <c r="VBG1" s="38"/>
      <c r="VBH1" s="38"/>
      <c r="VBI1" s="38"/>
      <c r="VBJ1" s="38"/>
      <c r="VBK1" s="38"/>
      <c r="VBL1" s="38"/>
      <c r="VBM1" s="38"/>
      <c r="VBN1" s="38"/>
      <c r="VBO1" s="38"/>
      <c r="VBP1" s="38"/>
      <c r="VBQ1" s="38"/>
      <c r="VBR1" s="38"/>
      <c r="VBS1" s="38"/>
      <c r="VBT1" s="38"/>
      <c r="VBU1" s="38"/>
      <c r="VBV1" s="38"/>
      <c r="VBW1" s="38"/>
      <c r="VBX1" s="38"/>
      <c r="VBY1" s="38"/>
      <c r="VBZ1" s="38"/>
      <c r="VCA1" s="38"/>
      <c r="VCB1" s="38"/>
      <c r="VCC1" s="38"/>
      <c r="VCD1" s="38"/>
      <c r="VCE1" s="38"/>
      <c r="VCF1" s="38"/>
      <c r="VCG1" s="38"/>
      <c r="VCH1" s="38"/>
      <c r="VCI1" s="38"/>
      <c r="VCJ1" s="38"/>
      <c r="VCK1" s="38"/>
      <c r="VCL1" s="38"/>
      <c r="VCM1" s="38"/>
      <c r="VCN1" s="38"/>
      <c r="VCO1" s="38"/>
      <c r="VCP1" s="38"/>
      <c r="VCQ1" s="38"/>
      <c r="VCR1" s="38"/>
      <c r="VCS1" s="38"/>
      <c r="VCT1" s="38"/>
      <c r="VCU1" s="38"/>
      <c r="VCV1" s="38"/>
      <c r="VCW1" s="38"/>
      <c r="VCX1" s="38"/>
      <c r="VCY1" s="38"/>
      <c r="VCZ1" s="38"/>
      <c r="VDA1" s="38"/>
      <c r="VDB1" s="38"/>
      <c r="VDC1" s="38"/>
      <c r="VDD1" s="38"/>
      <c r="VDE1" s="38"/>
      <c r="VDF1" s="38"/>
      <c r="VDG1" s="38"/>
      <c r="VDH1" s="38"/>
      <c r="VDI1" s="38"/>
      <c r="VDJ1" s="38"/>
      <c r="VDK1" s="38"/>
      <c r="VDL1" s="38"/>
      <c r="VDM1" s="38"/>
      <c r="VDN1" s="38"/>
      <c r="VDO1" s="38"/>
      <c r="VDP1" s="38"/>
      <c r="VDQ1" s="38"/>
      <c r="VDR1" s="38"/>
      <c r="VDS1" s="38"/>
      <c r="VDT1" s="38"/>
      <c r="VDU1" s="38"/>
      <c r="VDV1" s="38"/>
      <c r="VDW1" s="38"/>
      <c r="VDX1" s="38"/>
      <c r="VDY1" s="38"/>
      <c r="VDZ1" s="38"/>
      <c r="VEA1" s="38"/>
      <c r="VEB1" s="38"/>
      <c r="VEC1" s="38"/>
      <c r="VED1" s="38"/>
      <c r="VEE1" s="38"/>
      <c r="VEF1" s="38"/>
      <c r="VEG1" s="38"/>
      <c r="VEH1" s="38"/>
      <c r="VEI1" s="38"/>
      <c r="VEJ1" s="38"/>
      <c r="VEK1" s="38"/>
      <c r="VEL1" s="38"/>
      <c r="VEM1" s="38"/>
      <c r="VEN1" s="38"/>
      <c r="VEO1" s="38"/>
      <c r="VEP1" s="38"/>
      <c r="VEQ1" s="38"/>
      <c r="VER1" s="38"/>
      <c r="VES1" s="38"/>
      <c r="VET1" s="38"/>
      <c r="VEU1" s="38"/>
      <c r="VEV1" s="38"/>
      <c r="VEW1" s="38"/>
      <c r="VEX1" s="38"/>
      <c r="VEY1" s="38"/>
      <c r="VEZ1" s="38"/>
      <c r="VFA1" s="38"/>
      <c r="VFB1" s="38"/>
      <c r="VFC1" s="38"/>
      <c r="VFD1" s="38"/>
      <c r="VFE1" s="38"/>
      <c r="VFF1" s="38"/>
      <c r="VFG1" s="38"/>
      <c r="VFH1" s="38"/>
      <c r="VFI1" s="38"/>
      <c r="VFJ1" s="38"/>
      <c r="VFK1" s="38"/>
      <c r="VFL1" s="38"/>
      <c r="VFM1" s="38"/>
      <c r="VFN1" s="38"/>
      <c r="VFO1" s="38"/>
      <c r="VFP1" s="38"/>
      <c r="VFQ1" s="38"/>
      <c r="VFR1" s="38"/>
      <c r="VFS1" s="38"/>
      <c r="VFT1" s="38"/>
      <c r="VFU1" s="38"/>
      <c r="VFV1" s="38"/>
      <c r="VFW1" s="38"/>
      <c r="VFX1" s="38"/>
      <c r="VFY1" s="38"/>
      <c r="VFZ1" s="38"/>
      <c r="VGA1" s="38"/>
      <c r="VGB1" s="38"/>
      <c r="VGC1" s="38"/>
      <c r="VGD1" s="38"/>
      <c r="VGE1" s="38"/>
      <c r="VGF1" s="38"/>
      <c r="VGG1" s="38"/>
      <c r="VGH1" s="38"/>
      <c r="VGI1" s="38"/>
      <c r="VGJ1" s="38"/>
      <c r="VGK1" s="38"/>
      <c r="VGL1" s="38"/>
      <c r="VGM1" s="38"/>
      <c r="VGN1" s="38"/>
      <c r="VGO1" s="38"/>
      <c r="VGP1" s="38"/>
      <c r="VGQ1" s="38"/>
      <c r="VGR1" s="38"/>
      <c r="VGS1" s="38"/>
      <c r="VGT1" s="38"/>
      <c r="VGU1" s="38"/>
      <c r="VGV1" s="38"/>
      <c r="VGW1" s="38"/>
      <c r="VGX1" s="38"/>
      <c r="VGY1" s="38"/>
      <c r="VGZ1" s="38"/>
      <c r="VHA1" s="38"/>
      <c r="VHB1" s="38"/>
      <c r="VHC1" s="38"/>
      <c r="VHD1" s="38"/>
      <c r="VHE1" s="38"/>
      <c r="VHF1" s="38"/>
      <c r="VHG1" s="38"/>
      <c r="VHH1" s="38"/>
      <c r="VHI1" s="38"/>
      <c r="VHJ1" s="38"/>
      <c r="VHK1" s="38"/>
      <c r="VHL1" s="38"/>
      <c r="VHM1" s="38"/>
      <c r="VHN1" s="38"/>
      <c r="VHO1" s="38"/>
      <c r="VHP1" s="38"/>
      <c r="VHQ1" s="38"/>
      <c r="VHR1" s="38"/>
      <c r="VHS1" s="38"/>
      <c r="VHT1" s="38"/>
      <c r="VHU1" s="38"/>
      <c r="VHV1" s="38"/>
      <c r="VHW1" s="38"/>
      <c r="VHX1" s="38"/>
      <c r="VHY1" s="38"/>
      <c r="VHZ1" s="38"/>
      <c r="VIA1" s="38"/>
      <c r="VIB1" s="38"/>
      <c r="VIC1" s="38"/>
      <c r="VID1" s="38"/>
      <c r="VIE1" s="38"/>
      <c r="VIF1" s="38"/>
      <c r="VIG1" s="38"/>
      <c r="VIH1" s="38"/>
      <c r="VII1" s="38"/>
      <c r="VIJ1" s="38"/>
      <c r="VIK1" s="38"/>
      <c r="VIL1" s="38"/>
      <c r="VIM1" s="38"/>
      <c r="VIN1" s="38"/>
      <c r="VIO1" s="38"/>
      <c r="VIP1" s="38"/>
      <c r="VIQ1" s="38"/>
      <c r="VIR1" s="38"/>
      <c r="VIS1" s="38"/>
      <c r="VIT1" s="38"/>
      <c r="VIU1" s="38"/>
      <c r="VIV1" s="38"/>
      <c r="VIW1" s="38"/>
      <c r="VIX1" s="38"/>
      <c r="VIY1" s="38"/>
      <c r="VIZ1" s="38"/>
      <c r="VJA1" s="38"/>
      <c r="VJB1" s="38"/>
      <c r="VJC1" s="38"/>
      <c r="VJD1" s="38"/>
      <c r="VJE1" s="38"/>
      <c r="VJF1" s="38"/>
      <c r="VJG1" s="38"/>
      <c r="VJH1" s="38"/>
      <c r="VJI1" s="38"/>
      <c r="VJJ1" s="38"/>
      <c r="VJK1" s="38"/>
      <c r="VJL1" s="38"/>
      <c r="VJM1" s="38"/>
      <c r="VJN1" s="38"/>
      <c r="VJO1" s="38"/>
      <c r="VJP1" s="38"/>
      <c r="VJQ1" s="38"/>
      <c r="VJR1" s="38"/>
      <c r="VJS1" s="38"/>
      <c r="VJT1" s="38"/>
      <c r="VJU1" s="38"/>
      <c r="VJV1" s="38"/>
      <c r="VJW1" s="38"/>
      <c r="VJX1" s="38"/>
      <c r="VJY1" s="38"/>
      <c r="VJZ1" s="38"/>
      <c r="VKA1" s="38"/>
      <c r="VKB1" s="38"/>
      <c r="VKC1" s="38"/>
      <c r="VKD1" s="38"/>
      <c r="VKE1" s="38"/>
      <c r="VKF1" s="38"/>
      <c r="VKG1" s="38"/>
      <c r="VKH1" s="38"/>
      <c r="VKI1" s="38"/>
      <c r="VKJ1" s="38"/>
      <c r="VKK1" s="38"/>
      <c r="VKL1" s="38"/>
      <c r="VKM1" s="38"/>
      <c r="VKN1" s="38"/>
      <c r="VKO1" s="38"/>
      <c r="VKP1" s="38"/>
      <c r="VKQ1" s="38"/>
      <c r="VKR1" s="38"/>
      <c r="VKS1" s="38"/>
      <c r="VKT1" s="38"/>
      <c r="VKU1" s="38"/>
      <c r="VKV1" s="38"/>
      <c r="VKW1" s="38"/>
      <c r="VKX1" s="38"/>
      <c r="VKY1" s="38"/>
      <c r="VKZ1" s="38"/>
      <c r="VLA1" s="38"/>
      <c r="VLB1" s="38"/>
      <c r="VLC1" s="38"/>
      <c r="VLD1" s="38"/>
      <c r="VLE1" s="38"/>
      <c r="VLF1" s="38"/>
      <c r="VLG1" s="38"/>
      <c r="VLH1" s="38"/>
      <c r="VLI1" s="38"/>
      <c r="VLJ1" s="38"/>
      <c r="VLK1" s="38"/>
      <c r="VLL1" s="38"/>
      <c r="VLM1" s="38"/>
      <c r="VLN1" s="38"/>
      <c r="VLO1" s="38"/>
      <c r="VLP1" s="38"/>
      <c r="VLQ1" s="38"/>
      <c r="VLR1" s="38"/>
      <c r="VLS1" s="38"/>
      <c r="VLT1" s="38"/>
      <c r="VLU1" s="38"/>
      <c r="VLV1" s="38"/>
      <c r="VLW1" s="38"/>
      <c r="VLX1" s="38"/>
      <c r="VLY1" s="38"/>
      <c r="VLZ1" s="38"/>
      <c r="VMA1" s="38"/>
      <c r="VMB1" s="38"/>
      <c r="VMC1" s="38"/>
      <c r="VMD1" s="38"/>
      <c r="VME1" s="38"/>
      <c r="VMF1" s="38"/>
      <c r="VMG1" s="38"/>
      <c r="VMH1" s="38"/>
      <c r="VMI1" s="38"/>
      <c r="VMJ1" s="38"/>
      <c r="VMK1" s="38"/>
      <c r="VML1" s="38"/>
      <c r="VMM1" s="38"/>
      <c r="VMN1" s="38"/>
      <c r="VMO1" s="38"/>
      <c r="VMP1" s="38"/>
      <c r="VMQ1" s="38"/>
      <c r="VMR1" s="38"/>
      <c r="VMS1" s="38"/>
      <c r="VMT1" s="38"/>
      <c r="VMU1" s="38"/>
      <c r="VMV1" s="38"/>
      <c r="VMW1" s="38"/>
      <c r="VMX1" s="38"/>
      <c r="VMY1" s="38"/>
      <c r="VMZ1" s="38"/>
      <c r="VNA1" s="38"/>
      <c r="VNB1" s="38"/>
      <c r="VNC1" s="38"/>
      <c r="VND1" s="38"/>
      <c r="VNE1" s="38"/>
      <c r="VNF1" s="38"/>
      <c r="VNG1" s="38"/>
      <c r="VNH1" s="38"/>
      <c r="VNI1" s="38"/>
      <c r="VNJ1" s="38"/>
      <c r="VNK1" s="38"/>
      <c r="VNL1" s="38"/>
      <c r="VNM1" s="38"/>
      <c r="VNN1" s="38"/>
      <c r="VNO1" s="38"/>
      <c r="VNP1" s="38"/>
      <c r="VNQ1" s="38"/>
      <c r="VNR1" s="38"/>
      <c r="VNS1" s="38"/>
      <c r="VNT1" s="38"/>
      <c r="VNU1" s="38"/>
      <c r="VNV1" s="38"/>
      <c r="VNW1" s="38"/>
      <c r="VNX1" s="38"/>
      <c r="VNY1" s="38"/>
      <c r="VNZ1" s="38"/>
      <c r="VOA1" s="38"/>
      <c r="VOB1" s="38"/>
      <c r="VOC1" s="38"/>
      <c r="VOD1" s="38"/>
      <c r="VOE1" s="38"/>
      <c r="VOF1" s="38"/>
      <c r="VOG1" s="38"/>
      <c r="VOH1" s="38"/>
      <c r="VOI1" s="38"/>
      <c r="VOJ1" s="38"/>
      <c r="VOK1" s="38"/>
      <c r="VOL1" s="38"/>
      <c r="VOM1" s="38"/>
      <c r="VON1" s="38"/>
      <c r="VOO1" s="38"/>
      <c r="VOP1" s="38"/>
      <c r="VOQ1" s="38"/>
      <c r="VOR1" s="38"/>
      <c r="VOS1" s="38"/>
      <c r="VOT1" s="38"/>
      <c r="VOU1" s="38"/>
      <c r="VOV1" s="38"/>
      <c r="VOW1" s="38"/>
      <c r="VOX1" s="38"/>
      <c r="VOY1" s="38"/>
      <c r="VOZ1" s="38"/>
      <c r="VPA1" s="38"/>
      <c r="VPB1" s="38"/>
      <c r="VPC1" s="38"/>
      <c r="VPD1" s="38"/>
      <c r="VPE1" s="38"/>
      <c r="VPF1" s="38"/>
      <c r="VPG1" s="38"/>
      <c r="VPH1" s="38"/>
      <c r="VPI1" s="38"/>
      <c r="VPJ1" s="38"/>
      <c r="VPK1" s="38"/>
      <c r="VPL1" s="38"/>
      <c r="VPM1" s="38"/>
      <c r="VPN1" s="38"/>
      <c r="VPO1" s="38"/>
      <c r="VPP1" s="38"/>
      <c r="VPQ1" s="38"/>
      <c r="VPR1" s="38"/>
      <c r="VPS1" s="38"/>
      <c r="VPT1" s="38"/>
      <c r="VPU1" s="38"/>
      <c r="VPV1" s="38"/>
      <c r="VPW1" s="38"/>
      <c r="VPX1" s="38"/>
      <c r="VPY1" s="38"/>
      <c r="VPZ1" s="38"/>
      <c r="VQA1" s="38"/>
      <c r="VQB1" s="38"/>
      <c r="VQC1" s="38"/>
      <c r="VQD1" s="38"/>
      <c r="VQE1" s="38"/>
      <c r="VQF1" s="38"/>
      <c r="VQG1" s="38"/>
      <c r="VQH1" s="38"/>
      <c r="VQI1" s="38"/>
      <c r="VQJ1" s="38"/>
      <c r="VQK1" s="38"/>
      <c r="VQL1" s="38"/>
      <c r="VQM1" s="38"/>
      <c r="VQN1" s="38"/>
      <c r="VQO1" s="38"/>
      <c r="VQP1" s="38"/>
      <c r="VQQ1" s="38"/>
      <c r="VQR1" s="38"/>
      <c r="VQS1" s="38"/>
      <c r="VQT1" s="38"/>
      <c r="VQU1" s="38"/>
      <c r="VQV1" s="38"/>
      <c r="VQW1" s="38"/>
      <c r="VQX1" s="38"/>
      <c r="VQY1" s="38"/>
      <c r="VQZ1" s="38"/>
      <c r="VRA1" s="38"/>
      <c r="VRB1" s="38"/>
      <c r="VRC1" s="38"/>
      <c r="VRD1" s="38"/>
      <c r="VRE1" s="38"/>
      <c r="VRF1" s="38"/>
      <c r="VRG1" s="38"/>
      <c r="VRH1" s="38"/>
      <c r="VRI1" s="38"/>
      <c r="VRJ1" s="38"/>
      <c r="VRK1" s="38"/>
      <c r="VRL1" s="38"/>
      <c r="VRM1" s="38"/>
      <c r="VRN1" s="38"/>
      <c r="VRO1" s="38"/>
      <c r="VRP1" s="38"/>
      <c r="VRQ1" s="38"/>
      <c r="VRR1" s="38"/>
      <c r="VRS1" s="38"/>
      <c r="VRT1" s="38"/>
      <c r="VRU1" s="38"/>
      <c r="VRV1" s="38"/>
      <c r="VRW1" s="38"/>
      <c r="VRX1" s="38"/>
      <c r="VRY1" s="38"/>
      <c r="VRZ1" s="38"/>
      <c r="VSA1" s="38"/>
      <c r="VSB1" s="38"/>
      <c r="VSC1" s="38"/>
      <c r="VSD1" s="38"/>
      <c r="VSE1" s="38"/>
      <c r="VSF1" s="38"/>
      <c r="VSG1" s="38"/>
      <c r="VSH1" s="38"/>
      <c r="VSI1" s="38"/>
      <c r="VSJ1" s="38"/>
      <c r="VSK1" s="38"/>
      <c r="VSL1" s="38"/>
      <c r="VSM1" s="38"/>
      <c r="VSN1" s="38"/>
      <c r="VSO1" s="38"/>
      <c r="VSP1" s="38"/>
      <c r="VSQ1" s="38"/>
      <c r="VSR1" s="38"/>
      <c r="VSS1" s="38"/>
      <c r="VST1" s="38"/>
      <c r="VSU1" s="38"/>
      <c r="VSV1" s="38"/>
      <c r="VSW1" s="38"/>
      <c r="VSX1" s="38"/>
      <c r="VSY1" s="38"/>
      <c r="VSZ1" s="38"/>
      <c r="VTA1" s="38"/>
      <c r="VTB1" s="38"/>
      <c r="VTC1" s="38"/>
      <c r="VTD1" s="38"/>
      <c r="VTE1" s="38"/>
      <c r="VTF1" s="38"/>
      <c r="VTG1" s="38"/>
      <c r="VTH1" s="38"/>
      <c r="VTI1" s="38"/>
      <c r="VTJ1" s="38"/>
      <c r="VTK1" s="38"/>
      <c r="VTL1" s="38"/>
      <c r="VTM1" s="38"/>
      <c r="VTN1" s="38"/>
      <c r="VTO1" s="38"/>
      <c r="VTP1" s="38"/>
      <c r="VTQ1" s="38"/>
      <c r="VTR1" s="38"/>
      <c r="VTS1" s="38"/>
      <c r="VTT1" s="38"/>
      <c r="VTU1" s="38"/>
      <c r="VTV1" s="38"/>
      <c r="VTW1" s="38"/>
      <c r="VTX1" s="38"/>
      <c r="VTY1" s="38"/>
      <c r="VTZ1" s="38"/>
      <c r="VUA1" s="38"/>
      <c r="VUB1" s="38"/>
      <c r="VUC1" s="38"/>
      <c r="VUD1" s="38"/>
      <c r="VUE1" s="38"/>
      <c r="VUF1" s="38"/>
      <c r="VUG1" s="38"/>
      <c r="VUH1" s="38"/>
      <c r="VUI1" s="38"/>
      <c r="VUJ1" s="38"/>
      <c r="VUK1" s="38"/>
      <c r="VUL1" s="38"/>
      <c r="VUM1" s="38"/>
      <c r="VUN1" s="38"/>
      <c r="VUO1" s="38"/>
      <c r="VUP1" s="38"/>
      <c r="VUQ1" s="38"/>
      <c r="VUR1" s="38"/>
      <c r="VUS1" s="38"/>
      <c r="VUT1" s="38"/>
      <c r="VUU1" s="38"/>
      <c r="VUV1" s="38"/>
      <c r="VUW1" s="38"/>
      <c r="VUX1" s="38"/>
      <c r="VUY1" s="38"/>
      <c r="VUZ1" s="38"/>
      <c r="VVA1" s="38"/>
      <c r="VVB1" s="38"/>
      <c r="VVC1" s="38"/>
      <c r="VVD1" s="38"/>
      <c r="VVE1" s="38"/>
      <c r="VVF1" s="38"/>
      <c r="VVG1" s="38"/>
      <c r="VVH1" s="38"/>
      <c r="VVI1" s="38"/>
      <c r="VVJ1" s="38"/>
      <c r="VVK1" s="38"/>
      <c r="VVL1" s="38"/>
      <c r="VVM1" s="38"/>
      <c r="VVN1" s="38"/>
      <c r="VVO1" s="38"/>
      <c r="VVP1" s="38"/>
      <c r="VVQ1" s="38"/>
      <c r="VVR1" s="38"/>
      <c r="VVS1" s="38"/>
      <c r="VVT1" s="38"/>
      <c r="VVU1" s="38"/>
      <c r="VVV1" s="38"/>
      <c r="VVW1" s="38"/>
      <c r="VVX1" s="38"/>
      <c r="VVY1" s="38"/>
      <c r="VVZ1" s="38"/>
      <c r="VWA1" s="38"/>
      <c r="VWB1" s="38"/>
      <c r="VWC1" s="38"/>
      <c r="VWD1" s="38"/>
      <c r="VWE1" s="38"/>
      <c r="VWF1" s="38"/>
      <c r="VWG1" s="38"/>
      <c r="VWH1" s="38"/>
      <c r="VWI1" s="38"/>
      <c r="VWJ1" s="38"/>
      <c r="VWK1" s="38"/>
      <c r="VWL1" s="38"/>
      <c r="VWM1" s="38"/>
      <c r="VWN1" s="38"/>
      <c r="VWO1" s="38"/>
      <c r="VWP1" s="38"/>
      <c r="VWQ1" s="38"/>
      <c r="VWR1" s="38"/>
      <c r="VWS1" s="38"/>
      <c r="VWT1" s="38"/>
      <c r="VWU1" s="38"/>
      <c r="VWV1" s="38"/>
      <c r="VWW1" s="38"/>
      <c r="VWX1" s="38"/>
      <c r="VWY1" s="38"/>
      <c r="VWZ1" s="38"/>
      <c r="VXA1" s="38"/>
      <c r="VXB1" s="38"/>
      <c r="VXC1" s="38"/>
      <c r="VXD1" s="38"/>
      <c r="VXE1" s="38"/>
      <c r="VXF1" s="38"/>
      <c r="VXG1" s="38"/>
      <c r="VXH1" s="38"/>
      <c r="VXI1" s="38"/>
      <c r="VXJ1" s="38"/>
      <c r="VXK1" s="38"/>
      <c r="VXL1" s="38"/>
      <c r="VXM1" s="38"/>
      <c r="VXN1" s="38"/>
      <c r="VXO1" s="38"/>
      <c r="VXP1" s="38"/>
      <c r="VXQ1" s="38"/>
      <c r="VXR1" s="38"/>
      <c r="VXS1" s="38"/>
      <c r="VXT1" s="38"/>
      <c r="VXU1" s="38"/>
      <c r="VXV1" s="38"/>
      <c r="VXW1" s="38"/>
      <c r="VXX1" s="38"/>
      <c r="VXY1" s="38"/>
      <c r="VXZ1" s="38"/>
      <c r="VYA1" s="38"/>
      <c r="VYB1" s="38"/>
      <c r="VYC1" s="38"/>
      <c r="VYD1" s="38"/>
      <c r="VYE1" s="38"/>
      <c r="VYF1" s="38"/>
      <c r="VYG1" s="38"/>
      <c r="VYH1" s="38"/>
      <c r="VYI1" s="38"/>
      <c r="VYJ1" s="38"/>
      <c r="VYK1" s="38"/>
      <c r="VYL1" s="38"/>
      <c r="VYM1" s="38"/>
      <c r="VYN1" s="38"/>
      <c r="VYO1" s="38"/>
      <c r="VYP1" s="38"/>
      <c r="VYQ1" s="38"/>
      <c r="VYR1" s="38"/>
      <c r="VYS1" s="38"/>
      <c r="VYT1" s="38"/>
      <c r="VYU1" s="38"/>
      <c r="VYV1" s="38"/>
      <c r="VYW1" s="38"/>
      <c r="VYX1" s="38"/>
      <c r="VYY1" s="38"/>
      <c r="VYZ1" s="38"/>
      <c r="VZA1" s="38"/>
      <c r="VZB1" s="38"/>
      <c r="VZC1" s="38"/>
      <c r="VZD1" s="38"/>
      <c r="VZE1" s="38"/>
      <c r="VZF1" s="38"/>
      <c r="VZG1" s="38"/>
      <c r="VZH1" s="38"/>
      <c r="VZI1" s="38"/>
      <c r="VZJ1" s="38"/>
      <c r="VZK1" s="38"/>
      <c r="VZL1" s="38"/>
      <c r="VZM1" s="38"/>
      <c r="VZN1" s="38"/>
      <c r="VZO1" s="38"/>
      <c r="VZP1" s="38"/>
      <c r="VZQ1" s="38"/>
      <c r="VZR1" s="38"/>
      <c r="VZS1" s="38"/>
      <c r="VZT1" s="38"/>
      <c r="VZU1" s="38"/>
      <c r="VZV1" s="38"/>
      <c r="VZW1" s="38"/>
      <c r="VZX1" s="38"/>
      <c r="VZY1" s="38"/>
      <c r="VZZ1" s="38"/>
      <c r="WAA1" s="38"/>
      <c r="WAB1" s="38"/>
      <c r="WAC1" s="38"/>
      <c r="WAD1" s="38"/>
      <c r="WAE1" s="38"/>
      <c r="WAF1" s="38"/>
      <c r="WAG1" s="38"/>
      <c r="WAH1" s="38"/>
      <c r="WAI1" s="38"/>
      <c r="WAJ1" s="38"/>
      <c r="WAK1" s="38"/>
      <c r="WAL1" s="38"/>
      <c r="WAM1" s="38"/>
      <c r="WAN1" s="38"/>
      <c r="WAO1" s="38"/>
      <c r="WAP1" s="38"/>
      <c r="WAQ1" s="38"/>
      <c r="WAR1" s="38"/>
      <c r="WAS1" s="38"/>
      <c r="WAT1" s="38"/>
      <c r="WAU1" s="38"/>
      <c r="WAV1" s="38"/>
      <c r="WAW1" s="38"/>
      <c r="WAX1" s="38"/>
      <c r="WAY1" s="38"/>
      <c r="WAZ1" s="38"/>
      <c r="WBA1" s="38"/>
      <c r="WBB1" s="38"/>
      <c r="WBC1" s="38"/>
      <c r="WBD1" s="38"/>
      <c r="WBE1" s="38"/>
      <c r="WBF1" s="38"/>
      <c r="WBG1" s="38"/>
      <c r="WBH1" s="38"/>
      <c r="WBI1" s="38"/>
      <c r="WBJ1" s="38"/>
      <c r="WBK1" s="38"/>
      <c r="WBL1" s="38"/>
      <c r="WBM1" s="38"/>
      <c r="WBN1" s="38"/>
      <c r="WBO1" s="38"/>
      <c r="WBP1" s="38"/>
      <c r="WBQ1" s="38"/>
      <c r="WBR1" s="38"/>
      <c r="WBS1" s="38"/>
      <c r="WBT1" s="38"/>
      <c r="WBU1" s="38"/>
      <c r="WBV1" s="38"/>
      <c r="WBW1" s="38"/>
      <c r="WBX1" s="38"/>
      <c r="WBY1" s="38"/>
      <c r="WBZ1" s="38"/>
      <c r="WCA1" s="38"/>
      <c r="WCB1" s="38"/>
      <c r="WCC1" s="38"/>
      <c r="WCD1" s="38"/>
      <c r="WCE1" s="38"/>
      <c r="WCF1" s="38"/>
      <c r="WCG1" s="38"/>
      <c r="WCH1" s="38"/>
      <c r="WCI1" s="38"/>
      <c r="WCJ1" s="38"/>
      <c r="WCK1" s="38"/>
      <c r="WCL1" s="38"/>
      <c r="WCM1" s="38"/>
      <c r="WCN1" s="38"/>
      <c r="WCO1" s="38"/>
      <c r="WCP1" s="38"/>
      <c r="WCQ1" s="38"/>
      <c r="WCR1" s="38"/>
      <c r="WCS1" s="38"/>
      <c r="WCT1" s="38"/>
      <c r="WCU1" s="38"/>
      <c r="WCV1" s="38"/>
      <c r="WCW1" s="38"/>
      <c r="WCX1" s="38"/>
      <c r="WCY1" s="38"/>
      <c r="WCZ1" s="38"/>
      <c r="WDA1" s="38"/>
      <c r="WDB1" s="38"/>
      <c r="WDC1" s="38"/>
      <c r="WDD1" s="38"/>
      <c r="WDE1" s="38"/>
      <c r="WDF1" s="38"/>
      <c r="WDG1" s="38"/>
      <c r="WDH1" s="38"/>
      <c r="WDI1" s="38"/>
      <c r="WDJ1" s="38"/>
      <c r="WDK1" s="38"/>
      <c r="WDL1" s="38"/>
      <c r="WDM1" s="38"/>
      <c r="WDN1" s="38"/>
      <c r="WDO1" s="38"/>
      <c r="WDP1" s="38"/>
      <c r="WDQ1" s="38"/>
      <c r="WDR1" s="38"/>
      <c r="WDS1" s="38"/>
      <c r="WDT1" s="38"/>
      <c r="WDU1" s="38"/>
      <c r="WDV1" s="38"/>
      <c r="WDW1" s="38"/>
      <c r="WDX1" s="38"/>
      <c r="WDY1" s="38"/>
      <c r="WDZ1" s="38"/>
      <c r="WEA1" s="38"/>
      <c r="WEB1" s="38"/>
      <c r="WEC1" s="38"/>
      <c r="WED1" s="38"/>
      <c r="WEE1" s="38"/>
      <c r="WEF1" s="38"/>
      <c r="WEG1" s="38"/>
      <c r="WEH1" s="38"/>
      <c r="WEI1" s="38"/>
      <c r="WEJ1" s="38"/>
      <c r="WEK1" s="38"/>
      <c r="WEL1" s="38"/>
      <c r="WEM1" s="38"/>
      <c r="WEN1" s="38"/>
      <c r="WEO1" s="38"/>
      <c r="WEP1" s="38"/>
      <c r="WEQ1" s="38"/>
      <c r="WER1" s="38"/>
      <c r="WES1" s="38"/>
      <c r="WET1" s="38"/>
      <c r="WEU1" s="38"/>
      <c r="WEV1" s="38"/>
      <c r="WEW1" s="38"/>
      <c r="WEX1" s="38"/>
      <c r="WEY1" s="38"/>
      <c r="WEZ1" s="38"/>
      <c r="WFA1" s="38"/>
      <c r="WFB1" s="38"/>
      <c r="WFC1" s="38"/>
      <c r="WFD1" s="38"/>
      <c r="WFE1" s="38"/>
      <c r="WFF1" s="38"/>
      <c r="WFG1" s="38"/>
      <c r="WFH1" s="38"/>
      <c r="WFI1" s="38"/>
      <c r="WFJ1" s="38"/>
      <c r="WFK1" s="38"/>
      <c r="WFL1" s="38"/>
      <c r="WFM1" s="38"/>
      <c r="WFN1" s="38"/>
      <c r="WFO1" s="38"/>
      <c r="WFP1" s="38"/>
      <c r="WFQ1" s="38"/>
      <c r="WFR1" s="38"/>
      <c r="WFS1" s="38"/>
      <c r="WFT1" s="38"/>
      <c r="WFU1" s="38"/>
      <c r="WFV1" s="38"/>
      <c r="WFW1" s="38"/>
      <c r="WFX1" s="38"/>
      <c r="WFY1" s="38"/>
      <c r="WFZ1" s="38"/>
      <c r="WGA1" s="38"/>
      <c r="WGB1" s="38"/>
      <c r="WGC1" s="38"/>
      <c r="WGD1" s="38"/>
      <c r="WGE1" s="38"/>
      <c r="WGF1" s="38"/>
      <c r="WGG1" s="38"/>
      <c r="WGH1" s="38"/>
      <c r="WGI1" s="38"/>
      <c r="WGJ1" s="38"/>
      <c r="WGK1" s="38"/>
      <c r="WGL1" s="38"/>
      <c r="WGM1" s="38"/>
      <c r="WGN1" s="38"/>
      <c r="WGO1" s="38"/>
      <c r="WGP1" s="38"/>
      <c r="WGQ1" s="38"/>
      <c r="WGR1" s="38"/>
      <c r="WGS1" s="38"/>
      <c r="WGT1" s="38"/>
      <c r="WGU1" s="38"/>
      <c r="WGV1" s="38"/>
      <c r="WGW1" s="38"/>
      <c r="WGX1" s="38"/>
      <c r="WGY1" s="38"/>
      <c r="WGZ1" s="38"/>
      <c r="WHA1" s="38"/>
      <c r="WHB1" s="38"/>
      <c r="WHC1" s="38"/>
      <c r="WHD1" s="38"/>
      <c r="WHE1" s="38"/>
      <c r="WHF1" s="38"/>
      <c r="WHG1" s="38"/>
      <c r="WHH1" s="38"/>
      <c r="WHI1" s="38"/>
      <c r="WHJ1" s="38"/>
      <c r="WHK1" s="38"/>
      <c r="WHL1" s="38"/>
      <c r="WHM1" s="38"/>
      <c r="WHN1" s="38"/>
      <c r="WHO1" s="38"/>
      <c r="WHP1" s="38"/>
      <c r="WHQ1" s="38"/>
      <c r="WHR1" s="38"/>
      <c r="WHS1" s="38"/>
      <c r="WHT1" s="38"/>
      <c r="WHU1" s="38"/>
      <c r="WHV1" s="38"/>
      <c r="WHW1" s="38"/>
      <c r="WHX1" s="38"/>
      <c r="WHY1" s="38"/>
      <c r="WHZ1" s="38"/>
      <c r="WIA1" s="38"/>
      <c r="WIB1" s="38"/>
      <c r="WIC1" s="38"/>
      <c r="WID1" s="38"/>
      <c r="WIE1" s="38"/>
      <c r="WIF1" s="38"/>
      <c r="WIG1" s="38"/>
      <c r="WIH1" s="38"/>
      <c r="WII1" s="38"/>
      <c r="WIJ1" s="38"/>
      <c r="WIK1" s="38"/>
      <c r="WIL1" s="38"/>
      <c r="WIM1" s="38"/>
      <c r="WIN1" s="38"/>
      <c r="WIO1" s="38"/>
      <c r="WIP1" s="38"/>
      <c r="WIQ1" s="38"/>
      <c r="WIR1" s="38"/>
      <c r="WIS1" s="38"/>
      <c r="WIT1" s="38"/>
      <c r="WIU1" s="38"/>
      <c r="WIV1" s="38"/>
      <c r="WIW1" s="38"/>
      <c r="WIX1" s="38"/>
      <c r="WIY1" s="38"/>
      <c r="WIZ1" s="38"/>
      <c r="WJA1" s="38"/>
      <c r="WJB1" s="38"/>
      <c r="WJC1" s="38"/>
      <c r="WJD1" s="38"/>
      <c r="WJE1" s="38"/>
      <c r="WJF1" s="38"/>
      <c r="WJG1" s="38"/>
      <c r="WJH1" s="38"/>
      <c r="WJI1" s="38"/>
      <c r="WJJ1" s="38"/>
      <c r="WJK1" s="38"/>
      <c r="WJL1" s="38"/>
      <c r="WJM1" s="38"/>
      <c r="WJN1" s="38"/>
      <c r="WJO1" s="38"/>
      <c r="WJP1" s="38"/>
      <c r="WJQ1" s="38"/>
      <c r="WJR1" s="38"/>
      <c r="WJS1" s="38"/>
      <c r="WJT1" s="38"/>
      <c r="WJU1" s="38"/>
      <c r="WJV1" s="38"/>
      <c r="WJW1" s="38"/>
      <c r="WJX1" s="38"/>
      <c r="WJY1" s="38"/>
      <c r="WJZ1" s="38"/>
      <c r="WKA1" s="38"/>
      <c r="WKB1" s="38"/>
      <c r="WKC1" s="38"/>
      <c r="WKD1" s="38"/>
      <c r="WKE1" s="38"/>
      <c r="WKF1" s="38"/>
      <c r="WKG1" s="38"/>
      <c r="WKH1" s="38"/>
      <c r="WKI1" s="38"/>
      <c r="WKJ1" s="38"/>
      <c r="WKK1" s="38"/>
      <c r="WKL1" s="38"/>
      <c r="WKM1" s="38"/>
      <c r="WKN1" s="38"/>
      <c r="WKO1" s="38"/>
      <c r="WKP1" s="38"/>
      <c r="WKQ1" s="38"/>
      <c r="WKR1" s="38"/>
      <c r="WKS1" s="38"/>
      <c r="WKT1" s="38"/>
      <c r="WKU1" s="38"/>
      <c r="WKV1" s="38"/>
      <c r="WKW1" s="38"/>
      <c r="WKX1" s="38"/>
      <c r="WKY1" s="38"/>
      <c r="WKZ1" s="38"/>
      <c r="WLA1" s="38"/>
      <c r="WLB1" s="38"/>
      <c r="WLC1" s="38"/>
      <c r="WLD1" s="38"/>
      <c r="WLE1" s="38"/>
      <c r="WLF1" s="38"/>
      <c r="WLG1" s="38"/>
      <c r="WLH1" s="38"/>
      <c r="WLI1" s="38"/>
      <c r="WLJ1" s="38"/>
      <c r="WLK1" s="38"/>
      <c r="WLL1" s="38"/>
      <c r="WLM1" s="38"/>
      <c r="WLN1" s="38"/>
      <c r="WLO1" s="38"/>
      <c r="WLP1" s="38"/>
      <c r="WLQ1" s="38"/>
      <c r="WLR1" s="38"/>
      <c r="WLS1" s="38"/>
      <c r="WLT1" s="38"/>
      <c r="WLU1" s="38"/>
      <c r="WLV1" s="38"/>
      <c r="WLW1" s="38"/>
      <c r="WLX1" s="38"/>
      <c r="WLY1" s="38"/>
      <c r="WLZ1" s="38"/>
      <c r="WMA1" s="38"/>
      <c r="WMB1" s="38"/>
      <c r="WMC1" s="38"/>
      <c r="WMD1" s="38"/>
      <c r="WME1" s="38"/>
      <c r="WMF1" s="38"/>
      <c r="WMG1" s="38"/>
      <c r="WMH1" s="38"/>
      <c r="WMI1" s="38"/>
      <c r="WMJ1" s="38"/>
      <c r="WMK1" s="38"/>
      <c r="WML1" s="38"/>
      <c r="WMM1" s="38"/>
      <c r="WMN1" s="38"/>
      <c r="WMO1" s="38"/>
      <c r="WMP1" s="38"/>
      <c r="WMQ1" s="38"/>
      <c r="WMR1" s="38"/>
      <c r="WMS1" s="38"/>
      <c r="WMT1" s="38"/>
      <c r="WMU1" s="38"/>
      <c r="WMV1" s="38"/>
      <c r="WMW1" s="38"/>
      <c r="WMX1" s="38"/>
      <c r="WMY1" s="38"/>
      <c r="WMZ1" s="38"/>
      <c r="WNA1" s="38"/>
      <c r="WNB1" s="38"/>
      <c r="WNC1" s="38"/>
      <c r="WND1" s="38"/>
      <c r="WNE1" s="38"/>
      <c r="WNF1" s="38"/>
      <c r="WNG1" s="38"/>
      <c r="WNH1" s="38"/>
      <c r="WNI1" s="38"/>
      <c r="WNJ1" s="38"/>
      <c r="WNK1" s="38"/>
      <c r="WNL1" s="38"/>
      <c r="WNM1" s="38"/>
      <c r="WNN1" s="38"/>
      <c r="WNO1" s="38"/>
      <c r="WNP1" s="38"/>
      <c r="WNQ1" s="38"/>
      <c r="WNR1" s="38"/>
      <c r="WNS1" s="38"/>
      <c r="WNT1" s="38"/>
      <c r="WNU1" s="38"/>
      <c r="WNV1" s="38"/>
      <c r="WNW1" s="38"/>
      <c r="WNX1" s="38"/>
      <c r="WNY1" s="38"/>
      <c r="WNZ1" s="38"/>
      <c r="WOA1" s="38"/>
      <c r="WOB1" s="38"/>
      <c r="WOC1" s="38"/>
      <c r="WOD1" s="38"/>
      <c r="WOE1" s="38"/>
      <c r="WOF1" s="38"/>
      <c r="WOG1" s="38"/>
      <c r="WOH1" s="38"/>
      <c r="WOI1" s="38"/>
      <c r="WOJ1" s="38"/>
      <c r="WOK1" s="38"/>
      <c r="WOL1" s="38"/>
      <c r="WOM1" s="38"/>
      <c r="WON1" s="38"/>
      <c r="WOO1" s="38"/>
      <c r="WOP1" s="38"/>
      <c r="WOQ1" s="38"/>
      <c r="WOR1" s="38"/>
      <c r="WOS1" s="38"/>
      <c r="WOT1" s="38"/>
      <c r="WOU1" s="38"/>
      <c r="WOV1" s="38"/>
      <c r="WOW1" s="38"/>
      <c r="WOX1" s="38"/>
      <c r="WOY1" s="38"/>
      <c r="WOZ1" s="38"/>
      <c r="WPA1" s="38"/>
      <c r="WPB1" s="38"/>
      <c r="WPC1" s="38"/>
      <c r="WPD1" s="38"/>
      <c r="WPE1" s="38"/>
      <c r="WPF1" s="38"/>
      <c r="WPG1" s="38"/>
      <c r="WPH1" s="38"/>
      <c r="WPI1" s="38"/>
      <c r="WPJ1" s="38"/>
      <c r="WPK1" s="38"/>
      <c r="WPL1" s="38"/>
      <c r="WPM1" s="38"/>
      <c r="WPN1" s="38"/>
      <c r="WPO1" s="38"/>
      <c r="WPP1" s="38"/>
      <c r="WPQ1" s="38"/>
      <c r="WPR1" s="38"/>
      <c r="WPS1" s="38"/>
      <c r="WPT1" s="38"/>
      <c r="WPU1" s="38"/>
      <c r="WPV1" s="38"/>
      <c r="WPW1" s="38"/>
      <c r="WPX1" s="38"/>
      <c r="WPY1" s="38"/>
      <c r="WPZ1" s="38"/>
      <c r="WQA1" s="38"/>
      <c r="WQB1" s="38"/>
      <c r="WQC1" s="38"/>
      <c r="WQD1" s="38"/>
      <c r="WQE1" s="38"/>
      <c r="WQF1" s="38"/>
      <c r="WQG1" s="38"/>
      <c r="WQH1" s="38"/>
      <c r="WQI1" s="38"/>
      <c r="WQJ1" s="38"/>
      <c r="WQK1" s="38"/>
      <c r="WQL1" s="38"/>
      <c r="WQM1" s="38"/>
      <c r="WQN1" s="38"/>
      <c r="WQO1" s="38"/>
      <c r="WQP1" s="38"/>
      <c r="WQQ1" s="38"/>
      <c r="WQR1" s="38"/>
      <c r="WQS1" s="38"/>
      <c r="WQT1" s="38"/>
      <c r="WQU1" s="38"/>
      <c r="WQV1" s="38"/>
      <c r="WQW1" s="38"/>
      <c r="WQX1" s="38"/>
      <c r="WQY1" s="38"/>
      <c r="WQZ1" s="38"/>
      <c r="WRA1" s="38"/>
      <c r="WRB1" s="38"/>
      <c r="WRC1" s="38"/>
      <c r="WRD1" s="38"/>
      <c r="WRE1" s="38"/>
      <c r="WRF1" s="38"/>
      <c r="WRG1" s="38"/>
      <c r="WRH1" s="38"/>
      <c r="WRI1" s="38"/>
      <c r="WRJ1" s="38"/>
      <c r="WRK1" s="38"/>
      <c r="WRL1" s="38"/>
      <c r="WRM1" s="38"/>
      <c r="WRN1" s="38"/>
      <c r="WRO1" s="38"/>
      <c r="WRP1" s="38"/>
      <c r="WRQ1" s="38"/>
      <c r="WRR1" s="38"/>
      <c r="WRS1" s="38"/>
      <c r="WRT1" s="38"/>
      <c r="WRU1" s="38"/>
      <c r="WRV1" s="38"/>
      <c r="WRW1" s="38"/>
      <c r="WRX1" s="38"/>
      <c r="WRY1" s="38"/>
      <c r="WRZ1" s="38"/>
      <c r="WSA1" s="38"/>
      <c r="WSB1" s="38"/>
      <c r="WSC1" s="38"/>
      <c r="WSD1" s="38"/>
      <c r="WSE1" s="38"/>
      <c r="WSF1" s="38"/>
      <c r="WSG1" s="38"/>
      <c r="WSH1" s="38"/>
      <c r="WSI1" s="38"/>
      <c r="WSJ1" s="38"/>
      <c r="WSK1" s="38"/>
      <c r="WSL1" s="38"/>
      <c r="WSM1" s="38"/>
      <c r="WSN1" s="38"/>
      <c r="WSO1" s="38"/>
      <c r="WSP1" s="38"/>
      <c r="WSQ1" s="38"/>
      <c r="WSR1" s="38"/>
      <c r="WSS1" s="38"/>
      <c r="WST1" s="38"/>
      <c r="WSU1" s="38"/>
      <c r="WSV1" s="38"/>
      <c r="WSW1" s="38"/>
      <c r="WSX1" s="38"/>
      <c r="WSY1" s="38"/>
      <c r="WSZ1" s="38"/>
      <c r="WTA1" s="38"/>
      <c r="WTB1" s="38"/>
      <c r="WTC1" s="38"/>
      <c r="WTD1" s="38"/>
      <c r="WTE1" s="38"/>
      <c r="WTF1" s="38"/>
      <c r="WTG1" s="38"/>
      <c r="WTH1" s="38"/>
      <c r="WTI1" s="38"/>
      <c r="WTJ1" s="38"/>
      <c r="WTK1" s="38"/>
      <c r="WTL1" s="38"/>
      <c r="WTM1" s="38"/>
      <c r="WTN1" s="38"/>
      <c r="WTO1" s="38"/>
      <c r="WTP1" s="38"/>
      <c r="WTQ1" s="38"/>
      <c r="WTR1" s="38"/>
      <c r="WTS1" s="38"/>
      <c r="WTT1" s="38"/>
      <c r="WTU1" s="38"/>
      <c r="WTV1" s="38"/>
      <c r="WTW1" s="38"/>
      <c r="WTX1" s="38"/>
      <c r="WTY1" s="38"/>
      <c r="WTZ1" s="38"/>
      <c r="WUA1" s="38"/>
      <c r="WUB1" s="38"/>
      <c r="WUC1" s="38"/>
      <c r="WUD1" s="38"/>
      <c r="WUE1" s="38"/>
      <c r="WUF1" s="38"/>
      <c r="WUG1" s="38"/>
      <c r="WUH1" s="38"/>
      <c r="WUI1" s="38"/>
      <c r="WUJ1" s="38"/>
      <c r="WUK1" s="38"/>
      <c r="WUL1" s="38"/>
      <c r="WUM1" s="38"/>
      <c r="WUN1" s="38"/>
      <c r="WUO1" s="38"/>
      <c r="WUP1" s="38"/>
      <c r="WUQ1" s="38"/>
      <c r="WUR1" s="38"/>
      <c r="WUS1" s="38"/>
      <c r="WUT1" s="38"/>
      <c r="WUU1" s="38"/>
      <c r="WUV1" s="38"/>
      <c r="WUW1" s="38"/>
      <c r="WUX1" s="38"/>
      <c r="WUY1" s="38"/>
      <c r="WUZ1" s="38"/>
      <c r="WVA1" s="38"/>
      <c r="WVB1" s="38"/>
      <c r="WVC1" s="38"/>
      <c r="WVD1" s="38"/>
      <c r="WVE1" s="38"/>
      <c r="WVF1" s="38"/>
      <c r="WVG1" s="38"/>
      <c r="WVH1" s="38"/>
      <c r="WVI1" s="38"/>
      <c r="WVJ1" s="38"/>
      <c r="WVK1" s="38"/>
      <c r="WVL1" s="38"/>
      <c r="WVM1" s="38"/>
      <c r="WVN1" s="38"/>
      <c r="WVO1" s="38"/>
      <c r="WVP1" s="38"/>
      <c r="WVQ1" s="38"/>
      <c r="WVR1" s="38"/>
      <c r="WVS1" s="38"/>
      <c r="WVT1" s="38"/>
      <c r="WVU1" s="38"/>
      <c r="WVV1" s="38"/>
      <c r="WVW1" s="38"/>
      <c r="WVX1" s="38"/>
      <c r="WVY1" s="38"/>
      <c r="WVZ1" s="38"/>
      <c r="WWA1" s="38"/>
      <c r="WWB1" s="38"/>
      <c r="WWC1" s="38"/>
      <c r="WWD1" s="38"/>
      <c r="WWE1" s="38"/>
      <c r="WWF1" s="38"/>
      <c r="WWG1" s="38"/>
      <c r="WWH1" s="38"/>
      <c r="WWI1" s="38"/>
      <c r="WWJ1" s="38"/>
      <c r="WWK1" s="38"/>
      <c r="WWL1" s="38"/>
      <c r="WWM1" s="38"/>
      <c r="WWN1" s="38"/>
      <c r="WWO1" s="38"/>
      <c r="WWP1" s="38"/>
      <c r="WWQ1" s="38"/>
      <c r="WWR1" s="38"/>
      <c r="WWS1" s="38"/>
      <c r="WWT1" s="38"/>
      <c r="WWU1" s="38"/>
      <c r="WWV1" s="38"/>
      <c r="WWW1" s="38"/>
      <c r="WWX1" s="38"/>
      <c r="WWY1" s="38"/>
      <c r="WWZ1" s="38"/>
      <c r="WXA1" s="38"/>
      <c r="WXB1" s="38"/>
      <c r="WXC1" s="38"/>
      <c r="WXD1" s="38"/>
      <c r="WXE1" s="38"/>
      <c r="WXF1" s="38"/>
      <c r="WXG1" s="38"/>
      <c r="WXH1" s="38"/>
      <c r="WXI1" s="38"/>
      <c r="WXJ1" s="38"/>
      <c r="WXK1" s="38"/>
      <c r="WXL1" s="38"/>
      <c r="WXM1" s="38"/>
      <c r="WXN1" s="38"/>
      <c r="WXO1" s="38"/>
      <c r="WXP1" s="38"/>
      <c r="WXQ1" s="38"/>
      <c r="WXR1" s="38"/>
      <c r="WXS1" s="38"/>
      <c r="WXT1" s="38"/>
      <c r="WXU1" s="38"/>
      <c r="WXV1" s="38"/>
      <c r="WXW1" s="38"/>
      <c r="WXX1" s="38"/>
      <c r="WXY1" s="38"/>
      <c r="WXZ1" s="38"/>
      <c r="WYA1" s="38"/>
      <c r="WYB1" s="38"/>
      <c r="WYC1" s="38"/>
      <c r="WYD1" s="38"/>
      <c r="WYE1" s="38"/>
      <c r="WYF1" s="38"/>
      <c r="WYG1" s="38"/>
      <c r="WYH1" s="38"/>
      <c r="WYI1" s="38"/>
      <c r="WYJ1" s="38"/>
      <c r="WYK1" s="38"/>
      <c r="WYL1" s="38"/>
      <c r="WYM1" s="38"/>
      <c r="WYN1" s="38"/>
      <c r="WYO1" s="38"/>
      <c r="WYP1" s="38"/>
      <c r="WYQ1" s="38"/>
      <c r="WYR1" s="38"/>
      <c r="WYS1" s="38"/>
      <c r="WYT1" s="38"/>
      <c r="WYU1" s="38"/>
      <c r="WYV1" s="38"/>
      <c r="WYW1" s="38"/>
      <c r="WYX1" s="38"/>
      <c r="WYY1" s="38"/>
      <c r="WYZ1" s="38"/>
      <c r="WZA1" s="38"/>
      <c r="WZB1" s="38"/>
      <c r="WZC1" s="38"/>
      <c r="WZD1" s="38"/>
      <c r="WZE1" s="38"/>
      <c r="WZF1" s="38"/>
      <c r="WZG1" s="38"/>
      <c r="WZH1" s="38"/>
      <c r="WZI1" s="38"/>
      <c r="WZJ1" s="38"/>
      <c r="WZK1" s="38"/>
      <c r="WZL1" s="38"/>
      <c r="WZM1" s="38"/>
      <c r="WZN1" s="38"/>
      <c r="WZO1" s="38"/>
      <c r="WZP1" s="38"/>
      <c r="WZQ1" s="38"/>
      <c r="WZR1" s="38"/>
      <c r="WZS1" s="38"/>
      <c r="WZT1" s="38"/>
      <c r="WZU1" s="38"/>
      <c r="WZV1" s="38"/>
      <c r="WZW1" s="38"/>
      <c r="WZX1" s="38"/>
      <c r="WZY1" s="38"/>
      <c r="WZZ1" s="38"/>
      <c r="XAA1" s="38"/>
      <c r="XAB1" s="38"/>
      <c r="XAC1" s="38"/>
      <c r="XAD1" s="38"/>
      <c r="XAE1" s="38"/>
      <c r="XAF1" s="38"/>
      <c r="XAG1" s="38"/>
      <c r="XAH1" s="38"/>
      <c r="XAI1" s="38"/>
      <c r="XAJ1" s="38"/>
      <c r="XAK1" s="38"/>
      <c r="XAL1" s="38"/>
      <c r="XAM1" s="38"/>
      <c r="XAN1" s="38"/>
      <c r="XAO1" s="38"/>
      <c r="XAP1" s="38"/>
      <c r="XAQ1" s="38"/>
      <c r="XAR1" s="38"/>
      <c r="XAS1" s="38"/>
      <c r="XAT1" s="38"/>
      <c r="XAU1" s="38"/>
      <c r="XAV1" s="38"/>
      <c r="XAW1" s="38"/>
      <c r="XAX1" s="38"/>
      <c r="XAY1" s="38"/>
      <c r="XAZ1" s="38"/>
      <c r="XBA1" s="38"/>
      <c r="XBB1" s="38"/>
      <c r="XBC1" s="38"/>
      <c r="XBD1" s="38"/>
      <c r="XBE1" s="38"/>
      <c r="XBF1" s="38"/>
      <c r="XBG1" s="38"/>
      <c r="XBH1" s="38"/>
      <c r="XBI1" s="38"/>
      <c r="XBJ1" s="38"/>
      <c r="XBK1" s="38"/>
      <c r="XBL1" s="38"/>
      <c r="XBM1" s="38"/>
      <c r="XBN1" s="38"/>
      <c r="XBO1" s="38"/>
      <c r="XBP1" s="38"/>
      <c r="XBQ1" s="38"/>
      <c r="XBR1" s="38"/>
      <c r="XBS1" s="38"/>
      <c r="XBT1" s="38"/>
      <c r="XBU1" s="38"/>
      <c r="XBV1" s="38"/>
      <c r="XBW1" s="38"/>
      <c r="XBX1" s="38"/>
      <c r="XBY1" s="38"/>
      <c r="XBZ1" s="38"/>
      <c r="XCA1" s="38"/>
      <c r="XCB1" s="38"/>
      <c r="XCC1" s="38"/>
      <c r="XCD1" s="38"/>
      <c r="XCE1" s="38"/>
      <c r="XCF1" s="38"/>
      <c r="XCG1" s="38"/>
      <c r="XCH1" s="38"/>
      <c r="XCI1" s="38"/>
      <c r="XCJ1" s="38"/>
      <c r="XCK1" s="38"/>
      <c r="XCL1" s="38"/>
      <c r="XCM1" s="38"/>
      <c r="XCN1" s="38"/>
      <c r="XCO1" s="38"/>
      <c r="XCP1" s="38"/>
      <c r="XCQ1" s="38"/>
      <c r="XCR1" s="38"/>
      <c r="XCS1" s="38"/>
      <c r="XCT1" s="38"/>
      <c r="XCU1" s="38"/>
      <c r="XCV1" s="38"/>
      <c r="XCW1" s="38"/>
      <c r="XCX1" s="38"/>
      <c r="XCY1" s="38"/>
      <c r="XCZ1" s="38"/>
      <c r="XDA1" s="38"/>
      <c r="XDB1" s="38"/>
      <c r="XDC1" s="38"/>
      <c r="XDD1" s="38"/>
      <c r="XDE1" s="38"/>
      <c r="XDF1" s="38"/>
      <c r="XDG1" s="38"/>
      <c r="XDH1" s="38"/>
      <c r="XDI1" s="38"/>
      <c r="XDJ1" s="38"/>
      <c r="XDK1" s="38"/>
      <c r="XDL1" s="38"/>
      <c r="XDM1" s="38"/>
      <c r="XDN1" s="38"/>
      <c r="XDO1" s="38"/>
      <c r="XDP1" s="38"/>
      <c r="XDQ1" s="38"/>
      <c r="XDR1" s="38"/>
      <c r="XDS1" s="38"/>
      <c r="XDT1" s="38"/>
      <c r="XDU1" s="38"/>
      <c r="XDV1" s="38"/>
      <c r="XDW1" s="38"/>
      <c r="XDX1" s="38"/>
      <c r="XDY1" s="38"/>
      <c r="XDZ1" s="38"/>
      <c r="XEA1" s="38"/>
      <c r="XEB1" s="38"/>
      <c r="XEC1" s="38"/>
      <c r="XED1" s="38"/>
      <c r="XEE1" s="38"/>
      <c r="XEF1" s="38"/>
      <c r="XEG1" s="38"/>
      <c r="XEH1" s="38"/>
      <c r="XEI1" s="38"/>
      <c r="XEJ1" s="38"/>
      <c r="XEK1" s="38"/>
      <c r="XEL1" s="38"/>
      <c r="XEM1" s="38"/>
      <c r="XEN1" s="38"/>
      <c r="XEO1" s="38"/>
      <c r="XEP1" s="38"/>
      <c r="XEQ1" s="38"/>
      <c r="XER1" s="38"/>
      <c r="XES1" s="38"/>
      <c r="XET1" s="38"/>
      <c r="XEU1" s="38"/>
      <c r="XEV1" s="38"/>
      <c r="XEW1" s="38"/>
      <c r="XEX1" s="38"/>
      <c r="XEY1" s="38"/>
      <c r="XEZ1" s="38"/>
      <c r="XFA1" s="38"/>
      <c r="XFB1" s="38"/>
      <c r="XFC1" s="38"/>
      <c r="XFD1" s="38"/>
    </row>
    <row r="2" s="597" customFormat="1" ht="60" customHeight="1" spans="1:1024 1025:16384">
      <c r="A2" s="12" t="s">
        <v>1310</v>
      </c>
      <c r="B2" s="2"/>
      <c r="C2" s="64"/>
      <c r="D2" s="64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  <c r="KL2" s="38"/>
      <c r="KM2" s="38"/>
      <c r="KN2" s="38"/>
      <c r="KO2" s="38"/>
      <c r="KP2" s="38"/>
      <c r="KQ2" s="38"/>
      <c r="KR2" s="38"/>
      <c r="KS2" s="38"/>
      <c r="KT2" s="38"/>
      <c r="KU2" s="38"/>
      <c r="KV2" s="38"/>
      <c r="KW2" s="38"/>
      <c r="KX2" s="38"/>
      <c r="KY2" s="38"/>
      <c r="KZ2" s="38"/>
      <c r="LA2" s="38"/>
      <c r="LB2" s="38"/>
      <c r="LC2" s="38"/>
      <c r="LD2" s="38"/>
      <c r="LE2" s="38"/>
      <c r="LF2" s="38"/>
      <c r="LG2" s="38"/>
      <c r="LH2" s="38"/>
      <c r="LI2" s="38"/>
      <c r="LJ2" s="38"/>
      <c r="LK2" s="38"/>
      <c r="LL2" s="38"/>
      <c r="LM2" s="38"/>
      <c r="LN2" s="38"/>
      <c r="LO2" s="38"/>
      <c r="LP2" s="38"/>
      <c r="LQ2" s="38"/>
      <c r="LR2" s="38"/>
      <c r="LS2" s="38"/>
      <c r="LT2" s="38"/>
      <c r="LU2" s="38"/>
      <c r="LV2" s="38"/>
      <c r="LW2" s="38"/>
      <c r="LX2" s="38"/>
      <c r="LY2" s="38"/>
      <c r="LZ2" s="38"/>
      <c r="MA2" s="38"/>
      <c r="MB2" s="38"/>
      <c r="MC2" s="38"/>
      <c r="MD2" s="38"/>
      <c r="ME2" s="38"/>
      <c r="MF2" s="38"/>
      <c r="MG2" s="38"/>
      <c r="MH2" s="38"/>
      <c r="MI2" s="38"/>
      <c r="MJ2" s="38"/>
      <c r="MK2" s="38"/>
      <c r="ML2" s="38"/>
      <c r="MM2" s="38"/>
      <c r="MN2" s="38"/>
      <c r="MO2" s="38"/>
      <c r="MP2" s="38"/>
      <c r="MQ2" s="38"/>
      <c r="MR2" s="38"/>
      <c r="MS2" s="38"/>
      <c r="MT2" s="38"/>
      <c r="MU2" s="38"/>
      <c r="MV2" s="38"/>
      <c r="MW2" s="38"/>
      <c r="MX2" s="38"/>
      <c r="MY2" s="38"/>
      <c r="MZ2" s="38"/>
      <c r="NA2" s="38"/>
      <c r="NB2" s="38"/>
      <c r="NC2" s="38"/>
      <c r="ND2" s="38"/>
      <c r="NE2" s="38"/>
      <c r="NF2" s="38"/>
      <c r="NG2" s="38"/>
      <c r="NH2" s="38"/>
      <c r="NI2" s="38"/>
      <c r="NJ2" s="38"/>
      <c r="NK2" s="38"/>
      <c r="NL2" s="38"/>
      <c r="NM2" s="38"/>
      <c r="NN2" s="38"/>
      <c r="NO2" s="38"/>
      <c r="NP2" s="38"/>
      <c r="NQ2" s="38"/>
      <c r="NR2" s="38"/>
      <c r="NS2" s="38"/>
      <c r="NT2" s="38"/>
      <c r="NU2" s="38"/>
      <c r="NV2" s="38"/>
      <c r="NW2" s="38"/>
      <c r="NX2" s="38"/>
      <c r="NY2" s="38"/>
      <c r="NZ2" s="38"/>
      <c r="OA2" s="38"/>
      <c r="OB2" s="38"/>
      <c r="OC2" s="38"/>
      <c r="OD2" s="38"/>
      <c r="OE2" s="38"/>
      <c r="OF2" s="38"/>
      <c r="OG2" s="38"/>
      <c r="OH2" s="38"/>
      <c r="OI2" s="38"/>
      <c r="OJ2" s="38"/>
      <c r="OK2" s="38"/>
      <c r="OL2" s="38"/>
      <c r="OM2" s="38"/>
      <c r="ON2" s="38"/>
      <c r="OO2" s="38"/>
      <c r="OP2" s="38"/>
      <c r="OQ2" s="38"/>
      <c r="OR2" s="38"/>
      <c r="OS2" s="38"/>
      <c r="OT2" s="38"/>
      <c r="OU2" s="38"/>
      <c r="OV2" s="38"/>
      <c r="OW2" s="38"/>
      <c r="OX2" s="38"/>
      <c r="OY2" s="38"/>
      <c r="OZ2" s="38"/>
      <c r="PA2" s="38"/>
      <c r="PB2" s="38"/>
      <c r="PC2" s="38"/>
      <c r="PD2" s="38"/>
      <c r="PE2" s="38"/>
      <c r="PF2" s="38"/>
      <c r="PG2" s="38"/>
      <c r="PH2" s="38"/>
      <c r="PI2" s="38"/>
      <c r="PJ2" s="38"/>
      <c r="PK2" s="38"/>
      <c r="PL2" s="38"/>
      <c r="PM2" s="38"/>
      <c r="PN2" s="38"/>
      <c r="PO2" s="38"/>
      <c r="PP2" s="38"/>
      <c r="PQ2" s="38"/>
      <c r="PR2" s="38"/>
      <c r="PS2" s="38"/>
      <c r="PT2" s="38"/>
      <c r="PU2" s="38"/>
      <c r="PV2" s="38"/>
      <c r="PW2" s="38"/>
      <c r="PX2" s="38"/>
      <c r="PY2" s="38"/>
      <c r="PZ2" s="38"/>
      <c r="QA2" s="38"/>
      <c r="QB2" s="38"/>
      <c r="QC2" s="38"/>
      <c r="QD2" s="38"/>
      <c r="QE2" s="38"/>
      <c r="QF2" s="38"/>
      <c r="QG2" s="38"/>
      <c r="QH2" s="38"/>
      <c r="QI2" s="38"/>
      <c r="QJ2" s="38"/>
      <c r="QK2" s="38"/>
      <c r="QL2" s="38"/>
      <c r="QM2" s="38"/>
      <c r="QN2" s="38"/>
      <c r="QO2" s="38"/>
      <c r="QP2" s="38"/>
      <c r="QQ2" s="38"/>
      <c r="QR2" s="38"/>
      <c r="QS2" s="38"/>
      <c r="QT2" s="38"/>
      <c r="QU2" s="38"/>
      <c r="QV2" s="38"/>
      <c r="QW2" s="38"/>
      <c r="QX2" s="38"/>
      <c r="QY2" s="38"/>
      <c r="QZ2" s="38"/>
      <c r="RA2" s="38"/>
      <c r="RB2" s="38"/>
      <c r="RC2" s="38"/>
      <c r="RD2" s="38"/>
      <c r="RE2" s="38"/>
      <c r="RF2" s="38"/>
      <c r="RG2" s="38"/>
      <c r="RH2" s="38"/>
      <c r="RI2" s="38"/>
      <c r="RJ2" s="38"/>
      <c r="RK2" s="38"/>
      <c r="RL2" s="38"/>
      <c r="RM2" s="38"/>
      <c r="RN2" s="38"/>
      <c r="RO2" s="38"/>
      <c r="RP2" s="38"/>
      <c r="RQ2" s="38"/>
      <c r="RR2" s="38"/>
      <c r="RS2" s="38"/>
      <c r="RT2" s="38"/>
      <c r="RU2" s="38"/>
      <c r="RV2" s="38"/>
      <c r="RW2" s="38"/>
      <c r="RX2" s="38"/>
      <c r="RY2" s="38"/>
      <c r="RZ2" s="38"/>
      <c r="SA2" s="38"/>
      <c r="SB2" s="38"/>
      <c r="SC2" s="38"/>
      <c r="SD2" s="38"/>
      <c r="SE2" s="38"/>
      <c r="SF2" s="38"/>
      <c r="SG2" s="38"/>
      <c r="SH2" s="38"/>
      <c r="SI2" s="38"/>
      <c r="SJ2" s="38"/>
      <c r="SK2" s="38"/>
      <c r="SL2" s="38"/>
      <c r="SM2" s="38"/>
      <c r="SN2" s="38"/>
      <c r="SO2" s="38"/>
      <c r="SP2" s="38"/>
      <c r="SQ2" s="38"/>
      <c r="SR2" s="38"/>
      <c r="SS2" s="38"/>
      <c r="ST2" s="38"/>
      <c r="SU2" s="38"/>
      <c r="SV2" s="38"/>
      <c r="SW2" s="38"/>
      <c r="SX2" s="38"/>
      <c r="SY2" s="38"/>
      <c r="SZ2" s="38"/>
      <c r="TA2" s="38"/>
      <c r="TB2" s="38"/>
      <c r="TC2" s="38"/>
      <c r="TD2" s="38"/>
      <c r="TE2" s="38"/>
      <c r="TF2" s="38"/>
      <c r="TG2" s="38"/>
      <c r="TH2" s="38"/>
      <c r="TI2" s="38"/>
      <c r="TJ2" s="38"/>
      <c r="TK2" s="38"/>
      <c r="TL2" s="38"/>
      <c r="TM2" s="38"/>
      <c r="TN2" s="38"/>
      <c r="TO2" s="38"/>
      <c r="TP2" s="38"/>
      <c r="TQ2" s="38"/>
      <c r="TR2" s="38"/>
      <c r="TS2" s="38"/>
      <c r="TT2" s="38"/>
      <c r="TU2" s="38"/>
      <c r="TV2" s="38"/>
      <c r="TW2" s="38"/>
      <c r="TX2" s="38"/>
      <c r="TY2" s="38"/>
      <c r="TZ2" s="38"/>
      <c r="UA2" s="38"/>
      <c r="UB2" s="38"/>
      <c r="UC2" s="38"/>
      <c r="UD2" s="38"/>
      <c r="UE2" s="38"/>
      <c r="UF2" s="38"/>
      <c r="UG2" s="38"/>
      <c r="UH2" s="38"/>
      <c r="UI2" s="38"/>
      <c r="UJ2" s="38"/>
      <c r="UK2" s="38"/>
      <c r="UL2" s="38"/>
      <c r="UM2" s="38"/>
      <c r="UN2" s="38"/>
      <c r="UO2" s="38"/>
      <c r="UP2" s="38"/>
      <c r="UQ2" s="38"/>
      <c r="UR2" s="38"/>
      <c r="US2" s="38"/>
      <c r="UT2" s="38"/>
      <c r="UU2" s="38"/>
      <c r="UV2" s="38"/>
      <c r="UW2" s="38"/>
      <c r="UX2" s="38"/>
      <c r="UY2" s="38"/>
      <c r="UZ2" s="38"/>
      <c r="VA2" s="38"/>
      <c r="VB2" s="38"/>
      <c r="VC2" s="38"/>
      <c r="VD2" s="38"/>
      <c r="VE2" s="38"/>
      <c r="VF2" s="38"/>
      <c r="VG2" s="38"/>
      <c r="VH2" s="38"/>
      <c r="VI2" s="38"/>
      <c r="VJ2" s="38"/>
      <c r="VK2" s="38"/>
      <c r="VL2" s="38"/>
      <c r="VM2" s="38"/>
      <c r="VN2" s="38"/>
      <c r="VO2" s="38"/>
      <c r="VP2" s="38"/>
      <c r="VQ2" s="38"/>
      <c r="VR2" s="38"/>
      <c r="VS2" s="38"/>
      <c r="VT2" s="38"/>
      <c r="VU2" s="38"/>
      <c r="VV2" s="38"/>
      <c r="VW2" s="38"/>
      <c r="VX2" s="38"/>
      <c r="VY2" s="38"/>
      <c r="VZ2" s="38"/>
      <c r="WA2" s="38"/>
      <c r="WB2" s="38"/>
      <c r="WC2" s="38"/>
      <c r="WD2" s="38"/>
      <c r="WE2" s="38"/>
      <c r="WF2" s="38"/>
      <c r="WG2" s="38"/>
      <c r="WH2" s="38"/>
      <c r="WI2" s="38"/>
      <c r="WJ2" s="38"/>
      <c r="WK2" s="38"/>
      <c r="WL2" s="38"/>
      <c r="WM2" s="38"/>
      <c r="WN2" s="38"/>
      <c r="WO2" s="38"/>
      <c r="WP2" s="38"/>
      <c r="WQ2" s="38"/>
      <c r="WR2" s="38"/>
      <c r="WS2" s="38"/>
      <c r="WT2" s="38"/>
      <c r="WU2" s="38"/>
      <c r="WV2" s="38"/>
      <c r="WW2" s="38"/>
      <c r="WX2" s="38"/>
      <c r="WY2" s="38"/>
      <c r="WZ2" s="38"/>
      <c r="XA2" s="38"/>
      <c r="XB2" s="38"/>
      <c r="XC2" s="38"/>
      <c r="XD2" s="38"/>
      <c r="XE2" s="38"/>
      <c r="XF2" s="38"/>
      <c r="XG2" s="38"/>
      <c r="XH2" s="38"/>
      <c r="XI2" s="38"/>
      <c r="XJ2" s="38"/>
      <c r="XK2" s="38"/>
      <c r="XL2" s="38"/>
      <c r="XM2" s="38"/>
      <c r="XN2" s="38"/>
      <c r="XO2" s="38"/>
      <c r="XP2" s="38"/>
      <c r="XQ2" s="38"/>
      <c r="XR2" s="38"/>
      <c r="XS2" s="38"/>
      <c r="XT2" s="38"/>
      <c r="XU2" s="38"/>
      <c r="XV2" s="38"/>
      <c r="XW2" s="38"/>
      <c r="XX2" s="38"/>
      <c r="XY2" s="38"/>
      <c r="XZ2" s="38"/>
      <c r="YA2" s="38"/>
      <c r="YB2" s="38"/>
      <c r="YC2" s="38"/>
      <c r="YD2" s="38"/>
      <c r="YE2" s="38"/>
      <c r="YF2" s="38"/>
      <c r="YG2" s="38"/>
      <c r="YH2" s="38"/>
      <c r="YI2" s="38"/>
      <c r="YJ2" s="38"/>
      <c r="YK2" s="38"/>
      <c r="YL2" s="38"/>
      <c r="YM2" s="38"/>
      <c r="YN2" s="38"/>
      <c r="YO2" s="38"/>
      <c r="YP2" s="38"/>
      <c r="YQ2" s="38"/>
      <c r="YR2" s="38"/>
      <c r="YS2" s="38"/>
      <c r="YT2" s="38"/>
      <c r="YU2" s="38"/>
      <c r="YV2" s="38"/>
      <c r="YW2" s="38"/>
      <c r="YX2" s="38"/>
      <c r="YY2" s="38"/>
      <c r="YZ2" s="38"/>
      <c r="ZA2" s="38"/>
      <c r="ZB2" s="38"/>
      <c r="ZC2" s="38"/>
      <c r="ZD2" s="38"/>
      <c r="ZE2" s="38"/>
      <c r="ZF2" s="38"/>
      <c r="ZG2" s="38"/>
      <c r="ZH2" s="38"/>
      <c r="ZI2" s="38"/>
      <c r="ZJ2" s="38"/>
      <c r="ZK2" s="38"/>
      <c r="ZL2" s="38"/>
      <c r="ZM2" s="38"/>
      <c r="ZN2" s="38"/>
      <c r="ZO2" s="38"/>
      <c r="ZP2" s="38"/>
      <c r="ZQ2" s="38"/>
      <c r="ZR2" s="38"/>
      <c r="ZS2" s="38"/>
      <c r="ZT2" s="38"/>
      <c r="ZU2" s="38"/>
      <c r="ZV2" s="38"/>
      <c r="ZW2" s="38"/>
      <c r="ZX2" s="38"/>
      <c r="ZY2" s="38"/>
      <c r="ZZ2" s="38"/>
      <c r="AAA2" s="38"/>
      <c r="AAB2" s="38"/>
      <c r="AAC2" s="38"/>
      <c r="AAD2" s="38"/>
      <c r="AAE2" s="38"/>
      <c r="AAF2" s="38"/>
      <c r="AAG2" s="38"/>
      <c r="AAH2" s="38"/>
      <c r="AAI2" s="38"/>
      <c r="AAJ2" s="38"/>
      <c r="AAK2" s="38"/>
      <c r="AAL2" s="38"/>
      <c r="AAM2" s="38"/>
      <c r="AAN2" s="38"/>
      <c r="AAO2" s="38"/>
      <c r="AAP2" s="38"/>
      <c r="AAQ2" s="38"/>
      <c r="AAR2" s="38"/>
      <c r="AAS2" s="38"/>
      <c r="AAT2" s="38"/>
      <c r="AAU2" s="38"/>
      <c r="AAV2" s="38"/>
      <c r="AAW2" s="38"/>
      <c r="AAX2" s="38"/>
      <c r="AAY2" s="38"/>
      <c r="AAZ2" s="38"/>
      <c r="ABA2" s="38"/>
      <c r="ABB2" s="38"/>
      <c r="ABC2" s="38"/>
      <c r="ABD2" s="38"/>
      <c r="ABE2" s="38"/>
      <c r="ABF2" s="38"/>
      <c r="ABG2" s="38"/>
      <c r="ABH2" s="38"/>
      <c r="ABI2" s="38"/>
      <c r="ABJ2" s="38"/>
      <c r="ABK2" s="38"/>
      <c r="ABL2" s="38"/>
      <c r="ABM2" s="38"/>
      <c r="ABN2" s="38"/>
      <c r="ABO2" s="38"/>
      <c r="ABP2" s="38"/>
      <c r="ABQ2" s="38"/>
      <c r="ABR2" s="38"/>
      <c r="ABS2" s="38"/>
      <c r="ABT2" s="38"/>
      <c r="ABU2" s="38"/>
      <c r="ABV2" s="38"/>
      <c r="ABW2" s="38"/>
      <c r="ABX2" s="38"/>
      <c r="ABY2" s="38"/>
      <c r="ABZ2" s="38"/>
      <c r="ACA2" s="38"/>
      <c r="ACB2" s="38"/>
      <c r="ACC2" s="38"/>
      <c r="ACD2" s="38"/>
      <c r="ACE2" s="38"/>
      <c r="ACF2" s="38"/>
      <c r="ACG2" s="38"/>
      <c r="ACH2" s="38"/>
      <c r="ACI2" s="38"/>
      <c r="ACJ2" s="38"/>
      <c r="ACK2" s="38"/>
      <c r="ACL2" s="38"/>
      <c r="ACM2" s="38"/>
      <c r="ACN2" s="38"/>
      <c r="ACO2" s="38"/>
      <c r="ACP2" s="38"/>
      <c r="ACQ2" s="38"/>
      <c r="ACR2" s="38"/>
      <c r="ACS2" s="38"/>
      <c r="ACT2" s="38"/>
      <c r="ACU2" s="38"/>
      <c r="ACV2" s="38"/>
      <c r="ACW2" s="38"/>
      <c r="ACX2" s="38"/>
      <c r="ACY2" s="38"/>
      <c r="ACZ2" s="38"/>
      <c r="ADA2" s="38"/>
      <c r="ADB2" s="38"/>
      <c r="ADC2" s="38"/>
      <c r="ADD2" s="38"/>
      <c r="ADE2" s="38"/>
      <c r="ADF2" s="38"/>
      <c r="ADG2" s="38"/>
      <c r="ADH2" s="38"/>
      <c r="ADI2" s="38"/>
      <c r="ADJ2" s="38"/>
      <c r="ADK2" s="38"/>
      <c r="ADL2" s="38"/>
      <c r="ADM2" s="38"/>
      <c r="ADN2" s="38"/>
      <c r="ADO2" s="38"/>
      <c r="ADP2" s="38"/>
      <c r="ADQ2" s="38"/>
      <c r="ADR2" s="38"/>
      <c r="ADS2" s="38"/>
      <c r="ADT2" s="38"/>
      <c r="ADU2" s="38"/>
      <c r="ADV2" s="38"/>
      <c r="ADW2" s="38"/>
      <c r="ADX2" s="38"/>
      <c r="ADY2" s="38"/>
      <c r="ADZ2" s="38"/>
      <c r="AEA2" s="38"/>
      <c r="AEB2" s="38"/>
      <c r="AEC2" s="38"/>
      <c r="AED2" s="38"/>
      <c r="AEE2" s="38"/>
      <c r="AEF2" s="38"/>
      <c r="AEG2" s="38"/>
      <c r="AEH2" s="38"/>
      <c r="AEI2" s="38"/>
      <c r="AEJ2" s="38"/>
      <c r="AEK2" s="38"/>
      <c r="AEL2" s="38"/>
      <c r="AEM2" s="38"/>
      <c r="AEN2" s="38"/>
      <c r="AEO2" s="38"/>
      <c r="AEP2" s="38"/>
      <c r="AEQ2" s="38"/>
      <c r="AER2" s="38"/>
      <c r="AES2" s="38"/>
      <c r="AET2" s="38"/>
      <c r="AEU2" s="38"/>
      <c r="AEV2" s="38"/>
      <c r="AEW2" s="38"/>
      <c r="AEX2" s="38"/>
      <c r="AEY2" s="38"/>
      <c r="AEZ2" s="38"/>
      <c r="AFA2" s="38"/>
      <c r="AFB2" s="38"/>
      <c r="AFC2" s="38"/>
      <c r="AFD2" s="38"/>
      <c r="AFE2" s="38"/>
      <c r="AFF2" s="38"/>
      <c r="AFG2" s="38"/>
      <c r="AFH2" s="38"/>
      <c r="AFI2" s="38"/>
      <c r="AFJ2" s="38"/>
      <c r="AFK2" s="38"/>
      <c r="AFL2" s="38"/>
      <c r="AFM2" s="38"/>
      <c r="AFN2" s="38"/>
      <c r="AFO2" s="38"/>
      <c r="AFP2" s="38"/>
      <c r="AFQ2" s="38"/>
      <c r="AFR2" s="38"/>
      <c r="AFS2" s="38"/>
      <c r="AFT2" s="38"/>
      <c r="AFU2" s="38"/>
      <c r="AFV2" s="38"/>
      <c r="AFW2" s="38"/>
      <c r="AFX2" s="38"/>
      <c r="AFY2" s="38"/>
      <c r="AFZ2" s="38"/>
      <c r="AGA2" s="38"/>
      <c r="AGB2" s="38"/>
      <c r="AGC2" s="38"/>
      <c r="AGD2" s="38"/>
      <c r="AGE2" s="38"/>
      <c r="AGF2" s="38"/>
      <c r="AGG2" s="38"/>
      <c r="AGH2" s="38"/>
      <c r="AGI2" s="38"/>
      <c r="AGJ2" s="38"/>
      <c r="AGK2" s="38"/>
      <c r="AGL2" s="38"/>
      <c r="AGM2" s="38"/>
      <c r="AGN2" s="38"/>
      <c r="AGO2" s="38"/>
      <c r="AGP2" s="38"/>
      <c r="AGQ2" s="38"/>
      <c r="AGR2" s="38"/>
      <c r="AGS2" s="38"/>
      <c r="AGT2" s="38"/>
      <c r="AGU2" s="38"/>
      <c r="AGV2" s="38"/>
      <c r="AGW2" s="38"/>
      <c r="AGX2" s="38"/>
      <c r="AGY2" s="38"/>
      <c r="AGZ2" s="38"/>
      <c r="AHA2" s="38"/>
      <c r="AHB2" s="38"/>
      <c r="AHC2" s="38"/>
      <c r="AHD2" s="38"/>
      <c r="AHE2" s="38"/>
      <c r="AHF2" s="38"/>
      <c r="AHG2" s="38"/>
      <c r="AHH2" s="38"/>
      <c r="AHI2" s="38"/>
      <c r="AHJ2" s="38"/>
      <c r="AHK2" s="38"/>
      <c r="AHL2" s="38"/>
      <c r="AHM2" s="38"/>
      <c r="AHN2" s="38"/>
      <c r="AHO2" s="38"/>
      <c r="AHP2" s="38"/>
      <c r="AHQ2" s="38"/>
      <c r="AHR2" s="38"/>
      <c r="AHS2" s="38"/>
      <c r="AHT2" s="38"/>
      <c r="AHU2" s="38"/>
      <c r="AHV2" s="38"/>
      <c r="AHW2" s="38"/>
      <c r="AHX2" s="38"/>
      <c r="AHY2" s="38"/>
      <c r="AHZ2" s="38"/>
      <c r="AIA2" s="38"/>
      <c r="AIB2" s="38"/>
      <c r="AIC2" s="38"/>
      <c r="AID2" s="38"/>
      <c r="AIE2" s="38"/>
      <c r="AIF2" s="38"/>
      <c r="AIG2" s="38"/>
      <c r="AIH2" s="38"/>
      <c r="AII2" s="38"/>
      <c r="AIJ2" s="38"/>
      <c r="AIK2" s="38"/>
      <c r="AIL2" s="38"/>
      <c r="AIM2" s="38"/>
      <c r="AIN2" s="38"/>
      <c r="AIO2" s="38"/>
      <c r="AIP2" s="38"/>
      <c r="AIQ2" s="38"/>
      <c r="AIR2" s="38"/>
      <c r="AIS2" s="38"/>
      <c r="AIT2" s="38"/>
      <c r="AIU2" s="38"/>
      <c r="AIV2" s="38"/>
      <c r="AIW2" s="38"/>
      <c r="AIX2" s="38"/>
      <c r="AIY2" s="38"/>
      <c r="AIZ2" s="38"/>
      <c r="AJA2" s="38"/>
      <c r="AJB2" s="38"/>
      <c r="AJC2" s="38"/>
      <c r="AJD2" s="38"/>
      <c r="AJE2" s="38"/>
      <c r="AJF2" s="38"/>
      <c r="AJG2" s="38"/>
      <c r="AJH2" s="38"/>
      <c r="AJI2" s="38"/>
      <c r="AJJ2" s="38"/>
      <c r="AJK2" s="38"/>
      <c r="AJL2" s="38"/>
      <c r="AJM2" s="38"/>
      <c r="AJN2" s="38"/>
      <c r="AJO2" s="38"/>
      <c r="AJP2" s="38"/>
      <c r="AJQ2" s="38"/>
      <c r="AJR2" s="38"/>
      <c r="AJS2" s="38"/>
      <c r="AJT2" s="38"/>
      <c r="AJU2" s="38"/>
      <c r="AJV2" s="38"/>
      <c r="AJW2" s="38"/>
      <c r="AJX2" s="38"/>
      <c r="AJY2" s="38"/>
      <c r="AJZ2" s="38"/>
      <c r="AKA2" s="38"/>
      <c r="AKB2" s="38"/>
      <c r="AKC2" s="38"/>
      <c r="AKD2" s="38"/>
      <c r="AKE2" s="38"/>
      <c r="AKF2" s="38"/>
      <c r="AKG2" s="38"/>
      <c r="AKH2" s="38"/>
      <c r="AKI2" s="38"/>
      <c r="AKJ2" s="38"/>
      <c r="AKK2" s="38"/>
      <c r="AKL2" s="38"/>
      <c r="AKM2" s="38"/>
      <c r="AKN2" s="38"/>
      <c r="AKO2" s="38"/>
      <c r="AKP2" s="38"/>
      <c r="AKQ2" s="38"/>
      <c r="AKR2" s="38"/>
      <c r="AKS2" s="38"/>
      <c r="AKT2" s="38"/>
      <c r="AKU2" s="38"/>
      <c r="AKV2" s="38"/>
      <c r="AKW2" s="38"/>
      <c r="AKX2" s="38"/>
      <c r="AKY2" s="38"/>
      <c r="AKZ2" s="38"/>
      <c r="ALA2" s="38"/>
      <c r="ALB2" s="38"/>
      <c r="ALC2" s="38"/>
      <c r="ALD2" s="38"/>
      <c r="ALE2" s="38"/>
      <c r="ALF2" s="38"/>
      <c r="ALG2" s="38"/>
      <c r="ALH2" s="38"/>
      <c r="ALI2" s="38"/>
      <c r="ALJ2" s="38"/>
      <c r="ALK2" s="38"/>
      <c r="ALL2" s="38"/>
      <c r="ALM2" s="38"/>
      <c r="ALN2" s="38"/>
      <c r="ALO2" s="38"/>
      <c r="ALP2" s="38"/>
      <c r="ALQ2" s="38"/>
      <c r="ALR2" s="38"/>
      <c r="ALS2" s="38"/>
      <c r="ALT2" s="38"/>
      <c r="ALU2" s="38"/>
      <c r="ALV2" s="38"/>
      <c r="ALW2" s="38"/>
      <c r="ALX2" s="38"/>
      <c r="ALY2" s="38"/>
      <c r="ALZ2" s="38"/>
      <c r="AMA2" s="38"/>
      <c r="AMB2" s="38"/>
      <c r="AMC2" s="38"/>
      <c r="AMD2" s="38"/>
      <c r="AME2" s="38"/>
      <c r="AMF2" s="38"/>
      <c r="AMG2" s="38"/>
      <c r="AMH2" s="38"/>
      <c r="AMI2" s="38"/>
      <c r="AMJ2" s="38"/>
      <c r="AMK2" s="38"/>
      <c r="AML2" s="38"/>
      <c r="AMM2" s="38"/>
      <c r="AMN2" s="38"/>
      <c r="AMO2" s="38"/>
      <c r="AMP2" s="38"/>
      <c r="AMQ2" s="38"/>
      <c r="AMR2" s="38"/>
      <c r="AMS2" s="38"/>
      <c r="AMT2" s="38"/>
      <c r="AMU2" s="38"/>
      <c r="AMV2" s="38"/>
      <c r="AMW2" s="38"/>
      <c r="AMX2" s="38"/>
      <c r="AMY2" s="38"/>
      <c r="AMZ2" s="38"/>
      <c r="ANA2" s="38"/>
      <c r="ANB2" s="38"/>
      <c r="ANC2" s="38"/>
      <c r="AND2" s="38"/>
      <c r="ANE2" s="38"/>
      <c r="ANF2" s="38"/>
      <c r="ANG2" s="38"/>
      <c r="ANH2" s="38"/>
      <c r="ANI2" s="38"/>
      <c r="ANJ2" s="38"/>
      <c r="ANK2" s="38"/>
      <c r="ANL2" s="38"/>
      <c r="ANM2" s="38"/>
      <c r="ANN2" s="38"/>
      <c r="ANO2" s="38"/>
      <c r="ANP2" s="38"/>
      <c r="ANQ2" s="38"/>
      <c r="ANR2" s="38"/>
      <c r="ANS2" s="38"/>
      <c r="ANT2" s="38"/>
      <c r="ANU2" s="38"/>
      <c r="ANV2" s="38"/>
      <c r="ANW2" s="38"/>
      <c r="ANX2" s="38"/>
      <c r="ANY2" s="38"/>
      <c r="ANZ2" s="38"/>
      <c r="AOA2" s="38"/>
      <c r="AOB2" s="38"/>
      <c r="AOC2" s="38"/>
      <c r="AOD2" s="38"/>
      <c r="AOE2" s="38"/>
      <c r="AOF2" s="38"/>
      <c r="AOG2" s="38"/>
      <c r="AOH2" s="38"/>
      <c r="AOI2" s="38"/>
      <c r="AOJ2" s="38"/>
      <c r="AOK2" s="38"/>
      <c r="AOL2" s="38"/>
      <c r="AOM2" s="38"/>
      <c r="AON2" s="38"/>
      <c r="AOO2" s="38"/>
      <c r="AOP2" s="38"/>
      <c r="AOQ2" s="38"/>
      <c r="AOR2" s="38"/>
      <c r="AOS2" s="38"/>
      <c r="AOT2" s="38"/>
      <c r="AOU2" s="38"/>
      <c r="AOV2" s="38"/>
      <c r="AOW2" s="38"/>
      <c r="AOX2" s="38"/>
      <c r="AOY2" s="38"/>
      <c r="AOZ2" s="38"/>
      <c r="APA2" s="38"/>
      <c r="APB2" s="38"/>
      <c r="APC2" s="38"/>
      <c r="APD2" s="38"/>
      <c r="APE2" s="38"/>
      <c r="APF2" s="38"/>
      <c r="APG2" s="38"/>
      <c r="APH2" s="38"/>
      <c r="API2" s="38"/>
      <c r="APJ2" s="38"/>
      <c r="APK2" s="38"/>
      <c r="APL2" s="38"/>
      <c r="APM2" s="38"/>
      <c r="APN2" s="38"/>
      <c r="APO2" s="38"/>
      <c r="APP2" s="38"/>
      <c r="APQ2" s="38"/>
      <c r="APR2" s="38"/>
      <c r="APS2" s="38"/>
      <c r="APT2" s="38"/>
      <c r="APU2" s="38"/>
      <c r="APV2" s="38"/>
      <c r="APW2" s="38"/>
      <c r="APX2" s="38"/>
      <c r="APY2" s="38"/>
      <c r="APZ2" s="38"/>
      <c r="AQA2" s="38"/>
      <c r="AQB2" s="38"/>
      <c r="AQC2" s="38"/>
      <c r="AQD2" s="38"/>
      <c r="AQE2" s="38"/>
      <c r="AQF2" s="38"/>
      <c r="AQG2" s="38"/>
      <c r="AQH2" s="38"/>
      <c r="AQI2" s="38"/>
      <c r="AQJ2" s="38"/>
      <c r="AQK2" s="38"/>
      <c r="AQL2" s="38"/>
      <c r="AQM2" s="38"/>
      <c r="AQN2" s="38"/>
      <c r="AQO2" s="38"/>
      <c r="AQP2" s="38"/>
      <c r="AQQ2" s="38"/>
      <c r="AQR2" s="38"/>
      <c r="AQS2" s="38"/>
      <c r="AQT2" s="38"/>
      <c r="AQU2" s="38"/>
      <c r="AQV2" s="38"/>
      <c r="AQW2" s="38"/>
      <c r="AQX2" s="38"/>
      <c r="AQY2" s="38"/>
      <c r="AQZ2" s="38"/>
      <c r="ARA2" s="38"/>
      <c r="ARB2" s="38"/>
      <c r="ARC2" s="38"/>
      <c r="ARD2" s="38"/>
      <c r="ARE2" s="38"/>
      <c r="ARF2" s="38"/>
      <c r="ARG2" s="38"/>
      <c r="ARH2" s="38"/>
      <c r="ARI2" s="38"/>
      <c r="ARJ2" s="38"/>
      <c r="ARK2" s="38"/>
      <c r="ARL2" s="38"/>
      <c r="ARM2" s="38"/>
      <c r="ARN2" s="38"/>
      <c r="ARO2" s="38"/>
      <c r="ARP2" s="38"/>
      <c r="ARQ2" s="38"/>
      <c r="ARR2" s="38"/>
      <c r="ARS2" s="38"/>
      <c r="ART2" s="38"/>
      <c r="ARU2" s="38"/>
      <c r="ARV2" s="38"/>
      <c r="ARW2" s="38"/>
      <c r="ARX2" s="38"/>
      <c r="ARY2" s="38"/>
      <c r="ARZ2" s="38"/>
      <c r="ASA2" s="38"/>
      <c r="ASB2" s="38"/>
      <c r="ASC2" s="38"/>
      <c r="ASD2" s="38"/>
      <c r="ASE2" s="38"/>
      <c r="ASF2" s="38"/>
      <c r="ASG2" s="38"/>
      <c r="ASH2" s="38"/>
      <c r="ASI2" s="38"/>
      <c r="ASJ2" s="38"/>
      <c r="ASK2" s="38"/>
      <c r="ASL2" s="38"/>
      <c r="ASM2" s="38"/>
      <c r="ASN2" s="38"/>
      <c r="ASO2" s="38"/>
      <c r="ASP2" s="38"/>
      <c r="ASQ2" s="38"/>
      <c r="ASR2" s="38"/>
      <c r="ASS2" s="38"/>
      <c r="AST2" s="38"/>
      <c r="ASU2" s="38"/>
      <c r="ASV2" s="38"/>
      <c r="ASW2" s="38"/>
      <c r="ASX2" s="38"/>
      <c r="ASY2" s="38"/>
      <c r="ASZ2" s="38"/>
      <c r="ATA2" s="38"/>
      <c r="ATB2" s="38"/>
      <c r="ATC2" s="38"/>
      <c r="ATD2" s="38"/>
      <c r="ATE2" s="38"/>
      <c r="ATF2" s="38"/>
      <c r="ATG2" s="38"/>
      <c r="ATH2" s="38"/>
      <c r="ATI2" s="38"/>
      <c r="ATJ2" s="38"/>
      <c r="ATK2" s="38"/>
      <c r="ATL2" s="38"/>
      <c r="ATM2" s="38"/>
      <c r="ATN2" s="38"/>
      <c r="ATO2" s="38"/>
      <c r="ATP2" s="38"/>
      <c r="ATQ2" s="38"/>
      <c r="ATR2" s="38"/>
      <c r="ATS2" s="38"/>
      <c r="ATT2" s="38"/>
      <c r="ATU2" s="38"/>
      <c r="ATV2" s="38"/>
      <c r="ATW2" s="38"/>
      <c r="ATX2" s="38"/>
      <c r="ATY2" s="38"/>
      <c r="ATZ2" s="38"/>
      <c r="AUA2" s="38"/>
      <c r="AUB2" s="38"/>
      <c r="AUC2" s="38"/>
      <c r="AUD2" s="38"/>
      <c r="AUE2" s="38"/>
      <c r="AUF2" s="38"/>
      <c r="AUG2" s="38"/>
      <c r="AUH2" s="38"/>
      <c r="AUI2" s="38"/>
      <c r="AUJ2" s="38"/>
      <c r="AUK2" s="38"/>
      <c r="AUL2" s="38"/>
      <c r="AUM2" s="38"/>
      <c r="AUN2" s="38"/>
      <c r="AUO2" s="38"/>
      <c r="AUP2" s="38"/>
      <c r="AUQ2" s="38"/>
      <c r="AUR2" s="38"/>
      <c r="AUS2" s="38"/>
      <c r="AUT2" s="38"/>
      <c r="AUU2" s="38"/>
      <c r="AUV2" s="38"/>
      <c r="AUW2" s="38"/>
      <c r="AUX2" s="38"/>
      <c r="AUY2" s="38"/>
      <c r="AUZ2" s="38"/>
      <c r="AVA2" s="38"/>
      <c r="AVB2" s="38"/>
      <c r="AVC2" s="38"/>
      <c r="AVD2" s="38"/>
      <c r="AVE2" s="38"/>
      <c r="AVF2" s="38"/>
      <c r="AVG2" s="38"/>
      <c r="AVH2" s="38"/>
      <c r="AVI2" s="38"/>
      <c r="AVJ2" s="38"/>
      <c r="AVK2" s="38"/>
      <c r="AVL2" s="38"/>
      <c r="AVM2" s="38"/>
      <c r="AVN2" s="38"/>
      <c r="AVO2" s="38"/>
      <c r="AVP2" s="38"/>
      <c r="AVQ2" s="38"/>
      <c r="AVR2" s="38"/>
      <c r="AVS2" s="38"/>
      <c r="AVT2" s="38"/>
      <c r="AVU2" s="38"/>
      <c r="AVV2" s="38"/>
      <c r="AVW2" s="38"/>
      <c r="AVX2" s="38"/>
      <c r="AVY2" s="38"/>
      <c r="AVZ2" s="38"/>
      <c r="AWA2" s="38"/>
      <c r="AWB2" s="38"/>
      <c r="AWC2" s="38"/>
      <c r="AWD2" s="38"/>
      <c r="AWE2" s="38"/>
      <c r="AWF2" s="38"/>
      <c r="AWG2" s="38"/>
      <c r="AWH2" s="38"/>
      <c r="AWI2" s="38"/>
      <c r="AWJ2" s="38"/>
      <c r="AWK2" s="38"/>
      <c r="AWL2" s="38"/>
      <c r="AWM2" s="38"/>
      <c r="AWN2" s="38"/>
      <c r="AWO2" s="38"/>
      <c r="AWP2" s="38"/>
      <c r="AWQ2" s="38"/>
      <c r="AWR2" s="38"/>
      <c r="AWS2" s="38"/>
      <c r="AWT2" s="38"/>
      <c r="AWU2" s="38"/>
      <c r="AWV2" s="38"/>
      <c r="AWW2" s="38"/>
      <c r="AWX2" s="38"/>
      <c r="AWY2" s="38"/>
      <c r="AWZ2" s="38"/>
      <c r="AXA2" s="38"/>
      <c r="AXB2" s="38"/>
      <c r="AXC2" s="38"/>
      <c r="AXD2" s="38"/>
      <c r="AXE2" s="38"/>
      <c r="AXF2" s="38"/>
      <c r="AXG2" s="38"/>
      <c r="AXH2" s="38"/>
      <c r="AXI2" s="38"/>
      <c r="AXJ2" s="38"/>
      <c r="AXK2" s="38"/>
      <c r="AXL2" s="38"/>
      <c r="AXM2" s="38"/>
      <c r="AXN2" s="38"/>
      <c r="AXO2" s="38"/>
      <c r="AXP2" s="38"/>
      <c r="AXQ2" s="38"/>
      <c r="AXR2" s="38"/>
      <c r="AXS2" s="38"/>
      <c r="AXT2" s="38"/>
      <c r="AXU2" s="38"/>
      <c r="AXV2" s="38"/>
      <c r="AXW2" s="38"/>
      <c r="AXX2" s="38"/>
      <c r="AXY2" s="38"/>
      <c r="AXZ2" s="38"/>
      <c r="AYA2" s="38"/>
      <c r="AYB2" s="38"/>
      <c r="AYC2" s="38"/>
      <c r="AYD2" s="38"/>
      <c r="AYE2" s="38"/>
      <c r="AYF2" s="38"/>
      <c r="AYG2" s="38"/>
      <c r="AYH2" s="38"/>
      <c r="AYI2" s="38"/>
      <c r="AYJ2" s="38"/>
      <c r="AYK2" s="38"/>
      <c r="AYL2" s="38"/>
      <c r="AYM2" s="38"/>
      <c r="AYN2" s="38"/>
      <c r="AYO2" s="38"/>
      <c r="AYP2" s="38"/>
      <c r="AYQ2" s="38"/>
      <c r="AYR2" s="38"/>
      <c r="AYS2" s="38"/>
      <c r="AYT2" s="38"/>
      <c r="AYU2" s="38"/>
      <c r="AYV2" s="38"/>
      <c r="AYW2" s="38"/>
      <c r="AYX2" s="38"/>
      <c r="AYY2" s="38"/>
      <c r="AYZ2" s="38"/>
      <c r="AZA2" s="38"/>
      <c r="AZB2" s="38"/>
      <c r="AZC2" s="38"/>
      <c r="AZD2" s="38"/>
      <c r="AZE2" s="38"/>
      <c r="AZF2" s="38"/>
      <c r="AZG2" s="38"/>
      <c r="AZH2" s="38"/>
      <c r="AZI2" s="38"/>
      <c r="AZJ2" s="38"/>
      <c r="AZK2" s="38"/>
      <c r="AZL2" s="38"/>
      <c r="AZM2" s="38"/>
      <c r="AZN2" s="38"/>
      <c r="AZO2" s="38"/>
      <c r="AZP2" s="38"/>
      <c r="AZQ2" s="38"/>
      <c r="AZR2" s="38"/>
      <c r="AZS2" s="38"/>
      <c r="AZT2" s="38"/>
      <c r="AZU2" s="38"/>
      <c r="AZV2" s="38"/>
      <c r="AZW2" s="38"/>
      <c r="AZX2" s="38"/>
      <c r="AZY2" s="38"/>
      <c r="AZZ2" s="38"/>
      <c r="BAA2" s="38"/>
      <c r="BAB2" s="38"/>
      <c r="BAC2" s="38"/>
      <c r="BAD2" s="38"/>
      <c r="BAE2" s="38"/>
      <c r="BAF2" s="38"/>
      <c r="BAG2" s="38"/>
      <c r="BAH2" s="38"/>
      <c r="BAI2" s="38"/>
      <c r="BAJ2" s="38"/>
      <c r="BAK2" s="38"/>
      <c r="BAL2" s="38"/>
      <c r="BAM2" s="38"/>
      <c r="BAN2" s="38"/>
      <c r="BAO2" s="38"/>
      <c r="BAP2" s="38"/>
      <c r="BAQ2" s="38"/>
      <c r="BAR2" s="38"/>
      <c r="BAS2" s="38"/>
      <c r="BAT2" s="38"/>
      <c r="BAU2" s="38"/>
      <c r="BAV2" s="38"/>
      <c r="BAW2" s="38"/>
      <c r="BAX2" s="38"/>
      <c r="BAY2" s="38"/>
      <c r="BAZ2" s="38"/>
      <c r="BBA2" s="38"/>
      <c r="BBB2" s="38"/>
      <c r="BBC2" s="38"/>
      <c r="BBD2" s="38"/>
      <c r="BBE2" s="38"/>
      <c r="BBF2" s="38"/>
      <c r="BBG2" s="38"/>
      <c r="BBH2" s="38"/>
      <c r="BBI2" s="38"/>
      <c r="BBJ2" s="38"/>
      <c r="BBK2" s="38"/>
      <c r="BBL2" s="38"/>
      <c r="BBM2" s="38"/>
      <c r="BBN2" s="38"/>
      <c r="BBO2" s="38"/>
      <c r="BBP2" s="38"/>
      <c r="BBQ2" s="38"/>
      <c r="BBR2" s="38"/>
      <c r="BBS2" s="38"/>
      <c r="BBT2" s="38"/>
      <c r="BBU2" s="38"/>
      <c r="BBV2" s="38"/>
      <c r="BBW2" s="38"/>
      <c r="BBX2" s="38"/>
      <c r="BBY2" s="38"/>
      <c r="BBZ2" s="38"/>
      <c r="BCA2" s="38"/>
      <c r="BCB2" s="38"/>
      <c r="BCC2" s="38"/>
      <c r="BCD2" s="38"/>
      <c r="BCE2" s="38"/>
      <c r="BCF2" s="38"/>
      <c r="BCG2" s="38"/>
      <c r="BCH2" s="38"/>
      <c r="BCI2" s="38"/>
      <c r="BCJ2" s="38"/>
      <c r="BCK2" s="38"/>
      <c r="BCL2" s="38"/>
      <c r="BCM2" s="38"/>
      <c r="BCN2" s="38"/>
      <c r="BCO2" s="38"/>
      <c r="BCP2" s="38"/>
      <c r="BCQ2" s="38"/>
      <c r="BCR2" s="38"/>
      <c r="BCS2" s="38"/>
      <c r="BCT2" s="38"/>
      <c r="BCU2" s="38"/>
      <c r="BCV2" s="38"/>
      <c r="BCW2" s="38"/>
      <c r="BCX2" s="38"/>
      <c r="BCY2" s="38"/>
      <c r="BCZ2" s="38"/>
      <c r="BDA2" s="38"/>
      <c r="BDB2" s="38"/>
      <c r="BDC2" s="38"/>
      <c r="BDD2" s="38"/>
      <c r="BDE2" s="38"/>
      <c r="BDF2" s="38"/>
      <c r="BDG2" s="38"/>
      <c r="BDH2" s="38"/>
      <c r="BDI2" s="38"/>
      <c r="BDJ2" s="38"/>
      <c r="BDK2" s="38"/>
      <c r="BDL2" s="38"/>
      <c r="BDM2" s="38"/>
      <c r="BDN2" s="38"/>
      <c r="BDO2" s="38"/>
      <c r="BDP2" s="38"/>
      <c r="BDQ2" s="38"/>
      <c r="BDR2" s="38"/>
      <c r="BDS2" s="38"/>
      <c r="BDT2" s="38"/>
      <c r="BDU2" s="38"/>
      <c r="BDV2" s="38"/>
      <c r="BDW2" s="38"/>
      <c r="BDX2" s="38"/>
      <c r="BDY2" s="38"/>
      <c r="BDZ2" s="38"/>
      <c r="BEA2" s="38"/>
      <c r="BEB2" s="38"/>
      <c r="BEC2" s="38"/>
      <c r="BED2" s="38"/>
      <c r="BEE2" s="38"/>
      <c r="BEF2" s="38"/>
      <c r="BEG2" s="38"/>
      <c r="BEH2" s="38"/>
      <c r="BEI2" s="38"/>
      <c r="BEJ2" s="38"/>
      <c r="BEK2" s="38"/>
      <c r="BEL2" s="38"/>
      <c r="BEM2" s="38"/>
      <c r="BEN2" s="38"/>
      <c r="BEO2" s="38"/>
      <c r="BEP2" s="38"/>
      <c r="BEQ2" s="38"/>
      <c r="BER2" s="38"/>
      <c r="BES2" s="38"/>
      <c r="BET2" s="38"/>
      <c r="BEU2" s="38"/>
      <c r="BEV2" s="38"/>
      <c r="BEW2" s="38"/>
      <c r="BEX2" s="38"/>
      <c r="BEY2" s="38"/>
      <c r="BEZ2" s="38"/>
      <c r="BFA2" s="38"/>
      <c r="BFB2" s="38"/>
      <c r="BFC2" s="38"/>
      <c r="BFD2" s="38"/>
      <c r="BFE2" s="38"/>
      <c r="BFF2" s="38"/>
      <c r="BFG2" s="38"/>
      <c r="BFH2" s="38"/>
      <c r="BFI2" s="38"/>
      <c r="BFJ2" s="38"/>
      <c r="BFK2" s="38"/>
      <c r="BFL2" s="38"/>
      <c r="BFM2" s="38"/>
      <c r="BFN2" s="38"/>
      <c r="BFO2" s="38"/>
      <c r="BFP2" s="38"/>
      <c r="BFQ2" s="38"/>
      <c r="BFR2" s="38"/>
      <c r="BFS2" s="38"/>
      <c r="BFT2" s="38"/>
      <c r="BFU2" s="38"/>
      <c r="BFV2" s="38"/>
      <c r="BFW2" s="38"/>
      <c r="BFX2" s="38"/>
      <c r="BFY2" s="38"/>
      <c r="BFZ2" s="38"/>
      <c r="BGA2" s="38"/>
      <c r="BGB2" s="38"/>
      <c r="BGC2" s="38"/>
      <c r="BGD2" s="38"/>
      <c r="BGE2" s="38"/>
      <c r="BGF2" s="38"/>
      <c r="BGG2" s="38"/>
      <c r="BGH2" s="38"/>
      <c r="BGI2" s="38"/>
      <c r="BGJ2" s="38"/>
      <c r="BGK2" s="38"/>
      <c r="BGL2" s="38"/>
      <c r="BGM2" s="38"/>
      <c r="BGN2" s="38"/>
      <c r="BGO2" s="38"/>
      <c r="BGP2" s="38"/>
      <c r="BGQ2" s="38"/>
      <c r="BGR2" s="38"/>
      <c r="BGS2" s="38"/>
      <c r="BGT2" s="38"/>
      <c r="BGU2" s="38"/>
      <c r="BGV2" s="38"/>
      <c r="BGW2" s="38"/>
      <c r="BGX2" s="38"/>
      <c r="BGY2" s="38"/>
      <c r="BGZ2" s="38"/>
      <c r="BHA2" s="38"/>
      <c r="BHB2" s="38"/>
      <c r="BHC2" s="38"/>
      <c r="BHD2" s="38"/>
      <c r="BHE2" s="38"/>
      <c r="BHF2" s="38"/>
      <c r="BHG2" s="38"/>
      <c r="BHH2" s="38"/>
      <c r="BHI2" s="38"/>
      <c r="BHJ2" s="38"/>
      <c r="BHK2" s="38"/>
      <c r="BHL2" s="38"/>
      <c r="BHM2" s="38"/>
      <c r="BHN2" s="38"/>
      <c r="BHO2" s="38"/>
      <c r="BHP2" s="38"/>
      <c r="BHQ2" s="38"/>
      <c r="BHR2" s="38"/>
      <c r="BHS2" s="38"/>
      <c r="BHT2" s="38"/>
      <c r="BHU2" s="38"/>
      <c r="BHV2" s="38"/>
      <c r="BHW2" s="38"/>
      <c r="BHX2" s="38"/>
      <c r="BHY2" s="38"/>
      <c r="BHZ2" s="38"/>
      <c r="BIA2" s="38"/>
      <c r="BIB2" s="38"/>
      <c r="BIC2" s="38"/>
      <c r="BID2" s="38"/>
      <c r="BIE2" s="38"/>
      <c r="BIF2" s="38"/>
      <c r="BIG2" s="38"/>
      <c r="BIH2" s="38"/>
      <c r="BII2" s="38"/>
      <c r="BIJ2" s="38"/>
      <c r="BIK2" s="38"/>
      <c r="BIL2" s="38"/>
      <c r="BIM2" s="38"/>
      <c r="BIN2" s="38"/>
      <c r="BIO2" s="38"/>
      <c r="BIP2" s="38"/>
      <c r="BIQ2" s="38"/>
      <c r="BIR2" s="38"/>
      <c r="BIS2" s="38"/>
      <c r="BIT2" s="38"/>
      <c r="BIU2" s="38"/>
      <c r="BIV2" s="38"/>
      <c r="BIW2" s="38"/>
      <c r="BIX2" s="38"/>
      <c r="BIY2" s="38"/>
      <c r="BIZ2" s="38"/>
      <c r="BJA2" s="38"/>
      <c r="BJB2" s="38"/>
      <c r="BJC2" s="38"/>
      <c r="BJD2" s="38"/>
      <c r="BJE2" s="38"/>
      <c r="BJF2" s="38"/>
      <c r="BJG2" s="38"/>
      <c r="BJH2" s="38"/>
      <c r="BJI2" s="38"/>
      <c r="BJJ2" s="38"/>
      <c r="BJK2" s="38"/>
      <c r="BJL2" s="38"/>
      <c r="BJM2" s="38"/>
      <c r="BJN2" s="38"/>
      <c r="BJO2" s="38"/>
      <c r="BJP2" s="38"/>
      <c r="BJQ2" s="38"/>
      <c r="BJR2" s="38"/>
      <c r="BJS2" s="38"/>
      <c r="BJT2" s="38"/>
      <c r="BJU2" s="38"/>
      <c r="BJV2" s="38"/>
      <c r="BJW2" s="38"/>
      <c r="BJX2" s="38"/>
      <c r="BJY2" s="38"/>
      <c r="BJZ2" s="38"/>
      <c r="BKA2" s="38"/>
      <c r="BKB2" s="38"/>
      <c r="BKC2" s="38"/>
      <c r="BKD2" s="38"/>
      <c r="BKE2" s="38"/>
      <c r="BKF2" s="38"/>
      <c r="BKG2" s="38"/>
      <c r="BKH2" s="38"/>
      <c r="BKI2" s="38"/>
      <c r="BKJ2" s="38"/>
      <c r="BKK2" s="38"/>
      <c r="BKL2" s="38"/>
      <c r="BKM2" s="38"/>
      <c r="BKN2" s="38"/>
      <c r="BKO2" s="38"/>
      <c r="BKP2" s="38"/>
      <c r="BKQ2" s="38"/>
      <c r="BKR2" s="38"/>
      <c r="BKS2" s="38"/>
      <c r="BKT2" s="38"/>
      <c r="BKU2" s="38"/>
      <c r="BKV2" s="38"/>
      <c r="BKW2" s="38"/>
      <c r="BKX2" s="38"/>
      <c r="BKY2" s="38"/>
      <c r="BKZ2" s="38"/>
      <c r="BLA2" s="38"/>
      <c r="BLB2" s="38"/>
      <c r="BLC2" s="38"/>
      <c r="BLD2" s="38"/>
      <c r="BLE2" s="38"/>
      <c r="BLF2" s="38"/>
      <c r="BLG2" s="38"/>
      <c r="BLH2" s="38"/>
      <c r="BLI2" s="38"/>
      <c r="BLJ2" s="38"/>
      <c r="BLK2" s="38"/>
      <c r="BLL2" s="38"/>
      <c r="BLM2" s="38"/>
      <c r="BLN2" s="38"/>
      <c r="BLO2" s="38"/>
      <c r="BLP2" s="38"/>
      <c r="BLQ2" s="38"/>
      <c r="BLR2" s="38"/>
      <c r="BLS2" s="38"/>
      <c r="BLT2" s="38"/>
      <c r="BLU2" s="38"/>
      <c r="BLV2" s="38"/>
      <c r="BLW2" s="38"/>
      <c r="BLX2" s="38"/>
      <c r="BLY2" s="38"/>
      <c r="BLZ2" s="38"/>
      <c r="BMA2" s="38"/>
      <c r="BMB2" s="38"/>
      <c r="BMC2" s="38"/>
      <c r="BMD2" s="38"/>
      <c r="BME2" s="38"/>
      <c r="BMF2" s="38"/>
      <c r="BMG2" s="38"/>
      <c r="BMH2" s="38"/>
      <c r="BMI2" s="38"/>
      <c r="BMJ2" s="38"/>
      <c r="BMK2" s="38"/>
      <c r="BML2" s="38"/>
      <c r="BMM2" s="38"/>
      <c r="BMN2" s="38"/>
      <c r="BMO2" s="38"/>
      <c r="BMP2" s="38"/>
      <c r="BMQ2" s="38"/>
      <c r="BMR2" s="38"/>
      <c r="BMS2" s="38"/>
      <c r="BMT2" s="38"/>
      <c r="BMU2" s="38"/>
      <c r="BMV2" s="38"/>
      <c r="BMW2" s="38"/>
      <c r="BMX2" s="38"/>
      <c r="BMY2" s="38"/>
      <c r="BMZ2" s="38"/>
      <c r="BNA2" s="38"/>
      <c r="BNB2" s="38"/>
      <c r="BNC2" s="38"/>
      <c r="BND2" s="38"/>
      <c r="BNE2" s="38"/>
      <c r="BNF2" s="38"/>
      <c r="BNG2" s="38"/>
      <c r="BNH2" s="38"/>
      <c r="BNI2" s="38"/>
      <c r="BNJ2" s="38"/>
      <c r="BNK2" s="38"/>
      <c r="BNL2" s="38"/>
      <c r="BNM2" s="38"/>
      <c r="BNN2" s="38"/>
      <c r="BNO2" s="38"/>
      <c r="BNP2" s="38"/>
      <c r="BNQ2" s="38"/>
      <c r="BNR2" s="38"/>
      <c r="BNS2" s="38"/>
      <c r="BNT2" s="38"/>
      <c r="BNU2" s="38"/>
      <c r="BNV2" s="38"/>
      <c r="BNW2" s="38"/>
      <c r="BNX2" s="38"/>
      <c r="BNY2" s="38"/>
      <c r="BNZ2" s="38"/>
      <c r="BOA2" s="38"/>
      <c r="BOB2" s="38"/>
      <c r="BOC2" s="38"/>
      <c r="BOD2" s="38"/>
      <c r="BOE2" s="38"/>
      <c r="BOF2" s="38"/>
      <c r="BOG2" s="38"/>
      <c r="BOH2" s="38"/>
      <c r="BOI2" s="38"/>
      <c r="BOJ2" s="38"/>
      <c r="BOK2" s="38"/>
      <c r="BOL2" s="38"/>
      <c r="BOM2" s="38"/>
      <c r="BON2" s="38"/>
      <c r="BOO2" s="38"/>
      <c r="BOP2" s="38"/>
      <c r="BOQ2" s="38"/>
      <c r="BOR2" s="38"/>
      <c r="BOS2" s="38"/>
      <c r="BOT2" s="38"/>
      <c r="BOU2" s="38"/>
      <c r="BOV2" s="38"/>
      <c r="BOW2" s="38"/>
      <c r="BOX2" s="38"/>
      <c r="BOY2" s="38"/>
      <c r="BOZ2" s="38"/>
      <c r="BPA2" s="38"/>
      <c r="BPB2" s="38"/>
      <c r="BPC2" s="38"/>
      <c r="BPD2" s="38"/>
      <c r="BPE2" s="38"/>
      <c r="BPF2" s="38"/>
      <c r="BPG2" s="38"/>
      <c r="BPH2" s="38"/>
      <c r="BPI2" s="38"/>
      <c r="BPJ2" s="38"/>
      <c r="BPK2" s="38"/>
      <c r="BPL2" s="38"/>
      <c r="BPM2" s="38"/>
      <c r="BPN2" s="38"/>
      <c r="BPO2" s="38"/>
      <c r="BPP2" s="38"/>
      <c r="BPQ2" s="38"/>
      <c r="BPR2" s="38"/>
      <c r="BPS2" s="38"/>
      <c r="BPT2" s="38"/>
      <c r="BPU2" s="38"/>
      <c r="BPV2" s="38"/>
      <c r="BPW2" s="38"/>
      <c r="BPX2" s="38"/>
      <c r="BPY2" s="38"/>
      <c r="BPZ2" s="38"/>
      <c r="BQA2" s="38"/>
      <c r="BQB2" s="38"/>
      <c r="BQC2" s="38"/>
      <c r="BQD2" s="38"/>
      <c r="BQE2" s="38"/>
      <c r="BQF2" s="38"/>
      <c r="BQG2" s="38"/>
      <c r="BQH2" s="38"/>
      <c r="BQI2" s="38"/>
      <c r="BQJ2" s="38"/>
      <c r="BQK2" s="38"/>
      <c r="BQL2" s="38"/>
      <c r="BQM2" s="38"/>
      <c r="BQN2" s="38"/>
      <c r="BQO2" s="38"/>
      <c r="BQP2" s="38"/>
      <c r="BQQ2" s="38"/>
      <c r="BQR2" s="38"/>
      <c r="BQS2" s="38"/>
      <c r="BQT2" s="38"/>
      <c r="BQU2" s="38"/>
      <c r="BQV2" s="38"/>
      <c r="BQW2" s="38"/>
      <c r="BQX2" s="38"/>
      <c r="BQY2" s="38"/>
      <c r="BQZ2" s="38"/>
      <c r="BRA2" s="38"/>
      <c r="BRB2" s="38"/>
      <c r="BRC2" s="38"/>
      <c r="BRD2" s="38"/>
      <c r="BRE2" s="38"/>
      <c r="BRF2" s="38"/>
      <c r="BRG2" s="38"/>
      <c r="BRH2" s="38"/>
      <c r="BRI2" s="38"/>
      <c r="BRJ2" s="38"/>
      <c r="BRK2" s="38"/>
      <c r="BRL2" s="38"/>
      <c r="BRM2" s="38"/>
      <c r="BRN2" s="38"/>
      <c r="BRO2" s="38"/>
      <c r="BRP2" s="38"/>
      <c r="BRQ2" s="38"/>
      <c r="BRR2" s="38"/>
      <c r="BRS2" s="38"/>
      <c r="BRT2" s="38"/>
      <c r="BRU2" s="38"/>
      <c r="BRV2" s="38"/>
      <c r="BRW2" s="38"/>
      <c r="BRX2" s="38"/>
      <c r="BRY2" s="38"/>
      <c r="BRZ2" s="38"/>
      <c r="BSA2" s="38"/>
      <c r="BSB2" s="38"/>
      <c r="BSC2" s="38"/>
      <c r="BSD2" s="38"/>
      <c r="BSE2" s="38"/>
      <c r="BSF2" s="38"/>
      <c r="BSG2" s="38"/>
      <c r="BSH2" s="38"/>
      <c r="BSI2" s="38"/>
      <c r="BSJ2" s="38"/>
      <c r="BSK2" s="38"/>
      <c r="BSL2" s="38"/>
      <c r="BSM2" s="38"/>
      <c r="BSN2" s="38"/>
      <c r="BSO2" s="38"/>
      <c r="BSP2" s="38"/>
      <c r="BSQ2" s="38"/>
      <c r="BSR2" s="38"/>
      <c r="BSS2" s="38"/>
      <c r="BST2" s="38"/>
      <c r="BSU2" s="38"/>
      <c r="BSV2" s="38"/>
      <c r="BSW2" s="38"/>
      <c r="BSX2" s="38"/>
      <c r="BSY2" s="38"/>
      <c r="BSZ2" s="38"/>
      <c r="BTA2" s="38"/>
      <c r="BTB2" s="38"/>
      <c r="BTC2" s="38"/>
      <c r="BTD2" s="38"/>
      <c r="BTE2" s="38"/>
      <c r="BTF2" s="38"/>
      <c r="BTG2" s="38"/>
      <c r="BTH2" s="38"/>
      <c r="BTI2" s="38"/>
      <c r="BTJ2" s="38"/>
      <c r="BTK2" s="38"/>
      <c r="BTL2" s="38"/>
      <c r="BTM2" s="38"/>
      <c r="BTN2" s="38"/>
      <c r="BTO2" s="38"/>
      <c r="BTP2" s="38"/>
      <c r="BTQ2" s="38"/>
      <c r="BTR2" s="38"/>
      <c r="BTS2" s="38"/>
      <c r="BTT2" s="38"/>
      <c r="BTU2" s="38"/>
      <c r="BTV2" s="38"/>
      <c r="BTW2" s="38"/>
      <c r="BTX2" s="38"/>
      <c r="BTY2" s="38"/>
      <c r="BTZ2" s="38"/>
      <c r="BUA2" s="38"/>
      <c r="BUB2" s="38"/>
      <c r="BUC2" s="38"/>
      <c r="BUD2" s="38"/>
      <c r="BUE2" s="38"/>
      <c r="BUF2" s="38"/>
      <c r="BUG2" s="38"/>
      <c r="BUH2" s="38"/>
      <c r="BUI2" s="38"/>
      <c r="BUJ2" s="38"/>
      <c r="BUK2" s="38"/>
      <c r="BUL2" s="38"/>
      <c r="BUM2" s="38"/>
      <c r="BUN2" s="38"/>
      <c r="BUO2" s="38"/>
      <c r="BUP2" s="38"/>
      <c r="BUQ2" s="38"/>
      <c r="BUR2" s="38"/>
      <c r="BUS2" s="38"/>
      <c r="BUT2" s="38"/>
      <c r="BUU2" s="38"/>
      <c r="BUV2" s="38"/>
      <c r="BUW2" s="38"/>
      <c r="BUX2" s="38"/>
      <c r="BUY2" s="38"/>
      <c r="BUZ2" s="38"/>
      <c r="BVA2" s="38"/>
      <c r="BVB2" s="38"/>
      <c r="BVC2" s="38"/>
      <c r="BVD2" s="38"/>
      <c r="BVE2" s="38"/>
      <c r="BVF2" s="38"/>
      <c r="BVG2" s="38"/>
      <c r="BVH2" s="38"/>
      <c r="BVI2" s="38"/>
      <c r="BVJ2" s="38"/>
      <c r="BVK2" s="38"/>
      <c r="BVL2" s="38"/>
      <c r="BVM2" s="38"/>
      <c r="BVN2" s="38"/>
      <c r="BVO2" s="38"/>
      <c r="BVP2" s="38"/>
      <c r="BVQ2" s="38"/>
      <c r="BVR2" s="38"/>
      <c r="BVS2" s="38"/>
      <c r="BVT2" s="38"/>
      <c r="BVU2" s="38"/>
      <c r="BVV2" s="38"/>
      <c r="BVW2" s="38"/>
      <c r="BVX2" s="38"/>
      <c r="BVY2" s="38"/>
      <c r="BVZ2" s="38"/>
      <c r="BWA2" s="38"/>
      <c r="BWB2" s="38"/>
      <c r="BWC2" s="38"/>
      <c r="BWD2" s="38"/>
      <c r="BWE2" s="38"/>
      <c r="BWF2" s="38"/>
      <c r="BWG2" s="38"/>
      <c r="BWH2" s="38"/>
      <c r="BWI2" s="38"/>
      <c r="BWJ2" s="38"/>
      <c r="BWK2" s="38"/>
      <c r="BWL2" s="38"/>
      <c r="BWM2" s="38"/>
      <c r="BWN2" s="38"/>
      <c r="BWO2" s="38"/>
      <c r="BWP2" s="38"/>
      <c r="BWQ2" s="38"/>
      <c r="BWR2" s="38"/>
      <c r="BWS2" s="38"/>
      <c r="BWT2" s="38"/>
      <c r="BWU2" s="38"/>
      <c r="BWV2" s="38"/>
      <c r="BWW2" s="38"/>
      <c r="BWX2" s="38"/>
      <c r="BWY2" s="38"/>
      <c r="BWZ2" s="38"/>
      <c r="BXA2" s="38"/>
      <c r="BXB2" s="38"/>
      <c r="BXC2" s="38"/>
      <c r="BXD2" s="38"/>
      <c r="BXE2" s="38"/>
      <c r="BXF2" s="38"/>
      <c r="BXG2" s="38"/>
      <c r="BXH2" s="38"/>
      <c r="BXI2" s="38"/>
      <c r="BXJ2" s="38"/>
      <c r="BXK2" s="38"/>
      <c r="BXL2" s="38"/>
      <c r="BXM2" s="38"/>
      <c r="BXN2" s="38"/>
      <c r="BXO2" s="38"/>
      <c r="BXP2" s="38"/>
      <c r="BXQ2" s="38"/>
      <c r="BXR2" s="38"/>
      <c r="BXS2" s="38"/>
      <c r="BXT2" s="38"/>
      <c r="BXU2" s="38"/>
      <c r="BXV2" s="38"/>
      <c r="BXW2" s="38"/>
      <c r="BXX2" s="38"/>
      <c r="BXY2" s="38"/>
      <c r="BXZ2" s="38"/>
      <c r="BYA2" s="38"/>
      <c r="BYB2" s="38"/>
      <c r="BYC2" s="38"/>
      <c r="BYD2" s="38"/>
      <c r="BYE2" s="38"/>
      <c r="BYF2" s="38"/>
      <c r="BYG2" s="38"/>
      <c r="BYH2" s="38"/>
      <c r="BYI2" s="38"/>
      <c r="BYJ2" s="38"/>
      <c r="BYK2" s="38"/>
      <c r="BYL2" s="38"/>
      <c r="BYM2" s="38"/>
      <c r="BYN2" s="38"/>
      <c r="BYO2" s="38"/>
      <c r="BYP2" s="38"/>
      <c r="BYQ2" s="38"/>
      <c r="BYR2" s="38"/>
      <c r="BYS2" s="38"/>
      <c r="BYT2" s="38"/>
      <c r="BYU2" s="38"/>
      <c r="BYV2" s="38"/>
      <c r="BYW2" s="38"/>
      <c r="BYX2" s="38"/>
      <c r="BYY2" s="38"/>
      <c r="BYZ2" s="38"/>
      <c r="BZA2" s="38"/>
      <c r="BZB2" s="38"/>
      <c r="BZC2" s="38"/>
      <c r="BZD2" s="38"/>
      <c r="BZE2" s="38"/>
      <c r="BZF2" s="38"/>
      <c r="BZG2" s="38"/>
      <c r="BZH2" s="38"/>
      <c r="BZI2" s="38"/>
      <c r="BZJ2" s="38"/>
      <c r="BZK2" s="38"/>
      <c r="BZL2" s="38"/>
      <c r="BZM2" s="38"/>
      <c r="BZN2" s="38"/>
      <c r="BZO2" s="38"/>
      <c r="BZP2" s="38"/>
      <c r="BZQ2" s="38"/>
      <c r="BZR2" s="38"/>
      <c r="BZS2" s="38"/>
      <c r="BZT2" s="38"/>
      <c r="BZU2" s="38"/>
      <c r="BZV2" s="38"/>
      <c r="BZW2" s="38"/>
      <c r="BZX2" s="38"/>
      <c r="BZY2" s="38"/>
      <c r="BZZ2" s="38"/>
      <c r="CAA2" s="38"/>
      <c r="CAB2" s="38"/>
      <c r="CAC2" s="38"/>
      <c r="CAD2" s="38"/>
      <c r="CAE2" s="38"/>
      <c r="CAF2" s="38"/>
      <c r="CAG2" s="38"/>
      <c r="CAH2" s="38"/>
      <c r="CAI2" s="38"/>
      <c r="CAJ2" s="38"/>
      <c r="CAK2" s="38"/>
      <c r="CAL2" s="38"/>
      <c r="CAM2" s="38"/>
      <c r="CAN2" s="38"/>
      <c r="CAO2" s="38"/>
      <c r="CAP2" s="38"/>
      <c r="CAQ2" s="38"/>
      <c r="CAR2" s="38"/>
      <c r="CAS2" s="38"/>
      <c r="CAT2" s="38"/>
      <c r="CAU2" s="38"/>
      <c r="CAV2" s="38"/>
      <c r="CAW2" s="38"/>
      <c r="CAX2" s="38"/>
      <c r="CAY2" s="38"/>
      <c r="CAZ2" s="38"/>
      <c r="CBA2" s="38"/>
      <c r="CBB2" s="38"/>
      <c r="CBC2" s="38"/>
      <c r="CBD2" s="38"/>
      <c r="CBE2" s="38"/>
      <c r="CBF2" s="38"/>
      <c r="CBG2" s="38"/>
      <c r="CBH2" s="38"/>
      <c r="CBI2" s="38"/>
      <c r="CBJ2" s="38"/>
      <c r="CBK2" s="38"/>
      <c r="CBL2" s="38"/>
      <c r="CBM2" s="38"/>
      <c r="CBN2" s="38"/>
      <c r="CBO2" s="38"/>
      <c r="CBP2" s="38"/>
      <c r="CBQ2" s="38"/>
      <c r="CBR2" s="38"/>
      <c r="CBS2" s="38"/>
      <c r="CBT2" s="38"/>
      <c r="CBU2" s="38"/>
      <c r="CBV2" s="38"/>
      <c r="CBW2" s="38"/>
      <c r="CBX2" s="38"/>
      <c r="CBY2" s="38"/>
      <c r="CBZ2" s="38"/>
      <c r="CCA2" s="38"/>
      <c r="CCB2" s="38"/>
      <c r="CCC2" s="38"/>
      <c r="CCD2" s="38"/>
      <c r="CCE2" s="38"/>
      <c r="CCF2" s="38"/>
      <c r="CCG2" s="38"/>
      <c r="CCH2" s="38"/>
      <c r="CCI2" s="38"/>
      <c r="CCJ2" s="38"/>
      <c r="CCK2" s="38"/>
      <c r="CCL2" s="38"/>
      <c r="CCM2" s="38"/>
      <c r="CCN2" s="38"/>
      <c r="CCO2" s="38"/>
      <c r="CCP2" s="38"/>
      <c r="CCQ2" s="38"/>
      <c r="CCR2" s="38"/>
      <c r="CCS2" s="38"/>
      <c r="CCT2" s="38"/>
      <c r="CCU2" s="38"/>
      <c r="CCV2" s="38"/>
      <c r="CCW2" s="38"/>
      <c r="CCX2" s="38"/>
      <c r="CCY2" s="38"/>
      <c r="CCZ2" s="38"/>
      <c r="CDA2" s="38"/>
      <c r="CDB2" s="38"/>
      <c r="CDC2" s="38"/>
      <c r="CDD2" s="38"/>
      <c r="CDE2" s="38"/>
      <c r="CDF2" s="38"/>
      <c r="CDG2" s="38"/>
      <c r="CDH2" s="38"/>
      <c r="CDI2" s="38"/>
      <c r="CDJ2" s="38"/>
      <c r="CDK2" s="38"/>
      <c r="CDL2" s="38"/>
      <c r="CDM2" s="38"/>
      <c r="CDN2" s="38"/>
      <c r="CDO2" s="38"/>
      <c r="CDP2" s="38"/>
      <c r="CDQ2" s="38"/>
      <c r="CDR2" s="38"/>
      <c r="CDS2" s="38"/>
      <c r="CDT2" s="38"/>
      <c r="CDU2" s="38"/>
      <c r="CDV2" s="38"/>
      <c r="CDW2" s="38"/>
      <c r="CDX2" s="38"/>
      <c r="CDY2" s="38"/>
      <c r="CDZ2" s="38"/>
      <c r="CEA2" s="38"/>
      <c r="CEB2" s="38"/>
      <c r="CEC2" s="38"/>
      <c r="CED2" s="38"/>
      <c r="CEE2" s="38"/>
      <c r="CEF2" s="38"/>
      <c r="CEG2" s="38"/>
      <c r="CEH2" s="38"/>
      <c r="CEI2" s="38"/>
      <c r="CEJ2" s="38"/>
      <c r="CEK2" s="38"/>
      <c r="CEL2" s="38"/>
      <c r="CEM2" s="38"/>
      <c r="CEN2" s="38"/>
      <c r="CEO2" s="38"/>
      <c r="CEP2" s="38"/>
      <c r="CEQ2" s="38"/>
      <c r="CER2" s="38"/>
      <c r="CES2" s="38"/>
      <c r="CET2" s="38"/>
      <c r="CEU2" s="38"/>
      <c r="CEV2" s="38"/>
      <c r="CEW2" s="38"/>
      <c r="CEX2" s="38"/>
      <c r="CEY2" s="38"/>
      <c r="CEZ2" s="38"/>
      <c r="CFA2" s="38"/>
      <c r="CFB2" s="38"/>
      <c r="CFC2" s="38"/>
      <c r="CFD2" s="38"/>
      <c r="CFE2" s="38"/>
      <c r="CFF2" s="38"/>
      <c r="CFG2" s="38"/>
      <c r="CFH2" s="38"/>
      <c r="CFI2" s="38"/>
      <c r="CFJ2" s="38"/>
      <c r="CFK2" s="38"/>
      <c r="CFL2" s="38"/>
      <c r="CFM2" s="38"/>
      <c r="CFN2" s="38"/>
      <c r="CFO2" s="38"/>
      <c r="CFP2" s="38"/>
      <c r="CFQ2" s="38"/>
      <c r="CFR2" s="38"/>
      <c r="CFS2" s="38"/>
      <c r="CFT2" s="38"/>
      <c r="CFU2" s="38"/>
      <c r="CFV2" s="38"/>
      <c r="CFW2" s="38"/>
      <c r="CFX2" s="38"/>
      <c r="CFY2" s="38"/>
      <c r="CFZ2" s="38"/>
      <c r="CGA2" s="38"/>
      <c r="CGB2" s="38"/>
      <c r="CGC2" s="38"/>
      <c r="CGD2" s="38"/>
      <c r="CGE2" s="38"/>
      <c r="CGF2" s="38"/>
      <c r="CGG2" s="38"/>
      <c r="CGH2" s="38"/>
      <c r="CGI2" s="38"/>
      <c r="CGJ2" s="38"/>
      <c r="CGK2" s="38"/>
      <c r="CGL2" s="38"/>
      <c r="CGM2" s="38"/>
      <c r="CGN2" s="38"/>
      <c r="CGO2" s="38"/>
      <c r="CGP2" s="38"/>
      <c r="CGQ2" s="38"/>
      <c r="CGR2" s="38"/>
      <c r="CGS2" s="38"/>
      <c r="CGT2" s="38"/>
      <c r="CGU2" s="38"/>
      <c r="CGV2" s="38"/>
      <c r="CGW2" s="38"/>
      <c r="CGX2" s="38"/>
      <c r="CGY2" s="38"/>
      <c r="CGZ2" s="38"/>
      <c r="CHA2" s="38"/>
      <c r="CHB2" s="38"/>
      <c r="CHC2" s="38"/>
      <c r="CHD2" s="38"/>
      <c r="CHE2" s="38"/>
      <c r="CHF2" s="38"/>
      <c r="CHG2" s="38"/>
      <c r="CHH2" s="38"/>
      <c r="CHI2" s="38"/>
      <c r="CHJ2" s="38"/>
      <c r="CHK2" s="38"/>
      <c r="CHL2" s="38"/>
      <c r="CHM2" s="38"/>
      <c r="CHN2" s="38"/>
      <c r="CHO2" s="38"/>
      <c r="CHP2" s="38"/>
      <c r="CHQ2" s="38"/>
      <c r="CHR2" s="38"/>
      <c r="CHS2" s="38"/>
      <c r="CHT2" s="38"/>
      <c r="CHU2" s="38"/>
      <c r="CHV2" s="38"/>
      <c r="CHW2" s="38"/>
      <c r="CHX2" s="38"/>
      <c r="CHY2" s="38"/>
      <c r="CHZ2" s="38"/>
      <c r="CIA2" s="38"/>
      <c r="CIB2" s="38"/>
      <c r="CIC2" s="38"/>
      <c r="CID2" s="38"/>
      <c r="CIE2" s="38"/>
      <c r="CIF2" s="38"/>
      <c r="CIG2" s="38"/>
      <c r="CIH2" s="38"/>
      <c r="CII2" s="38"/>
      <c r="CIJ2" s="38"/>
      <c r="CIK2" s="38"/>
      <c r="CIL2" s="38"/>
      <c r="CIM2" s="38"/>
      <c r="CIN2" s="38"/>
      <c r="CIO2" s="38"/>
      <c r="CIP2" s="38"/>
      <c r="CIQ2" s="38"/>
      <c r="CIR2" s="38"/>
      <c r="CIS2" s="38"/>
      <c r="CIT2" s="38"/>
      <c r="CIU2" s="38"/>
      <c r="CIV2" s="38"/>
      <c r="CIW2" s="38"/>
      <c r="CIX2" s="38"/>
      <c r="CIY2" s="38"/>
      <c r="CIZ2" s="38"/>
      <c r="CJA2" s="38"/>
      <c r="CJB2" s="38"/>
      <c r="CJC2" s="38"/>
      <c r="CJD2" s="38"/>
      <c r="CJE2" s="38"/>
      <c r="CJF2" s="38"/>
      <c r="CJG2" s="38"/>
      <c r="CJH2" s="38"/>
      <c r="CJI2" s="38"/>
      <c r="CJJ2" s="38"/>
      <c r="CJK2" s="38"/>
      <c r="CJL2" s="38"/>
      <c r="CJM2" s="38"/>
      <c r="CJN2" s="38"/>
      <c r="CJO2" s="38"/>
      <c r="CJP2" s="38"/>
      <c r="CJQ2" s="38"/>
      <c r="CJR2" s="38"/>
      <c r="CJS2" s="38"/>
      <c r="CJT2" s="38"/>
      <c r="CJU2" s="38"/>
      <c r="CJV2" s="38"/>
      <c r="CJW2" s="38"/>
      <c r="CJX2" s="38"/>
      <c r="CJY2" s="38"/>
      <c r="CJZ2" s="38"/>
      <c r="CKA2" s="38"/>
      <c r="CKB2" s="38"/>
      <c r="CKC2" s="38"/>
      <c r="CKD2" s="38"/>
      <c r="CKE2" s="38"/>
      <c r="CKF2" s="38"/>
      <c r="CKG2" s="38"/>
      <c r="CKH2" s="38"/>
      <c r="CKI2" s="38"/>
      <c r="CKJ2" s="38"/>
      <c r="CKK2" s="38"/>
      <c r="CKL2" s="38"/>
      <c r="CKM2" s="38"/>
      <c r="CKN2" s="38"/>
      <c r="CKO2" s="38"/>
      <c r="CKP2" s="38"/>
      <c r="CKQ2" s="38"/>
      <c r="CKR2" s="38"/>
      <c r="CKS2" s="38"/>
      <c r="CKT2" s="38"/>
      <c r="CKU2" s="38"/>
      <c r="CKV2" s="38"/>
      <c r="CKW2" s="38"/>
      <c r="CKX2" s="38"/>
      <c r="CKY2" s="38"/>
      <c r="CKZ2" s="38"/>
      <c r="CLA2" s="38"/>
      <c r="CLB2" s="38"/>
      <c r="CLC2" s="38"/>
      <c r="CLD2" s="38"/>
      <c r="CLE2" s="38"/>
      <c r="CLF2" s="38"/>
      <c r="CLG2" s="38"/>
      <c r="CLH2" s="38"/>
      <c r="CLI2" s="38"/>
      <c r="CLJ2" s="38"/>
      <c r="CLK2" s="38"/>
      <c r="CLL2" s="38"/>
      <c r="CLM2" s="38"/>
      <c r="CLN2" s="38"/>
      <c r="CLO2" s="38"/>
      <c r="CLP2" s="38"/>
      <c r="CLQ2" s="38"/>
      <c r="CLR2" s="38"/>
      <c r="CLS2" s="38"/>
      <c r="CLT2" s="38"/>
      <c r="CLU2" s="38"/>
      <c r="CLV2" s="38"/>
      <c r="CLW2" s="38"/>
      <c r="CLX2" s="38"/>
      <c r="CLY2" s="38"/>
      <c r="CLZ2" s="38"/>
      <c r="CMA2" s="38"/>
      <c r="CMB2" s="38"/>
      <c r="CMC2" s="38"/>
      <c r="CMD2" s="38"/>
      <c r="CME2" s="38"/>
      <c r="CMF2" s="38"/>
      <c r="CMG2" s="38"/>
      <c r="CMH2" s="38"/>
      <c r="CMI2" s="38"/>
      <c r="CMJ2" s="38"/>
      <c r="CMK2" s="38"/>
      <c r="CML2" s="38"/>
      <c r="CMM2" s="38"/>
      <c r="CMN2" s="38"/>
      <c r="CMO2" s="38"/>
      <c r="CMP2" s="38"/>
      <c r="CMQ2" s="38"/>
      <c r="CMR2" s="38"/>
      <c r="CMS2" s="38"/>
      <c r="CMT2" s="38"/>
      <c r="CMU2" s="38"/>
      <c r="CMV2" s="38"/>
      <c r="CMW2" s="38"/>
      <c r="CMX2" s="38"/>
      <c r="CMY2" s="38"/>
      <c r="CMZ2" s="38"/>
      <c r="CNA2" s="38"/>
      <c r="CNB2" s="38"/>
      <c r="CNC2" s="38"/>
      <c r="CND2" s="38"/>
      <c r="CNE2" s="38"/>
      <c r="CNF2" s="38"/>
      <c r="CNG2" s="38"/>
      <c r="CNH2" s="38"/>
      <c r="CNI2" s="38"/>
      <c r="CNJ2" s="38"/>
      <c r="CNK2" s="38"/>
      <c r="CNL2" s="38"/>
      <c r="CNM2" s="38"/>
      <c r="CNN2" s="38"/>
      <c r="CNO2" s="38"/>
      <c r="CNP2" s="38"/>
      <c r="CNQ2" s="38"/>
      <c r="CNR2" s="38"/>
      <c r="CNS2" s="38"/>
      <c r="CNT2" s="38"/>
      <c r="CNU2" s="38"/>
      <c r="CNV2" s="38"/>
      <c r="CNW2" s="38"/>
      <c r="CNX2" s="38"/>
      <c r="CNY2" s="38"/>
      <c r="CNZ2" s="38"/>
      <c r="COA2" s="38"/>
      <c r="COB2" s="38"/>
      <c r="COC2" s="38"/>
      <c r="COD2" s="38"/>
      <c r="COE2" s="38"/>
      <c r="COF2" s="38"/>
      <c r="COG2" s="38"/>
      <c r="COH2" s="38"/>
      <c r="COI2" s="38"/>
      <c r="COJ2" s="38"/>
      <c r="COK2" s="38"/>
      <c r="COL2" s="38"/>
      <c r="COM2" s="38"/>
      <c r="CON2" s="38"/>
      <c r="COO2" s="38"/>
      <c r="COP2" s="38"/>
      <c r="COQ2" s="38"/>
      <c r="COR2" s="38"/>
      <c r="COS2" s="38"/>
      <c r="COT2" s="38"/>
      <c r="COU2" s="38"/>
      <c r="COV2" s="38"/>
      <c r="COW2" s="38"/>
      <c r="COX2" s="38"/>
      <c r="COY2" s="38"/>
      <c r="COZ2" s="38"/>
      <c r="CPA2" s="38"/>
      <c r="CPB2" s="38"/>
      <c r="CPC2" s="38"/>
      <c r="CPD2" s="38"/>
      <c r="CPE2" s="38"/>
      <c r="CPF2" s="38"/>
      <c r="CPG2" s="38"/>
      <c r="CPH2" s="38"/>
      <c r="CPI2" s="38"/>
      <c r="CPJ2" s="38"/>
      <c r="CPK2" s="38"/>
      <c r="CPL2" s="38"/>
      <c r="CPM2" s="38"/>
      <c r="CPN2" s="38"/>
      <c r="CPO2" s="38"/>
      <c r="CPP2" s="38"/>
      <c r="CPQ2" s="38"/>
      <c r="CPR2" s="38"/>
      <c r="CPS2" s="38"/>
      <c r="CPT2" s="38"/>
      <c r="CPU2" s="38"/>
      <c r="CPV2" s="38"/>
      <c r="CPW2" s="38"/>
      <c r="CPX2" s="38"/>
      <c r="CPY2" s="38"/>
      <c r="CPZ2" s="38"/>
      <c r="CQA2" s="38"/>
      <c r="CQB2" s="38"/>
      <c r="CQC2" s="38"/>
      <c r="CQD2" s="38"/>
      <c r="CQE2" s="38"/>
      <c r="CQF2" s="38"/>
      <c r="CQG2" s="38"/>
      <c r="CQH2" s="38"/>
      <c r="CQI2" s="38"/>
      <c r="CQJ2" s="38"/>
      <c r="CQK2" s="38"/>
      <c r="CQL2" s="38"/>
      <c r="CQM2" s="38"/>
      <c r="CQN2" s="38"/>
      <c r="CQO2" s="38"/>
      <c r="CQP2" s="38"/>
      <c r="CQQ2" s="38"/>
      <c r="CQR2" s="38"/>
      <c r="CQS2" s="38"/>
      <c r="CQT2" s="38"/>
      <c r="CQU2" s="38"/>
      <c r="CQV2" s="38"/>
      <c r="CQW2" s="38"/>
      <c r="CQX2" s="38"/>
      <c r="CQY2" s="38"/>
      <c r="CQZ2" s="38"/>
      <c r="CRA2" s="38"/>
      <c r="CRB2" s="38"/>
      <c r="CRC2" s="38"/>
      <c r="CRD2" s="38"/>
      <c r="CRE2" s="38"/>
      <c r="CRF2" s="38"/>
      <c r="CRG2" s="38"/>
      <c r="CRH2" s="38"/>
      <c r="CRI2" s="38"/>
      <c r="CRJ2" s="38"/>
      <c r="CRK2" s="38"/>
      <c r="CRL2" s="38"/>
      <c r="CRM2" s="38"/>
      <c r="CRN2" s="38"/>
      <c r="CRO2" s="38"/>
      <c r="CRP2" s="38"/>
      <c r="CRQ2" s="38"/>
      <c r="CRR2" s="38"/>
      <c r="CRS2" s="38"/>
      <c r="CRT2" s="38"/>
      <c r="CRU2" s="38"/>
      <c r="CRV2" s="38"/>
      <c r="CRW2" s="38"/>
      <c r="CRX2" s="38"/>
      <c r="CRY2" s="38"/>
      <c r="CRZ2" s="38"/>
      <c r="CSA2" s="38"/>
      <c r="CSB2" s="38"/>
      <c r="CSC2" s="38"/>
      <c r="CSD2" s="38"/>
      <c r="CSE2" s="38"/>
      <c r="CSF2" s="38"/>
      <c r="CSG2" s="38"/>
      <c r="CSH2" s="38"/>
      <c r="CSI2" s="38"/>
      <c r="CSJ2" s="38"/>
      <c r="CSK2" s="38"/>
      <c r="CSL2" s="38"/>
      <c r="CSM2" s="38"/>
      <c r="CSN2" s="38"/>
      <c r="CSO2" s="38"/>
      <c r="CSP2" s="38"/>
      <c r="CSQ2" s="38"/>
      <c r="CSR2" s="38"/>
      <c r="CSS2" s="38"/>
      <c r="CST2" s="38"/>
      <c r="CSU2" s="38"/>
      <c r="CSV2" s="38"/>
      <c r="CSW2" s="38"/>
      <c r="CSX2" s="38"/>
      <c r="CSY2" s="38"/>
      <c r="CSZ2" s="38"/>
      <c r="CTA2" s="38"/>
      <c r="CTB2" s="38"/>
      <c r="CTC2" s="38"/>
      <c r="CTD2" s="38"/>
      <c r="CTE2" s="38"/>
      <c r="CTF2" s="38"/>
      <c r="CTG2" s="38"/>
      <c r="CTH2" s="38"/>
      <c r="CTI2" s="38"/>
      <c r="CTJ2" s="38"/>
      <c r="CTK2" s="38"/>
      <c r="CTL2" s="38"/>
      <c r="CTM2" s="38"/>
      <c r="CTN2" s="38"/>
      <c r="CTO2" s="38"/>
      <c r="CTP2" s="38"/>
      <c r="CTQ2" s="38"/>
      <c r="CTR2" s="38"/>
      <c r="CTS2" s="38"/>
      <c r="CTT2" s="38"/>
      <c r="CTU2" s="38"/>
      <c r="CTV2" s="38"/>
      <c r="CTW2" s="38"/>
      <c r="CTX2" s="38"/>
      <c r="CTY2" s="38"/>
      <c r="CTZ2" s="38"/>
      <c r="CUA2" s="38"/>
      <c r="CUB2" s="38"/>
      <c r="CUC2" s="38"/>
      <c r="CUD2" s="38"/>
      <c r="CUE2" s="38"/>
      <c r="CUF2" s="38"/>
      <c r="CUG2" s="38"/>
      <c r="CUH2" s="38"/>
      <c r="CUI2" s="38"/>
      <c r="CUJ2" s="38"/>
      <c r="CUK2" s="38"/>
      <c r="CUL2" s="38"/>
      <c r="CUM2" s="38"/>
      <c r="CUN2" s="38"/>
      <c r="CUO2" s="38"/>
      <c r="CUP2" s="38"/>
      <c r="CUQ2" s="38"/>
      <c r="CUR2" s="38"/>
      <c r="CUS2" s="38"/>
      <c r="CUT2" s="38"/>
      <c r="CUU2" s="38"/>
      <c r="CUV2" s="38"/>
      <c r="CUW2" s="38"/>
      <c r="CUX2" s="38"/>
      <c r="CUY2" s="38"/>
      <c r="CUZ2" s="38"/>
      <c r="CVA2" s="38"/>
      <c r="CVB2" s="38"/>
      <c r="CVC2" s="38"/>
      <c r="CVD2" s="38"/>
      <c r="CVE2" s="38"/>
      <c r="CVF2" s="38"/>
      <c r="CVG2" s="38"/>
      <c r="CVH2" s="38"/>
      <c r="CVI2" s="38"/>
      <c r="CVJ2" s="38"/>
      <c r="CVK2" s="38"/>
      <c r="CVL2" s="38"/>
      <c r="CVM2" s="38"/>
      <c r="CVN2" s="38"/>
      <c r="CVO2" s="38"/>
      <c r="CVP2" s="38"/>
      <c r="CVQ2" s="38"/>
      <c r="CVR2" s="38"/>
      <c r="CVS2" s="38"/>
      <c r="CVT2" s="38"/>
      <c r="CVU2" s="38"/>
      <c r="CVV2" s="38"/>
      <c r="CVW2" s="38"/>
      <c r="CVX2" s="38"/>
      <c r="CVY2" s="38"/>
      <c r="CVZ2" s="38"/>
      <c r="CWA2" s="38"/>
      <c r="CWB2" s="38"/>
      <c r="CWC2" s="38"/>
      <c r="CWD2" s="38"/>
      <c r="CWE2" s="38"/>
      <c r="CWF2" s="38"/>
      <c r="CWG2" s="38"/>
      <c r="CWH2" s="38"/>
      <c r="CWI2" s="38"/>
      <c r="CWJ2" s="38"/>
      <c r="CWK2" s="38"/>
      <c r="CWL2" s="38"/>
      <c r="CWM2" s="38"/>
      <c r="CWN2" s="38"/>
      <c r="CWO2" s="38"/>
      <c r="CWP2" s="38"/>
      <c r="CWQ2" s="38"/>
      <c r="CWR2" s="38"/>
      <c r="CWS2" s="38"/>
      <c r="CWT2" s="38"/>
      <c r="CWU2" s="38"/>
      <c r="CWV2" s="38"/>
      <c r="CWW2" s="38"/>
      <c r="CWX2" s="38"/>
      <c r="CWY2" s="38"/>
      <c r="CWZ2" s="38"/>
      <c r="CXA2" s="38"/>
      <c r="CXB2" s="38"/>
      <c r="CXC2" s="38"/>
      <c r="CXD2" s="38"/>
      <c r="CXE2" s="38"/>
      <c r="CXF2" s="38"/>
      <c r="CXG2" s="38"/>
      <c r="CXH2" s="38"/>
      <c r="CXI2" s="38"/>
      <c r="CXJ2" s="38"/>
      <c r="CXK2" s="38"/>
      <c r="CXL2" s="38"/>
      <c r="CXM2" s="38"/>
      <c r="CXN2" s="38"/>
      <c r="CXO2" s="38"/>
      <c r="CXP2" s="38"/>
      <c r="CXQ2" s="38"/>
      <c r="CXR2" s="38"/>
      <c r="CXS2" s="38"/>
      <c r="CXT2" s="38"/>
      <c r="CXU2" s="38"/>
      <c r="CXV2" s="38"/>
      <c r="CXW2" s="38"/>
      <c r="CXX2" s="38"/>
      <c r="CXY2" s="38"/>
      <c r="CXZ2" s="38"/>
      <c r="CYA2" s="38"/>
      <c r="CYB2" s="38"/>
      <c r="CYC2" s="38"/>
      <c r="CYD2" s="38"/>
      <c r="CYE2" s="38"/>
      <c r="CYF2" s="38"/>
      <c r="CYG2" s="38"/>
      <c r="CYH2" s="38"/>
      <c r="CYI2" s="38"/>
      <c r="CYJ2" s="38"/>
      <c r="CYK2" s="38"/>
      <c r="CYL2" s="38"/>
      <c r="CYM2" s="38"/>
      <c r="CYN2" s="38"/>
      <c r="CYO2" s="38"/>
      <c r="CYP2" s="38"/>
      <c r="CYQ2" s="38"/>
      <c r="CYR2" s="38"/>
      <c r="CYS2" s="38"/>
      <c r="CYT2" s="38"/>
      <c r="CYU2" s="38"/>
      <c r="CYV2" s="38"/>
      <c r="CYW2" s="38"/>
      <c r="CYX2" s="38"/>
      <c r="CYY2" s="38"/>
      <c r="CYZ2" s="38"/>
      <c r="CZA2" s="38"/>
      <c r="CZB2" s="38"/>
      <c r="CZC2" s="38"/>
      <c r="CZD2" s="38"/>
      <c r="CZE2" s="38"/>
      <c r="CZF2" s="38"/>
      <c r="CZG2" s="38"/>
      <c r="CZH2" s="38"/>
      <c r="CZI2" s="38"/>
      <c r="CZJ2" s="38"/>
      <c r="CZK2" s="38"/>
      <c r="CZL2" s="38"/>
      <c r="CZM2" s="38"/>
      <c r="CZN2" s="38"/>
      <c r="CZO2" s="38"/>
      <c r="CZP2" s="38"/>
      <c r="CZQ2" s="38"/>
      <c r="CZR2" s="38"/>
      <c r="CZS2" s="38"/>
      <c r="CZT2" s="38"/>
      <c r="CZU2" s="38"/>
      <c r="CZV2" s="38"/>
      <c r="CZW2" s="38"/>
      <c r="CZX2" s="38"/>
      <c r="CZY2" s="38"/>
      <c r="CZZ2" s="38"/>
      <c r="DAA2" s="38"/>
      <c r="DAB2" s="38"/>
      <c r="DAC2" s="38"/>
      <c r="DAD2" s="38"/>
      <c r="DAE2" s="38"/>
      <c r="DAF2" s="38"/>
      <c r="DAG2" s="38"/>
      <c r="DAH2" s="38"/>
      <c r="DAI2" s="38"/>
      <c r="DAJ2" s="38"/>
      <c r="DAK2" s="38"/>
      <c r="DAL2" s="38"/>
      <c r="DAM2" s="38"/>
      <c r="DAN2" s="38"/>
      <c r="DAO2" s="38"/>
      <c r="DAP2" s="38"/>
      <c r="DAQ2" s="38"/>
      <c r="DAR2" s="38"/>
      <c r="DAS2" s="38"/>
      <c r="DAT2" s="38"/>
      <c r="DAU2" s="38"/>
      <c r="DAV2" s="38"/>
      <c r="DAW2" s="38"/>
      <c r="DAX2" s="38"/>
      <c r="DAY2" s="38"/>
      <c r="DAZ2" s="38"/>
      <c r="DBA2" s="38"/>
      <c r="DBB2" s="38"/>
      <c r="DBC2" s="38"/>
      <c r="DBD2" s="38"/>
      <c r="DBE2" s="38"/>
      <c r="DBF2" s="38"/>
      <c r="DBG2" s="38"/>
      <c r="DBH2" s="38"/>
      <c r="DBI2" s="38"/>
      <c r="DBJ2" s="38"/>
      <c r="DBK2" s="38"/>
      <c r="DBL2" s="38"/>
      <c r="DBM2" s="38"/>
      <c r="DBN2" s="38"/>
      <c r="DBO2" s="38"/>
      <c r="DBP2" s="38"/>
      <c r="DBQ2" s="38"/>
      <c r="DBR2" s="38"/>
      <c r="DBS2" s="38"/>
      <c r="DBT2" s="38"/>
      <c r="DBU2" s="38"/>
      <c r="DBV2" s="38"/>
      <c r="DBW2" s="38"/>
      <c r="DBX2" s="38"/>
      <c r="DBY2" s="38"/>
      <c r="DBZ2" s="38"/>
      <c r="DCA2" s="38"/>
      <c r="DCB2" s="38"/>
      <c r="DCC2" s="38"/>
      <c r="DCD2" s="38"/>
      <c r="DCE2" s="38"/>
      <c r="DCF2" s="38"/>
      <c r="DCG2" s="38"/>
      <c r="DCH2" s="38"/>
      <c r="DCI2" s="38"/>
      <c r="DCJ2" s="38"/>
      <c r="DCK2" s="38"/>
      <c r="DCL2" s="38"/>
      <c r="DCM2" s="38"/>
      <c r="DCN2" s="38"/>
      <c r="DCO2" s="38"/>
      <c r="DCP2" s="38"/>
      <c r="DCQ2" s="38"/>
      <c r="DCR2" s="38"/>
      <c r="DCS2" s="38"/>
      <c r="DCT2" s="38"/>
      <c r="DCU2" s="38"/>
      <c r="DCV2" s="38"/>
      <c r="DCW2" s="38"/>
      <c r="DCX2" s="38"/>
      <c r="DCY2" s="38"/>
      <c r="DCZ2" s="38"/>
      <c r="DDA2" s="38"/>
      <c r="DDB2" s="38"/>
      <c r="DDC2" s="38"/>
      <c r="DDD2" s="38"/>
      <c r="DDE2" s="38"/>
      <c r="DDF2" s="38"/>
      <c r="DDG2" s="38"/>
      <c r="DDH2" s="38"/>
      <c r="DDI2" s="38"/>
      <c r="DDJ2" s="38"/>
      <c r="DDK2" s="38"/>
      <c r="DDL2" s="38"/>
      <c r="DDM2" s="38"/>
      <c r="DDN2" s="38"/>
      <c r="DDO2" s="38"/>
      <c r="DDP2" s="38"/>
      <c r="DDQ2" s="38"/>
      <c r="DDR2" s="38"/>
      <c r="DDS2" s="38"/>
      <c r="DDT2" s="38"/>
      <c r="DDU2" s="38"/>
      <c r="DDV2" s="38"/>
      <c r="DDW2" s="38"/>
      <c r="DDX2" s="38"/>
      <c r="DDY2" s="38"/>
      <c r="DDZ2" s="38"/>
      <c r="DEA2" s="38"/>
      <c r="DEB2" s="38"/>
      <c r="DEC2" s="38"/>
      <c r="DED2" s="38"/>
      <c r="DEE2" s="38"/>
      <c r="DEF2" s="38"/>
      <c r="DEG2" s="38"/>
      <c r="DEH2" s="38"/>
      <c r="DEI2" s="38"/>
      <c r="DEJ2" s="38"/>
      <c r="DEK2" s="38"/>
      <c r="DEL2" s="38"/>
      <c r="DEM2" s="38"/>
      <c r="DEN2" s="38"/>
      <c r="DEO2" s="38"/>
      <c r="DEP2" s="38"/>
      <c r="DEQ2" s="38"/>
      <c r="DER2" s="38"/>
      <c r="DES2" s="38"/>
      <c r="DET2" s="38"/>
      <c r="DEU2" s="38"/>
      <c r="DEV2" s="38"/>
      <c r="DEW2" s="38"/>
      <c r="DEX2" s="38"/>
      <c r="DEY2" s="38"/>
      <c r="DEZ2" s="38"/>
      <c r="DFA2" s="38"/>
      <c r="DFB2" s="38"/>
      <c r="DFC2" s="38"/>
      <c r="DFD2" s="38"/>
      <c r="DFE2" s="38"/>
      <c r="DFF2" s="38"/>
      <c r="DFG2" s="38"/>
      <c r="DFH2" s="38"/>
      <c r="DFI2" s="38"/>
      <c r="DFJ2" s="38"/>
      <c r="DFK2" s="38"/>
      <c r="DFL2" s="38"/>
      <c r="DFM2" s="38"/>
      <c r="DFN2" s="38"/>
      <c r="DFO2" s="38"/>
      <c r="DFP2" s="38"/>
      <c r="DFQ2" s="38"/>
      <c r="DFR2" s="38"/>
      <c r="DFS2" s="38"/>
      <c r="DFT2" s="38"/>
      <c r="DFU2" s="38"/>
      <c r="DFV2" s="38"/>
      <c r="DFW2" s="38"/>
      <c r="DFX2" s="38"/>
      <c r="DFY2" s="38"/>
      <c r="DFZ2" s="38"/>
      <c r="DGA2" s="38"/>
      <c r="DGB2" s="38"/>
      <c r="DGC2" s="38"/>
      <c r="DGD2" s="38"/>
      <c r="DGE2" s="38"/>
      <c r="DGF2" s="38"/>
      <c r="DGG2" s="38"/>
      <c r="DGH2" s="38"/>
      <c r="DGI2" s="38"/>
      <c r="DGJ2" s="38"/>
      <c r="DGK2" s="38"/>
      <c r="DGL2" s="38"/>
      <c r="DGM2" s="38"/>
      <c r="DGN2" s="38"/>
      <c r="DGO2" s="38"/>
      <c r="DGP2" s="38"/>
      <c r="DGQ2" s="38"/>
      <c r="DGR2" s="38"/>
      <c r="DGS2" s="38"/>
      <c r="DGT2" s="38"/>
      <c r="DGU2" s="38"/>
      <c r="DGV2" s="38"/>
      <c r="DGW2" s="38"/>
      <c r="DGX2" s="38"/>
      <c r="DGY2" s="38"/>
      <c r="DGZ2" s="38"/>
      <c r="DHA2" s="38"/>
      <c r="DHB2" s="38"/>
      <c r="DHC2" s="38"/>
      <c r="DHD2" s="38"/>
      <c r="DHE2" s="38"/>
      <c r="DHF2" s="38"/>
      <c r="DHG2" s="38"/>
      <c r="DHH2" s="38"/>
      <c r="DHI2" s="38"/>
      <c r="DHJ2" s="38"/>
      <c r="DHK2" s="38"/>
      <c r="DHL2" s="38"/>
      <c r="DHM2" s="38"/>
      <c r="DHN2" s="38"/>
      <c r="DHO2" s="38"/>
      <c r="DHP2" s="38"/>
      <c r="DHQ2" s="38"/>
      <c r="DHR2" s="38"/>
      <c r="DHS2" s="38"/>
      <c r="DHT2" s="38"/>
      <c r="DHU2" s="38"/>
      <c r="DHV2" s="38"/>
      <c r="DHW2" s="38"/>
      <c r="DHX2" s="38"/>
      <c r="DHY2" s="38"/>
      <c r="DHZ2" s="38"/>
      <c r="DIA2" s="38"/>
      <c r="DIB2" s="38"/>
      <c r="DIC2" s="38"/>
      <c r="DID2" s="38"/>
      <c r="DIE2" s="38"/>
      <c r="DIF2" s="38"/>
      <c r="DIG2" s="38"/>
      <c r="DIH2" s="38"/>
      <c r="DII2" s="38"/>
      <c r="DIJ2" s="38"/>
      <c r="DIK2" s="38"/>
      <c r="DIL2" s="38"/>
      <c r="DIM2" s="38"/>
      <c r="DIN2" s="38"/>
      <c r="DIO2" s="38"/>
      <c r="DIP2" s="38"/>
      <c r="DIQ2" s="38"/>
      <c r="DIR2" s="38"/>
      <c r="DIS2" s="38"/>
      <c r="DIT2" s="38"/>
      <c r="DIU2" s="38"/>
      <c r="DIV2" s="38"/>
      <c r="DIW2" s="38"/>
      <c r="DIX2" s="38"/>
      <c r="DIY2" s="38"/>
      <c r="DIZ2" s="38"/>
      <c r="DJA2" s="38"/>
      <c r="DJB2" s="38"/>
      <c r="DJC2" s="38"/>
      <c r="DJD2" s="38"/>
      <c r="DJE2" s="38"/>
      <c r="DJF2" s="38"/>
      <c r="DJG2" s="38"/>
      <c r="DJH2" s="38"/>
      <c r="DJI2" s="38"/>
      <c r="DJJ2" s="38"/>
      <c r="DJK2" s="38"/>
      <c r="DJL2" s="38"/>
      <c r="DJM2" s="38"/>
      <c r="DJN2" s="38"/>
      <c r="DJO2" s="38"/>
      <c r="DJP2" s="38"/>
      <c r="DJQ2" s="38"/>
      <c r="DJR2" s="38"/>
      <c r="DJS2" s="38"/>
      <c r="DJT2" s="38"/>
      <c r="DJU2" s="38"/>
      <c r="DJV2" s="38"/>
      <c r="DJW2" s="38"/>
      <c r="DJX2" s="38"/>
      <c r="DJY2" s="38"/>
      <c r="DJZ2" s="38"/>
      <c r="DKA2" s="38"/>
      <c r="DKB2" s="38"/>
      <c r="DKC2" s="38"/>
      <c r="DKD2" s="38"/>
      <c r="DKE2" s="38"/>
      <c r="DKF2" s="38"/>
      <c r="DKG2" s="38"/>
      <c r="DKH2" s="38"/>
      <c r="DKI2" s="38"/>
      <c r="DKJ2" s="38"/>
      <c r="DKK2" s="38"/>
      <c r="DKL2" s="38"/>
      <c r="DKM2" s="38"/>
      <c r="DKN2" s="38"/>
      <c r="DKO2" s="38"/>
      <c r="DKP2" s="38"/>
      <c r="DKQ2" s="38"/>
      <c r="DKR2" s="38"/>
      <c r="DKS2" s="38"/>
      <c r="DKT2" s="38"/>
      <c r="DKU2" s="38"/>
      <c r="DKV2" s="38"/>
      <c r="DKW2" s="38"/>
      <c r="DKX2" s="38"/>
      <c r="DKY2" s="38"/>
      <c r="DKZ2" s="38"/>
      <c r="DLA2" s="38"/>
      <c r="DLB2" s="38"/>
      <c r="DLC2" s="38"/>
      <c r="DLD2" s="38"/>
      <c r="DLE2" s="38"/>
      <c r="DLF2" s="38"/>
      <c r="DLG2" s="38"/>
      <c r="DLH2" s="38"/>
      <c r="DLI2" s="38"/>
      <c r="DLJ2" s="38"/>
      <c r="DLK2" s="38"/>
      <c r="DLL2" s="38"/>
      <c r="DLM2" s="38"/>
      <c r="DLN2" s="38"/>
      <c r="DLO2" s="38"/>
      <c r="DLP2" s="38"/>
      <c r="DLQ2" s="38"/>
      <c r="DLR2" s="38"/>
      <c r="DLS2" s="38"/>
      <c r="DLT2" s="38"/>
      <c r="DLU2" s="38"/>
      <c r="DLV2" s="38"/>
      <c r="DLW2" s="38"/>
      <c r="DLX2" s="38"/>
      <c r="DLY2" s="38"/>
      <c r="DLZ2" s="38"/>
      <c r="DMA2" s="38"/>
      <c r="DMB2" s="38"/>
      <c r="DMC2" s="38"/>
      <c r="DMD2" s="38"/>
      <c r="DME2" s="38"/>
      <c r="DMF2" s="38"/>
      <c r="DMG2" s="38"/>
      <c r="DMH2" s="38"/>
      <c r="DMI2" s="38"/>
      <c r="DMJ2" s="38"/>
      <c r="DMK2" s="38"/>
      <c r="DML2" s="38"/>
      <c r="DMM2" s="38"/>
      <c r="DMN2" s="38"/>
      <c r="DMO2" s="38"/>
      <c r="DMP2" s="38"/>
      <c r="DMQ2" s="38"/>
      <c r="DMR2" s="38"/>
      <c r="DMS2" s="38"/>
      <c r="DMT2" s="38"/>
      <c r="DMU2" s="38"/>
      <c r="DMV2" s="38"/>
      <c r="DMW2" s="38"/>
      <c r="DMX2" s="38"/>
      <c r="DMY2" s="38"/>
      <c r="DMZ2" s="38"/>
      <c r="DNA2" s="38"/>
      <c r="DNB2" s="38"/>
      <c r="DNC2" s="38"/>
      <c r="DND2" s="38"/>
      <c r="DNE2" s="38"/>
      <c r="DNF2" s="38"/>
      <c r="DNG2" s="38"/>
      <c r="DNH2" s="38"/>
      <c r="DNI2" s="38"/>
      <c r="DNJ2" s="38"/>
      <c r="DNK2" s="38"/>
      <c r="DNL2" s="38"/>
      <c r="DNM2" s="38"/>
      <c r="DNN2" s="38"/>
      <c r="DNO2" s="38"/>
      <c r="DNP2" s="38"/>
      <c r="DNQ2" s="38"/>
      <c r="DNR2" s="38"/>
      <c r="DNS2" s="38"/>
      <c r="DNT2" s="38"/>
      <c r="DNU2" s="38"/>
      <c r="DNV2" s="38"/>
      <c r="DNW2" s="38"/>
      <c r="DNX2" s="38"/>
      <c r="DNY2" s="38"/>
      <c r="DNZ2" s="38"/>
      <c r="DOA2" s="38"/>
      <c r="DOB2" s="38"/>
      <c r="DOC2" s="38"/>
      <c r="DOD2" s="38"/>
      <c r="DOE2" s="38"/>
      <c r="DOF2" s="38"/>
      <c r="DOG2" s="38"/>
      <c r="DOH2" s="38"/>
      <c r="DOI2" s="38"/>
      <c r="DOJ2" s="38"/>
      <c r="DOK2" s="38"/>
      <c r="DOL2" s="38"/>
      <c r="DOM2" s="38"/>
      <c r="DON2" s="38"/>
      <c r="DOO2" s="38"/>
      <c r="DOP2" s="38"/>
      <c r="DOQ2" s="38"/>
      <c r="DOR2" s="38"/>
      <c r="DOS2" s="38"/>
      <c r="DOT2" s="38"/>
      <c r="DOU2" s="38"/>
      <c r="DOV2" s="38"/>
      <c r="DOW2" s="38"/>
      <c r="DOX2" s="38"/>
      <c r="DOY2" s="38"/>
      <c r="DOZ2" s="38"/>
      <c r="DPA2" s="38"/>
      <c r="DPB2" s="38"/>
      <c r="DPC2" s="38"/>
      <c r="DPD2" s="38"/>
      <c r="DPE2" s="38"/>
      <c r="DPF2" s="38"/>
      <c r="DPG2" s="38"/>
      <c r="DPH2" s="38"/>
      <c r="DPI2" s="38"/>
      <c r="DPJ2" s="38"/>
      <c r="DPK2" s="38"/>
      <c r="DPL2" s="38"/>
      <c r="DPM2" s="38"/>
      <c r="DPN2" s="38"/>
      <c r="DPO2" s="38"/>
      <c r="DPP2" s="38"/>
      <c r="DPQ2" s="38"/>
      <c r="DPR2" s="38"/>
      <c r="DPS2" s="38"/>
      <c r="DPT2" s="38"/>
      <c r="DPU2" s="38"/>
      <c r="DPV2" s="38"/>
      <c r="DPW2" s="38"/>
      <c r="DPX2" s="38"/>
      <c r="DPY2" s="38"/>
      <c r="DPZ2" s="38"/>
      <c r="DQA2" s="38"/>
      <c r="DQB2" s="38"/>
      <c r="DQC2" s="38"/>
      <c r="DQD2" s="38"/>
      <c r="DQE2" s="38"/>
      <c r="DQF2" s="38"/>
      <c r="DQG2" s="38"/>
      <c r="DQH2" s="38"/>
      <c r="DQI2" s="38"/>
      <c r="DQJ2" s="38"/>
      <c r="DQK2" s="38"/>
      <c r="DQL2" s="38"/>
      <c r="DQM2" s="38"/>
      <c r="DQN2" s="38"/>
      <c r="DQO2" s="38"/>
      <c r="DQP2" s="38"/>
      <c r="DQQ2" s="38"/>
      <c r="DQR2" s="38"/>
      <c r="DQS2" s="38"/>
      <c r="DQT2" s="38"/>
      <c r="DQU2" s="38"/>
      <c r="DQV2" s="38"/>
      <c r="DQW2" s="38"/>
      <c r="DQX2" s="38"/>
      <c r="DQY2" s="38"/>
      <c r="DQZ2" s="38"/>
      <c r="DRA2" s="38"/>
      <c r="DRB2" s="38"/>
      <c r="DRC2" s="38"/>
      <c r="DRD2" s="38"/>
      <c r="DRE2" s="38"/>
      <c r="DRF2" s="38"/>
      <c r="DRG2" s="38"/>
      <c r="DRH2" s="38"/>
      <c r="DRI2" s="38"/>
      <c r="DRJ2" s="38"/>
      <c r="DRK2" s="38"/>
      <c r="DRL2" s="38"/>
      <c r="DRM2" s="38"/>
      <c r="DRN2" s="38"/>
      <c r="DRO2" s="38"/>
      <c r="DRP2" s="38"/>
      <c r="DRQ2" s="38"/>
      <c r="DRR2" s="38"/>
      <c r="DRS2" s="38"/>
      <c r="DRT2" s="38"/>
      <c r="DRU2" s="38"/>
      <c r="DRV2" s="38"/>
      <c r="DRW2" s="38"/>
      <c r="DRX2" s="38"/>
      <c r="DRY2" s="38"/>
      <c r="DRZ2" s="38"/>
      <c r="DSA2" s="38"/>
      <c r="DSB2" s="38"/>
      <c r="DSC2" s="38"/>
      <c r="DSD2" s="38"/>
      <c r="DSE2" s="38"/>
      <c r="DSF2" s="38"/>
      <c r="DSG2" s="38"/>
      <c r="DSH2" s="38"/>
      <c r="DSI2" s="38"/>
      <c r="DSJ2" s="38"/>
      <c r="DSK2" s="38"/>
      <c r="DSL2" s="38"/>
      <c r="DSM2" s="38"/>
      <c r="DSN2" s="38"/>
      <c r="DSO2" s="38"/>
      <c r="DSP2" s="38"/>
      <c r="DSQ2" s="38"/>
      <c r="DSR2" s="38"/>
      <c r="DSS2" s="38"/>
      <c r="DST2" s="38"/>
      <c r="DSU2" s="38"/>
      <c r="DSV2" s="38"/>
      <c r="DSW2" s="38"/>
      <c r="DSX2" s="38"/>
      <c r="DSY2" s="38"/>
      <c r="DSZ2" s="38"/>
      <c r="DTA2" s="38"/>
      <c r="DTB2" s="38"/>
      <c r="DTC2" s="38"/>
      <c r="DTD2" s="38"/>
      <c r="DTE2" s="38"/>
      <c r="DTF2" s="38"/>
      <c r="DTG2" s="38"/>
      <c r="DTH2" s="38"/>
      <c r="DTI2" s="38"/>
      <c r="DTJ2" s="38"/>
      <c r="DTK2" s="38"/>
      <c r="DTL2" s="38"/>
      <c r="DTM2" s="38"/>
      <c r="DTN2" s="38"/>
      <c r="DTO2" s="38"/>
      <c r="DTP2" s="38"/>
      <c r="DTQ2" s="38"/>
      <c r="DTR2" s="38"/>
      <c r="DTS2" s="38"/>
      <c r="DTT2" s="38"/>
      <c r="DTU2" s="38"/>
      <c r="DTV2" s="38"/>
      <c r="DTW2" s="38"/>
      <c r="DTX2" s="38"/>
      <c r="DTY2" s="38"/>
      <c r="DTZ2" s="38"/>
      <c r="DUA2" s="38"/>
      <c r="DUB2" s="38"/>
      <c r="DUC2" s="38"/>
      <c r="DUD2" s="38"/>
      <c r="DUE2" s="38"/>
      <c r="DUF2" s="38"/>
      <c r="DUG2" s="38"/>
      <c r="DUH2" s="38"/>
      <c r="DUI2" s="38"/>
      <c r="DUJ2" s="38"/>
      <c r="DUK2" s="38"/>
      <c r="DUL2" s="38"/>
      <c r="DUM2" s="38"/>
      <c r="DUN2" s="38"/>
      <c r="DUO2" s="38"/>
      <c r="DUP2" s="38"/>
      <c r="DUQ2" s="38"/>
      <c r="DUR2" s="38"/>
      <c r="DUS2" s="38"/>
      <c r="DUT2" s="38"/>
      <c r="DUU2" s="38"/>
      <c r="DUV2" s="38"/>
      <c r="DUW2" s="38"/>
      <c r="DUX2" s="38"/>
      <c r="DUY2" s="38"/>
      <c r="DUZ2" s="38"/>
      <c r="DVA2" s="38"/>
      <c r="DVB2" s="38"/>
      <c r="DVC2" s="38"/>
      <c r="DVD2" s="38"/>
      <c r="DVE2" s="38"/>
      <c r="DVF2" s="38"/>
      <c r="DVG2" s="38"/>
      <c r="DVH2" s="38"/>
      <c r="DVI2" s="38"/>
      <c r="DVJ2" s="38"/>
      <c r="DVK2" s="38"/>
      <c r="DVL2" s="38"/>
      <c r="DVM2" s="38"/>
      <c r="DVN2" s="38"/>
      <c r="DVO2" s="38"/>
      <c r="DVP2" s="38"/>
      <c r="DVQ2" s="38"/>
      <c r="DVR2" s="38"/>
      <c r="DVS2" s="38"/>
      <c r="DVT2" s="38"/>
      <c r="DVU2" s="38"/>
      <c r="DVV2" s="38"/>
      <c r="DVW2" s="38"/>
      <c r="DVX2" s="38"/>
      <c r="DVY2" s="38"/>
      <c r="DVZ2" s="38"/>
      <c r="DWA2" s="38"/>
      <c r="DWB2" s="38"/>
      <c r="DWC2" s="38"/>
      <c r="DWD2" s="38"/>
      <c r="DWE2" s="38"/>
      <c r="DWF2" s="38"/>
      <c r="DWG2" s="38"/>
      <c r="DWH2" s="38"/>
      <c r="DWI2" s="38"/>
      <c r="DWJ2" s="38"/>
      <c r="DWK2" s="38"/>
      <c r="DWL2" s="38"/>
      <c r="DWM2" s="38"/>
      <c r="DWN2" s="38"/>
      <c r="DWO2" s="38"/>
      <c r="DWP2" s="38"/>
      <c r="DWQ2" s="38"/>
      <c r="DWR2" s="38"/>
      <c r="DWS2" s="38"/>
      <c r="DWT2" s="38"/>
      <c r="DWU2" s="38"/>
      <c r="DWV2" s="38"/>
      <c r="DWW2" s="38"/>
      <c r="DWX2" s="38"/>
      <c r="DWY2" s="38"/>
      <c r="DWZ2" s="38"/>
      <c r="DXA2" s="38"/>
      <c r="DXB2" s="38"/>
      <c r="DXC2" s="38"/>
      <c r="DXD2" s="38"/>
      <c r="DXE2" s="38"/>
      <c r="DXF2" s="38"/>
      <c r="DXG2" s="38"/>
      <c r="DXH2" s="38"/>
      <c r="DXI2" s="38"/>
      <c r="DXJ2" s="38"/>
      <c r="DXK2" s="38"/>
      <c r="DXL2" s="38"/>
      <c r="DXM2" s="38"/>
      <c r="DXN2" s="38"/>
      <c r="DXO2" s="38"/>
      <c r="DXP2" s="38"/>
      <c r="DXQ2" s="38"/>
      <c r="DXR2" s="38"/>
      <c r="DXS2" s="38"/>
      <c r="DXT2" s="38"/>
      <c r="DXU2" s="38"/>
      <c r="DXV2" s="38"/>
      <c r="DXW2" s="38"/>
      <c r="DXX2" s="38"/>
      <c r="DXY2" s="38"/>
      <c r="DXZ2" s="38"/>
      <c r="DYA2" s="38"/>
      <c r="DYB2" s="38"/>
      <c r="DYC2" s="38"/>
      <c r="DYD2" s="38"/>
      <c r="DYE2" s="38"/>
      <c r="DYF2" s="38"/>
      <c r="DYG2" s="38"/>
      <c r="DYH2" s="38"/>
      <c r="DYI2" s="38"/>
      <c r="DYJ2" s="38"/>
      <c r="DYK2" s="38"/>
      <c r="DYL2" s="38"/>
      <c r="DYM2" s="38"/>
      <c r="DYN2" s="38"/>
      <c r="DYO2" s="38"/>
      <c r="DYP2" s="38"/>
      <c r="DYQ2" s="38"/>
      <c r="DYR2" s="38"/>
      <c r="DYS2" s="38"/>
      <c r="DYT2" s="38"/>
      <c r="DYU2" s="38"/>
      <c r="DYV2" s="38"/>
      <c r="DYW2" s="38"/>
      <c r="DYX2" s="38"/>
      <c r="DYY2" s="38"/>
      <c r="DYZ2" s="38"/>
      <c r="DZA2" s="38"/>
      <c r="DZB2" s="38"/>
      <c r="DZC2" s="38"/>
      <c r="DZD2" s="38"/>
      <c r="DZE2" s="38"/>
      <c r="DZF2" s="38"/>
      <c r="DZG2" s="38"/>
      <c r="DZH2" s="38"/>
      <c r="DZI2" s="38"/>
      <c r="DZJ2" s="38"/>
      <c r="DZK2" s="38"/>
      <c r="DZL2" s="38"/>
      <c r="DZM2" s="38"/>
      <c r="DZN2" s="38"/>
      <c r="DZO2" s="38"/>
      <c r="DZP2" s="38"/>
      <c r="DZQ2" s="38"/>
      <c r="DZR2" s="38"/>
      <c r="DZS2" s="38"/>
      <c r="DZT2" s="38"/>
      <c r="DZU2" s="38"/>
      <c r="DZV2" s="38"/>
      <c r="DZW2" s="38"/>
      <c r="DZX2" s="38"/>
      <c r="DZY2" s="38"/>
      <c r="DZZ2" s="38"/>
      <c r="EAA2" s="38"/>
      <c r="EAB2" s="38"/>
      <c r="EAC2" s="38"/>
      <c r="EAD2" s="38"/>
      <c r="EAE2" s="38"/>
      <c r="EAF2" s="38"/>
      <c r="EAG2" s="38"/>
      <c r="EAH2" s="38"/>
      <c r="EAI2" s="38"/>
      <c r="EAJ2" s="38"/>
      <c r="EAK2" s="38"/>
      <c r="EAL2" s="38"/>
      <c r="EAM2" s="38"/>
      <c r="EAN2" s="38"/>
      <c r="EAO2" s="38"/>
      <c r="EAP2" s="38"/>
      <c r="EAQ2" s="38"/>
      <c r="EAR2" s="38"/>
      <c r="EAS2" s="38"/>
      <c r="EAT2" s="38"/>
      <c r="EAU2" s="38"/>
      <c r="EAV2" s="38"/>
      <c r="EAW2" s="38"/>
      <c r="EAX2" s="38"/>
      <c r="EAY2" s="38"/>
      <c r="EAZ2" s="38"/>
      <c r="EBA2" s="38"/>
      <c r="EBB2" s="38"/>
      <c r="EBC2" s="38"/>
      <c r="EBD2" s="38"/>
      <c r="EBE2" s="38"/>
      <c r="EBF2" s="38"/>
      <c r="EBG2" s="38"/>
      <c r="EBH2" s="38"/>
      <c r="EBI2" s="38"/>
      <c r="EBJ2" s="38"/>
      <c r="EBK2" s="38"/>
      <c r="EBL2" s="38"/>
      <c r="EBM2" s="38"/>
      <c r="EBN2" s="38"/>
      <c r="EBO2" s="38"/>
      <c r="EBP2" s="38"/>
      <c r="EBQ2" s="38"/>
      <c r="EBR2" s="38"/>
      <c r="EBS2" s="38"/>
      <c r="EBT2" s="38"/>
      <c r="EBU2" s="38"/>
      <c r="EBV2" s="38"/>
      <c r="EBW2" s="38"/>
      <c r="EBX2" s="38"/>
      <c r="EBY2" s="38"/>
      <c r="EBZ2" s="38"/>
      <c r="ECA2" s="38"/>
      <c r="ECB2" s="38"/>
      <c r="ECC2" s="38"/>
      <c r="ECD2" s="38"/>
      <c r="ECE2" s="38"/>
      <c r="ECF2" s="38"/>
      <c r="ECG2" s="38"/>
      <c r="ECH2" s="38"/>
      <c r="ECI2" s="38"/>
      <c r="ECJ2" s="38"/>
      <c r="ECK2" s="38"/>
      <c r="ECL2" s="38"/>
      <c r="ECM2" s="38"/>
      <c r="ECN2" s="38"/>
      <c r="ECO2" s="38"/>
      <c r="ECP2" s="38"/>
      <c r="ECQ2" s="38"/>
      <c r="ECR2" s="38"/>
      <c r="ECS2" s="38"/>
      <c r="ECT2" s="38"/>
      <c r="ECU2" s="38"/>
      <c r="ECV2" s="38"/>
      <c r="ECW2" s="38"/>
      <c r="ECX2" s="38"/>
      <c r="ECY2" s="38"/>
      <c r="ECZ2" s="38"/>
      <c r="EDA2" s="38"/>
      <c r="EDB2" s="38"/>
      <c r="EDC2" s="38"/>
      <c r="EDD2" s="38"/>
      <c r="EDE2" s="38"/>
      <c r="EDF2" s="38"/>
      <c r="EDG2" s="38"/>
      <c r="EDH2" s="38"/>
      <c r="EDI2" s="38"/>
      <c r="EDJ2" s="38"/>
      <c r="EDK2" s="38"/>
      <c r="EDL2" s="38"/>
      <c r="EDM2" s="38"/>
      <c r="EDN2" s="38"/>
      <c r="EDO2" s="38"/>
      <c r="EDP2" s="38"/>
      <c r="EDQ2" s="38"/>
      <c r="EDR2" s="38"/>
      <c r="EDS2" s="38"/>
      <c r="EDT2" s="38"/>
      <c r="EDU2" s="38"/>
      <c r="EDV2" s="38"/>
      <c r="EDW2" s="38"/>
      <c r="EDX2" s="38"/>
      <c r="EDY2" s="38"/>
      <c r="EDZ2" s="38"/>
      <c r="EEA2" s="38"/>
      <c r="EEB2" s="38"/>
      <c r="EEC2" s="38"/>
      <c r="EED2" s="38"/>
      <c r="EEE2" s="38"/>
      <c r="EEF2" s="38"/>
      <c r="EEG2" s="38"/>
      <c r="EEH2" s="38"/>
      <c r="EEI2" s="38"/>
      <c r="EEJ2" s="38"/>
      <c r="EEK2" s="38"/>
      <c r="EEL2" s="38"/>
      <c r="EEM2" s="38"/>
      <c r="EEN2" s="38"/>
      <c r="EEO2" s="38"/>
      <c r="EEP2" s="38"/>
      <c r="EEQ2" s="38"/>
      <c r="EER2" s="38"/>
      <c r="EES2" s="38"/>
      <c r="EET2" s="38"/>
      <c r="EEU2" s="38"/>
      <c r="EEV2" s="38"/>
      <c r="EEW2" s="38"/>
      <c r="EEX2" s="38"/>
      <c r="EEY2" s="38"/>
      <c r="EEZ2" s="38"/>
      <c r="EFA2" s="38"/>
      <c r="EFB2" s="38"/>
      <c r="EFC2" s="38"/>
      <c r="EFD2" s="38"/>
      <c r="EFE2" s="38"/>
      <c r="EFF2" s="38"/>
      <c r="EFG2" s="38"/>
      <c r="EFH2" s="38"/>
      <c r="EFI2" s="38"/>
      <c r="EFJ2" s="38"/>
      <c r="EFK2" s="38"/>
      <c r="EFL2" s="38"/>
      <c r="EFM2" s="38"/>
      <c r="EFN2" s="38"/>
      <c r="EFO2" s="38"/>
      <c r="EFP2" s="38"/>
      <c r="EFQ2" s="38"/>
      <c r="EFR2" s="38"/>
      <c r="EFS2" s="38"/>
      <c r="EFT2" s="38"/>
      <c r="EFU2" s="38"/>
      <c r="EFV2" s="38"/>
      <c r="EFW2" s="38"/>
      <c r="EFX2" s="38"/>
      <c r="EFY2" s="38"/>
      <c r="EFZ2" s="38"/>
      <c r="EGA2" s="38"/>
      <c r="EGB2" s="38"/>
      <c r="EGC2" s="38"/>
      <c r="EGD2" s="38"/>
      <c r="EGE2" s="38"/>
      <c r="EGF2" s="38"/>
      <c r="EGG2" s="38"/>
      <c r="EGH2" s="38"/>
      <c r="EGI2" s="38"/>
      <c r="EGJ2" s="38"/>
      <c r="EGK2" s="38"/>
      <c r="EGL2" s="38"/>
      <c r="EGM2" s="38"/>
      <c r="EGN2" s="38"/>
      <c r="EGO2" s="38"/>
      <c r="EGP2" s="38"/>
      <c r="EGQ2" s="38"/>
      <c r="EGR2" s="38"/>
      <c r="EGS2" s="38"/>
      <c r="EGT2" s="38"/>
      <c r="EGU2" s="38"/>
      <c r="EGV2" s="38"/>
      <c r="EGW2" s="38"/>
      <c r="EGX2" s="38"/>
      <c r="EGY2" s="38"/>
      <c r="EGZ2" s="38"/>
      <c r="EHA2" s="38"/>
      <c r="EHB2" s="38"/>
      <c r="EHC2" s="38"/>
      <c r="EHD2" s="38"/>
      <c r="EHE2" s="38"/>
      <c r="EHF2" s="38"/>
      <c r="EHG2" s="38"/>
      <c r="EHH2" s="38"/>
      <c r="EHI2" s="38"/>
      <c r="EHJ2" s="38"/>
      <c r="EHK2" s="38"/>
      <c r="EHL2" s="38"/>
      <c r="EHM2" s="38"/>
      <c r="EHN2" s="38"/>
      <c r="EHO2" s="38"/>
      <c r="EHP2" s="38"/>
      <c r="EHQ2" s="38"/>
      <c r="EHR2" s="38"/>
      <c r="EHS2" s="38"/>
      <c r="EHT2" s="38"/>
      <c r="EHU2" s="38"/>
      <c r="EHV2" s="38"/>
      <c r="EHW2" s="38"/>
      <c r="EHX2" s="38"/>
      <c r="EHY2" s="38"/>
      <c r="EHZ2" s="38"/>
      <c r="EIA2" s="38"/>
      <c r="EIB2" s="38"/>
      <c r="EIC2" s="38"/>
      <c r="EID2" s="38"/>
      <c r="EIE2" s="38"/>
      <c r="EIF2" s="38"/>
      <c r="EIG2" s="38"/>
      <c r="EIH2" s="38"/>
      <c r="EII2" s="38"/>
      <c r="EIJ2" s="38"/>
      <c r="EIK2" s="38"/>
      <c r="EIL2" s="38"/>
      <c r="EIM2" s="38"/>
      <c r="EIN2" s="38"/>
      <c r="EIO2" s="38"/>
      <c r="EIP2" s="38"/>
      <c r="EIQ2" s="38"/>
      <c r="EIR2" s="38"/>
      <c r="EIS2" s="38"/>
      <c r="EIT2" s="38"/>
      <c r="EIU2" s="38"/>
      <c r="EIV2" s="38"/>
      <c r="EIW2" s="38"/>
      <c r="EIX2" s="38"/>
      <c r="EIY2" s="38"/>
      <c r="EIZ2" s="38"/>
      <c r="EJA2" s="38"/>
      <c r="EJB2" s="38"/>
      <c r="EJC2" s="38"/>
      <c r="EJD2" s="38"/>
      <c r="EJE2" s="38"/>
      <c r="EJF2" s="38"/>
      <c r="EJG2" s="38"/>
      <c r="EJH2" s="38"/>
      <c r="EJI2" s="38"/>
      <c r="EJJ2" s="38"/>
      <c r="EJK2" s="38"/>
      <c r="EJL2" s="38"/>
      <c r="EJM2" s="38"/>
      <c r="EJN2" s="38"/>
      <c r="EJO2" s="38"/>
      <c r="EJP2" s="38"/>
      <c r="EJQ2" s="38"/>
      <c r="EJR2" s="38"/>
      <c r="EJS2" s="38"/>
      <c r="EJT2" s="38"/>
      <c r="EJU2" s="38"/>
      <c r="EJV2" s="38"/>
      <c r="EJW2" s="38"/>
      <c r="EJX2" s="38"/>
      <c r="EJY2" s="38"/>
      <c r="EJZ2" s="38"/>
      <c r="EKA2" s="38"/>
      <c r="EKB2" s="38"/>
      <c r="EKC2" s="38"/>
      <c r="EKD2" s="38"/>
      <c r="EKE2" s="38"/>
      <c r="EKF2" s="38"/>
      <c r="EKG2" s="38"/>
      <c r="EKH2" s="38"/>
      <c r="EKI2" s="38"/>
      <c r="EKJ2" s="38"/>
      <c r="EKK2" s="38"/>
      <c r="EKL2" s="38"/>
      <c r="EKM2" s="38"/>
      <c r="EKN2" s="38"/>
      <c r="EKO2" s="38"/>
      <c r="EKP2" s="38"/>
      <c r="EKQ2" s="38"/>
      <c r="EKR2" s="38"/>
      <c r="EKS2" s="38"/>
      <c r="EKT2" s="38"/>
      <c r="EKU2" s="38"/>
      <c r="EKV2" s="38"/>
      <c r="EKW2" s="38"/>
      <c r="EKX2" s="38"/>
      <c r="EKY2" s="38"/>
      <c r="EKZ2" s="38"/>
      <c r="ELA2" s="38"/>
      <c r="ELB2" s="38"/>
      <c r="ELC2" s="38"/>
      <c r="ELD2" s="38"/>
      <c r="ELE2" s="38"/>
      <c r="ELF2" s="38"/>
      <c r="ELG2" s="38"/>
      <c r="ELH2" s="38"/>
      <c r="ELI2" s="38"/>
      <c r="ELJ2" s="38"/>
      <c r="ELK2" s="38"/>
      <c r="ELL2" s="38"/>
      <c r="ELM2" s="38"/>
      <c r="ELN2" s="38"/>
      <c r="ELO2" s="38"/>
      <c r="ELP2" s="38"/>
      <c r="ELQ2" s="38"/>
      <c r="ELR2" s="38"/>
      <c r="ELS2" s="38"/>
      <c r="ELT2" s="38"/>
      <c r="ELU2" s="38"/>
      <c r="ELV2" s="38"/>
      <c r="ELW2" s="38"/>
      <c r="ELX2" s="38"/>
      <c r="ELY2" s="38"/>
      <c r="ELZ2" s="38"/>
      <c r="EMA2" s="38"/>
      <c r="EMB2" s="38"/>
      <c r="EMC2" s="38"/>
      <c r="EMD2" s="38"/>
      <c r="EME2" s="38"/>
      <c r="EMF2" s="38"/>
      <c r="EMG2" s="38"/>
      <c r="EMH2" s="38"/>
      <c r="EMI2" s="38"/>
      <c r="EMJ2" s="38"/>
      <c r="EMK2" s="38"/>
      <c r="EML2" s="38"/>
      <c r="EMM2" s="38"/>
      <c r="EMN2" s="38"/>
      <c r="EMO2" s="38"/>
      <c r="EMP2" s="38"/>
      <c r="EMQ2" s="38"/>
      <c r="EMR2" s="38"/>
      <c r="EMS2" s="38"/>
      <c r="EMT2" s="38"/>
      <c r="EMU2" s="38"/>
      <c r="EMV2" s="38"/>
      <c r="EMW2" s="38"/>
      <c r="EMX2" s="38"/>
      <c r="EMY2" s="38"/>
      <c r="EMZ2" s="38"/>
      <c r="ENA2" s="38"/>
      <c r="ENB2" s="38"/>
      <c r="ENC2" s="38"/>
      <c r="END2" s="38"/>
      <c r="ENE2" s="38"/>
      <c r="ENF2" s="38"/>
      <c r="ENG2" s="38"/>
      <c r="ENH2" s="38"/>
      <c r="ENI2" s="38"/>
      <c r="ENJ2" s="38"/>
      <c r="ENK2" s="38"/>
      <c r="ENL2" s="38"/>
      <c r="ENM2" s="38"/>
      <c r="ENN2" s="38"/>
      <c r="ENO2" s="38"/>
      <c r="ENP2" s="38"/>
      <c r="ENQ2" s="38"/>
      <c r="ENR2" s="38"/>
      <c r="ENS2" s="38"/>
      <c r="ENT2" s="38"/>
      <c r="ENU2" s="38"/>
      <c r="ENV2" s="38"/>
      <c r="ENW2" s="38"/>
      <c r="ENX2" s="38"/>
      <c r="ENY2" s="38"/>
      <c r="ENZ2" s="38"/>
      <c r="EOA2" s="38"/>
      <c r="EOB2" s="38"/>
      <c r="EOC2" s="38"/>
      <c r="EOD2" s="38"/>
      <c r="EOE2" s="38"/>
      <c r="EOF2" s="38"/>
      <c r="EOG2" s="38"/>
      <c r="EOH2" s="38"/>
      <c r="EOI2" s="38"/>
      <c r="EOJ2" s="38"/>
      <c r="EOK2" s="38"/>
      <c r="EOL2" s="38"/>
      <c r="EOM2" s="38"/>
      <c r="EON2" s="38"/>
      <c r="EOO2" s="38"/>
      <c r="EOP2" s="38"/>
      <c r="EOQ2" s="38"/>
      <c r="EOR2" s="38"/>
      <c r="EOS2" s="38"/>
      <c r="EOT2" s="38"/>
      <c r="EOU2" s="38"/>
      <c r="EOV2" s="38"/>
      <c r="EOW2" s="38"/>
      <c r="EOX2" s="38"/>
      <c r="EOY2" s="38"/>
      <c r="EOZ2" s="38"/>
      <c r="EPA2" s="38"/>
      <c r="EPB2" s="38"/>
      <c r="EPC2" s="38"/>
      <c r="EPD2" s="38"/>
      <c r="EPE2" s="38"/>
      <c r="EPF2" s="38"/>
      <c r="EPG2" s="38"/>
      <c r="EPH2" s="38"/>
      <c r="EPI2" s="38"/>
      <c r="EPJ2" s="38"/>
      <c r="EPK2" s="38"/>
      <c r="EPL2" s="38"/>
      <c r="EPM2" s="38"/>
      <c r="EPN2" s="38"/>
      <c r="EPO2" s="38"/>
      <c r="EPP2" s="38"/>
      <c r="EPQ2" s="38"/>
      <c r="EPR2" s="38"/>
      <c r="EPS2" s="38"/>
      <c r="EPT2" s="38"/>
      <c r="EPU2" s="38"/>
      <c r="EPV2" s="38"/>
      <c r="EPW2" s="38"/>
      <c r="EPX2" s="38"/>
      <c r="EPY2" s="38"/>
      <c r="EPZ2" s="38"/>
      <c r="EQA2" s="38"/>
      <c r="EQB2" s="38"/>
      <c r="EQC2" s="38"/>
      <c r="EQD2" s="38"/>
      <c r="EQE2" s="38"/>
      <c r="EQF2" s="38"/>
      <c r="EQG2" s="38"/>
      <c r="EQH2" s="38"/>
      <c r="EQI2" s="38"/>
      <c r="EQJ2" s="38"/>
      <c r="EQK2" s="38"/>
      <c r="EQL2" s="38"/>
      <c r="EQM2" s="38"/>
      <c r="EQN2" s="38"/>
      <c r="EQO2" s="38"/>
      <c r="EQP2" s="38"/>
      <c r="EQQ2" s="38"/>
      <c r="EQR2" s="38"/>
      <c r="EQS2" s="38"/>
      <c r="EQT2" s="38"/>
      <c r="EQU2" s="38"/>
      <c r="EQV2" s="38"/>
      <c r="EQW2" s="38"/>
      <c r="EQX2" s="38"/>
      <c r="EQY2" s="38"/>
      <c r="EQZ2" s="38"/>
      <c r="ERA2" s="38"/>
      <c r="ERB2" s="38"/>
      <c r="ERC2" s="38"/>
      <c r="ERD2" s="38"/>
      <c r="ERE2" s="38"/>
      <c r="ERF2" s="38"/>
      <c r="ERG2" s="38"/>
      <c r="ERH2" s="38"/>
      <c r="ERI2" s="38"/>
      <c r="ERJ2" s="38"/>
      <c r="ERK2" s="38"/>
      <c r="ERL2" s="38"/>
      <c r="ERM2" s="38"/>
      <c r="ERN2" s="38"/>
      <c r="ERO2" s="38"/>
      <c r="ERP2" s="38"/>
      <c r="ERQ2" s="38"/>
      <c r="ERR2" s="38"/>
      <c r="ERS2" s="38"/>
      <c r="ERT2" s="38"/>
      <c r="ERU2" s="38"/>
      <c r="ERV2" s="38"/>
      <c r="ERW2" s="38"/>
      <c r="ERX2" s="38"/>
      <c r="ERY2" s="38"/>
      <c r="ERZ2" s="38"/>
      <c r="ESA2" s="38"/>
      <c r="ESB2" s="38"/>
      <c r="ESC2" s="38"/>
      <c r="ESD2" s="38"/>
      <c r="ESE2" s="38"/>
      <c r="ESF2" s="38"/>
      <c r="ESG2" s="38"/>
      <c r="ESH2" s="38"/>
      <c r="ESI2" s="38"/>
      <c r="ESJ2" s="38"/>
      <c r="ESK2" s="38"/>
      <c r="ESL2" s="38"/>
      <c r="ESM2" s="38"/>
      <c r="ESN2" s="38"/>
      <c r="ESO2" s="38"/>
      <c r="ESP2" s="38"/>
      <c r="ESQ2" s="38"/>
      <c r="ESR2" s="38"/>
      <c r="ESS2" s="38"/>
      <c r="EST2" s="38"/>
      <c r="ESU2" s="38"/>
      <c r="ESV2" s="38"/>
      <c r="ESW2" s="38"/>
      <c r="ESX2" s="38"/>
      <c r="ESY2" s="38"/>
      <c r="ESZ2" s="38"/>
      <c r="ETA2" s="38"/>
      <c r="ETB2" s="38"/>
      <c r="ETC2" s="38"/>
      <c r="ETD2" s="38"/>
      <c r="ETE2" s="38"/>
      <c r="ETF2" s="38"/>
      <c r="ETG2" s="38"/>
      <c r="ETH2" s="38"/>
      <c r="ETI2" s="38"/>
      <c r="ETJ2" s="38"/>
      <c r="ETK2" s="38"/>
      <c r="ETL2" s="38"/>
      <c r="ETM2" s="38"/>
      <c r="ETN2" s="38"/>
      <c r="ETO2" s="38"/>
      <c r="ETP2" s="38"/>
      <c r="ETQ2" s="38"/>
      <c r="ETR2" s="38"/>
      <c r="ETS2" s="38"/>
      <c r="ETT2" s="38"/>
      <c r="ETU2" s="38"/>
      <c r="ETV2" s="38"/>
      <c r="ETW2" s="38"/>
      <c r="ETX2" s="38"/>
      <c r="ETY2" s="38"/>
      <c r="ETZ2" s="38"/>
      <c r="EUA2" s="38"/>
      <c r="EUB2" s="38"/>
      <c r="EUC2" s="38"/>
      <c r="EUD2" s="38"/>
      <c r="EUE2" s="38"/>
      <c r="EUF2" s="38"/>
      <c r="EUG2" s="38"/>
      <c r="EUH2" s="38"/>
      <c r="EUI2" s="38"/>
      <c r="EUJ2" s="38"/>
      <c r="EUK2" s="38"/>
      <c r="EUL2" s="38"/>
      <c r="EUM2" s="38"/>
      <c r="EUN2" s="38"/>
      <c r="EUO2" s="38"/>
      <c r="EUP2" s="38"/>
      <c r="EUQ2" s="38"/>
      <c r="EUR2" s="38"/>
      <c r="EUS2" s="38"/>
      <c r="EUT2" s="38"/>
      <c r="EUU2" s="38"/>
      <c r="EUV2" s="38"/>
      <c r="EUW2" s="38"/>
      <c r="EUX2" s="38"/>
      <c r="EUY2" s="38"/>
      <c r="EUZ2" s="38"/>
      <c r="EVA2" s="38"/>
      <c r="EVB2" s="38"/>
      <c r="EVC2" s="38"/>
      <c r="EVD2" s="38"/>
      <c r="EVE2" s="38"/>
      <c r="EVF2" s="38"/>
      <c r="EVG2" s="38"/>
      <c r="EVH2" s="38"/>
      <c r="EVI2" s="38"/>
      <c r="EVJ2" s="38"/>
      <c r="EVK2" s="38"/>
      <c r="EVL2" s="38"/>
      <c r="EVM2" s="38"/>
      <c r="EVN2" s="38"/>
      <c r="EVO2" s="38"/>
      <c r="EVP2" s="38"/>
      <c r="EVQ2" s="38"/>
      <c r="EVR2" s="38"/>
      <c r="EVS2" s="38"/>
      <c r="EVT2" s="38"/>
      <c r="EVU2" s="38"/>
      <c r="EVV2" s="38"/>
      <c r="EVW2" s="38"/>
      <c r="EVX2" s="38"/>
      <c r="EVY2" s="38"/>
      <c r="EVZ2" s="38"/>
      <c r="EWA2" s="38"/>
      <c r="EWB2" s="38"/>
      <c r="EWC2" s="38"/>
      <c r="EWD2" s="38"/>
      <c r="EWE2" s="38"/>
      <c r="EWF2" s="38"/>
      <c r="EWG2" s="38"/>
      <c r="EWH2" s="38"/>
      <c r="EWI2" s="38"/>
      <c r="EWJ2" s="38"/>
      <c r="EWK2" s="38"/>
      <c r="EWL2" s="38"/>
      <c r="EWM2" s="38"/>
      <c r="EWN2" s="38"/>
      <c r="EWO2" s="38"/>
      <c r="EWP2" s="38"/>
      <c r="EWQ2" s="38"/>
      <c r="EWR2" s="38"/>
      <c r="EWS2" s="38"/>
      <c r="EWT2" s="38"/>
      <c r="EWU2" s="38"/>
      <c r="EWV2" s="38"/>
      <c r="EWW2" s="38"/>
      <c r="EWX2" s="38"/>
      <c r="EWY2" s="38"/>
      <c r="EWZ2" s="38"/>
      <c r="EXA2" s="38"/>
      <c r="EXB2" s="38"/>
      <c r="EXC2" s="38"/>
      <c r="EXD2" s="38"/>
      <c r="EXE2" s="38"/>
      <c r="EXF2" s="38"/>
      <c r="EXG2" s="38"/>
      <c r="EXH2" s="38"/>
      <c r="EXI2" s="38"/>
      <c r="EXJ2" s="38"/>
      <c r="EXK2" s="38"/>
      <c r="EXL2" s="38"/>
      <c r="EXM2" s="38"/>
      <c r="EXN2" s="38"/>
      <c r="EXO2" s="38"/>
      <c r="EXP2" s="38"/>
      <c r="EXQ2" s="38"/>
      <c r="EXR2" s="38"/>
      <c r="EXS2" s="38"/>
      <c r="EXT2" s="38"/>
      <c r="EXU2" s="38"/>
      <c r="EXV2" s="38"/>
      <c r="EXW2" s="38"/>
      <c r="EXX2" s="38"/>
      <c r="EXY2" s="38"/>
      <c r="EXZ2" s="38"/>
      <c r="EYA2" s="38"/>
      <c r="EYB2" s="38"/>
      <c r="EYC2" s="38"/>
      <c r="EYD2" s="38"/>
      <c r="EYE2" s="38"/>
      <c r="EYF2" s="38"/>
      <c r="EYG2" s="38"/>
      <c r="EYH2" s="38"/>
      <c r="EYI2" s="38"/>
      <c r="EYJ2" s="38"/>
      <c r="EYK2" s="38"/>
      <c r="EYL2" s="38"/>
      <c r="EYM2" s="38"/>
      <c r="EYN2" s="38"/>
      <c r="EYO2" s="38"/>
      <c r="EYP2" s="38"/>
      <c r="EYQ2" s="38"/>
      <c r="EYR2" s="38"/>
      <c r="EYS2" s="38"/>
      <c r="EYT2" s="38"/>
      <c r="EYU2" s="38"/>
      <c r="EYV2" s="38"/>
      <c r="EYW2" s="38"/>
      <c r="EYX2" s="38"/>
      <c r="EYY2" s="38"/>
      <c r="EYZ2" s="38"/>
      <c r="EZA2" s="38"/>
      <c r="EZB2" s="38"/>
      <c r="EZC2" s="38"/>
      <c r="EZD2" s="38"/>
      <c r="EZE2" s="38"/>
      <c r="EZF2" s="38"/>
      <c r="EZG2" s="38"/>
      <c r="EZH2" s="38"/>
      <c r="EZI2" s="38"/>
      <c r="EZJ2" s="38"/>
      <c r="EZK2" s="38"/>
      <c r="EZL2" s="38"/>
      <c r="EZM2" s="38"/>
      <c r="EZN2" s="38"/>
      <c r="EZO2" s="38"/>
      <c r="EZP2" s="38"/>
      <c r="EZQ2" s="38"/>
      <c r="EZR2" s="38"/>
      <c r="EZS2" s="38"/>
      <c r="EZT2" s="38"/>
      <c r="EZU2" s="38"/>
      <c r="EZV2" s="38"/>
      <c r="EZW2" s="38"/>
      <c r="EZX2" s="38"/>
      <c r="EZY2" s="38"/>
      <c r="EZZ2" s="38"/>
      <c r="FAA2" s="38"/>
      <c r="FAB2" s="38"/>
      <c r="FAC2" s="38"/>
      <c r="FAD2" s="38"/>
      <c r="FAE2" s="38"/>
      <c r="FAF2" s="38"/>
      <c r="FAG2" s="38"/>
      <c r="FAH2" s="38"/>
      <c r="FAI2" s="38"/>
      <c r="FAJ2" s="38"/>
      <c r="FAK2" s="38"/>
      <c r="FAL2" s="38"/>
      <c r="FAM2" s="38"/>
      <c r="FAN2" s="38"/>
      <c r="FAO2" s="38"/>
      <c r="FAP2" s="38"/>
      <c r="FAQ2" s="38"/>
      <c r="FAR2" s="38"/>
      <c r="FAS2" s="38"/>
      <c r="FAT2" s="38"/>
      <c r="FAU2" s="38"/>
      <c r="FAV2" s="38"/>
      <c r="FAW2" s="38"/>
      <c r="FAX2" s="38"/>
      <c r="FAY2" s="38"/>
      <c r="FAZ2" s="38"/>
      <c r="FBA2" s="38"/>
      <c r="FBB2" s="38"/>
      <c r="FBC2" s="38"/>
      <c r="FBD2" s="38"/>
      <c r="FBE2" s="38"/>
      <c r="FBF2" s="38"/>
      <c r="FBG2" s="38"/>
      <c r="FBH2" s="38"/>
      <c r="FBI2" s="38"/>
      <c r="FBJ2" s="38"/>
      <c r="FBK2" s="38"/>
      <c r="FBL2" s="38"/>
      <c r="FBM2" s="38"/>
      <c r="FBN2" s="38"/>
      <c r="FBO2" s="38"/>
      <c r="FBP2" s="38"/>
      <c r="FBQ2" s="38"/>
      <c r="FBR2" s="38"/>
      <c r="FBS2" s="38"/>
      <c r="FBT2" s="38"/>
      <c r="FBU2" s="38"/>
      <c r="FBV2" s="38"/>
      <c r="FBW2" s="38"/>
      <c r="FBX2" s="38"/>
      <c r="FBY2" s="38"/>
      <c r="FBZ2" s="38"/>
      <c r="FCA2" s="38"/>
      <c r="FCB2" s="38"/>
      <c r="FCC2" s="38"/>
      <c r="FCD2" s="38"/>
      <c r="FCE2" s="38"/>
      <c r="FCF2" s="38"/>
      <c r="FCG2" s="38"/>
      <c r="FCH2" s="38"/>
      <c r="FCI2" s="38"/>
      <c r="FCJ2" s="38"/>
      <c r="FCK2" s="38"/>
      <c r="FCL2" s="38"/>
      <c r="FCM2" s="38"/>
      <c r="FCN2" s="38"/>
      <c r="FCO2" s="38"/>
      <c r="FCP2" s="38"/>
      <c r="FCQ2" s="38"/>
      <c r="FCR2" s="38"/>
      <c r="FCS2" s="38"/>
      <c r="FCT2" s="38"/>
      <c r="FCU2" s="38"/>
      <c r="FCV2" s="38"/>
      <c r="FCW2" s="38"/>
      <c r="FCX2" s="38"/>
      <c r="FCY2" s="38"/>
      <c r="FCZ2" s="38"/>
      <c r="FDA2" s="38"/>
      <c r="FDB2" s="38"/>
      <c r="FDC2" s="38"/>
      <c r="FDD2" s="38"/>
      <c r="FDE2" s="38"/>
      <c r="FDF2" s="38"/>
      <c r="FDG2" s="38"/>
      <c r="FDH2" s="38"/>
      <c r="FDI2" s="38"/>
      <c r="FDJ2" s="38"/>
      <c r="FDK2" s="38"/>
      <c r="FDL2" s="38"/>
      <c r="FDM2" s="38"/>
      <c r="FDN2" s="38"/>
      <c r="FDO2" s="38"/>
      <c r="FDP2" s="38"/>
      <c r="FDQ2" s="38"/>
      <c r="FDR2" s="38"/>
      <c r="FDS2" s="38"/>
      <c r="FDT2" s="38"/>
      <c r="FDU2" s="38"/>
      <c r="FDV2" s="38"/>
      <c r="FDW2" s="38"/>
      <c r="FDX2" s="38"/>
      <c r="FDY2" s="38"/>
      <c r="FDZ2" s="38"/>
      <c r="FEA2" s="38"/>
      <c r="FEB2" s="38"/>
      <c r="FEC2" s="38"/>
      <c r="FED2" s="38"/>
      <c r="FEE2" s="38"/>
      <c r="FEF2" s="38"/>
      <c r="FEG2" s="38"/>
      <c r="FEH2" s="38"/>
      <c r="FEI2" s="38"/>
      <c r="FEJ2" s="38"/>
      <c r="FEK2" s="38"/>
      <c r="FEL2" s="38"/>
      <c r="FEM2" s="38"/>
      <c r="FEN2" s="38"/>
      <c r="FEO2" s="38"/>
      <c r="FEP2" s="38"/>
      <c r="FEQ2" s="38"/>
      <c r="FER2" s="38"/>
      <c r="FES2" s="38"/>
      <c r="FET2" s="38"/>
      <c r="FEU2" s="38"/>
      <c r="FEV2" s="38"/>
      <c r="FEW2" s="38"/>
      <c r="FEX2" s="38"/>
      <c r="FEY2" s="38"/>
      <c r="FEZ2" s="38"/>
      <c r="FFA2" s="38"/>
      <c r="FFB2" s="38"/>
      <c r="FFC2" s="38"/>
      <c r="FFD2" s="38"/>
      <c r="FFE2" s="38"/>
      <c r="FFF2" s="38"/>
      <c r="FFG2" s="38"/>
      <c r="FFH2" s="38"/>
      <c r="FFI2" s="38"/>
      <c r="FFJ2" s="38"/>
      <c r="FFK2" s="38"/>
      <c r="FFL2" s="38"/>
      <c r="FFM2" s="38"/>
      <c r="FFN2" s="38"/>
      <c r="FFO2" s="38"/>
      <c r="FFP2" s="38"/>
      <c r="FFQ2" s="38"/>
      <c r="FFR2" s="38"/>
      <c r="FFS2" s="38"/>
      <c r="FFT2" s="38"/>
      <c r="FFU2" s="38"/>
      <c r="FFV2" s="38"/>
      <c r="FFW2" s="38"/>
      <c r="FFX2" s="38"/>
      <c r="FFY2" s="38"/>
      <c r="FFZ2" s="38"/>
      <c r="FGA2" s="38"/>
      <c r="FGB2" s="38"/>
      <c r="FGC2" s="38"/>
      <c r="FGD2" s="38"/>
      <c r="FGE2" s="38"/>
      <c r="FGF2" s="38"/>
      <c r="FGG2" s="38"/>
      <c r="FGH2" s="38"/>
      <c r="FGI2" s="38"/>
      <c r="FGJ2" s="38"/>
      <c r="FGK2" s="38"/>
      <c r="FGL2" s="38"/>
      <c r="FGM2" s="38"/>
      <c r="FGN2" s="38"/>
      <c r="FGO2" s="38"/>
      <c r="FGP2" s="38"/>
      <c r="FGQ2" s="38"/>
      <c r="FGR2" s="38"/>
      <c r="FGS2" s="38"/>
      <c r="FGT2" s="38"/>
      <c r="FGU2" s="38"/>
      <c r="FGV2" s="38"/>
      <c r="FGW2" s="38"/>
      <c r="FGX2" s="38"/>
      <c r="FGY2" s="38"/>
      <c r="FGZ2" s="38"/>
      <c r="FHA2" s="38"/>
      <c r="FHB2" s="38"/>
      <c r="FHC2" s="38"/>
      <c r="FHD2" s="38"/>
      <c r="FHE2" s="38"/>
      <c r="FHF2" s="38"/>
      <c r="FHG2" s="38"/>
      <c r="FHH2" s="38"/>
      <c r="FHI2" s="38"/>
      <c r="FHJ2" s="38"/>
      <c r="FHK2" s="38"/>
      <c r="FHL2" s="38"/>
      <c r="FHM2" s="38"/>
      <c r="FHN2" s="38"/>
      <c r="FHO2" s="38"/>
      <c r="FHP2" s="38"/>
      <c r="FHQ2" s="38"/>
      <c r="FHR2" s="38"/>
      <c r="FHS2" s="38"/>
      <c r="FHT2" s="38"/>
      <c r="FHU2" s="38"/>
      <c r="FHV2" s="38"/>
      <c r="FHW2" s="38"/>
      <c r="FHX2" s="38"/>
      <c r="FHY2" s="38"/>
      <c r="FHZ2" s="38"/>
      <c r="FIA2" s="38"/>
      <c r="FIB2" s="38"/>
      <c r="FIC2" s="38"/>
      <c r="FID2" s="38"/>
      <c r="FIE2" s="38"/>
      <c r="FIF2" s="38"/>
      <c r="FIG2" s="38"/>
      <c r="FIH2" s="38"/>
      <c r="FII2" s="38"/>
      <c r="FIJ2" s="38"/>
      <c r="FIK2" s="38"/>
      <c r="FIL2" s="38"/>
      <c r="FIM2" s="38"/>
      <c r="FIN2" s="38"/>
      <c r="FIO2" s="38"/>
      <c r="FIP2" s="38"/>
      <c r="FIQ2" s="38"/>
      <c r="FIR2" s="38"/>
      <c r="FIS2" s="38"/>
      <c r="FIT2" s="38"/>
      <c r="FIU2" s="38"/>
      <c r="FIV2" s="38"/>
      <c r="FIW2" s="38"/>
      <c r="FIX2" s="38"/>
      <c r="FIY2" s="38"/>
      <c r="FIZ2" s="38"/>
      <c r="FJA2" s="38"/>
      <c r="FJB2" s="38"/>
      <c r="FJC2" s="38"/>
      <c r="FJD2" s="38"/>
      <c r="FJE2" s="38"/>
      <c r="FJF2" s="38"/>
      <c r="FJG2" s="38"/>
      <c r="FJH2" s="38"/>
      <c r="FJI2" s="38"/>
      <c r="FJJ2" s="38"/>
      <c r="FJK2" s="38"/>
      <c r="FJL2" s="38"/>
      <c r="FJM2" s="38"/>
      <c r="FJN2" s="38"/>
      <c r="FJO2" s="38"/>
      <c r="FJP2" s="38"/>
      <c r="FJQ2" s="38"/>
      <c r="FJR2" s="38"/>
      <c r="FJS2" s="38"/>
      <c r="FJT2" s="38"/>
      <c r="FJU2" s="38"/>
      <c r="FJV2" s="38"/>
      <c r="FJW2" s="38"/>
      <c r="FJX2" s="38"/>
      <c r="FJY2" s="38"/>
      <c r="FJZ2" s="38"/>
      <c r="FKA2" s="38"/>
      <c r="FKB2" s="38"/>
      <c r="FKC2" s="38"/>
      <c r="FKD2" s="38"/>
      <c r="FKE2" s="38"/>
      <c r="FKF2" s="38"/>
      <c r="FKG2" s="38"/>
      <c r="FKH2" s="38"/>
      <c r="FKI2" s="38"/>
      <c r="FKJ2" s="38"/>
      <c r="FKK2" s="38"/>
      <c r="FKL2" s="38"/>
      <c r="FKM2" s="38"/>
      <c r="FKN2" s="38"/>
      <c r="FKO2" s="38"/>
      <c r="FKP2" s="38"/>
      <c r="FKQ2" s="38"/>
      <c r="FKR2" s="38"/>
      <c r="FKS2" s="38"/>
      <c r="FKT2" s="38"/>
      <c r="FKU2" s="38"/>
      <c r="FKV2" s="38"/>
      <c r="FKW2" s="38"/>
      <c r="FKX2" s="38"/>
      <c r="FKY2" s="38"/>
      <c r="FKZ2" s="38"/>
      <c r="FLA2" s="38"/>
      <c r="FLB2" s="38"/>
      <c r="FLC2" s="38"/>
      <c r="FLD2" s="38"/>
      <c r="FLE2" s="38"/>
      <c r="FLF2" s="38"/>
      <c r="FLG2" s="38"/>
      <c r="FLH2" s="38"/>
      <c r="FLI2" s="38"/>
      <c r="FLJ2" s="38"/>
      <c r="FLK2" s="38"/>
      <c r="FLL2" s="38"/>
      <c r="FLM2" s="38"/>
      <c r="FLN2" s="38"/>
      <c r="FLO2" s="38"/>
      <c r="FLP2" s="38"/>
      <c r="FLQ2" s="38"/>
      <c r="FLR2" s="38"/>
      <c r="FLS2" s="38"/>
      <c r="FLT2" s="38"/>
      <c r="FLU2" s="38"/>
      <c r="FLV2" s="38"/>
      <c r="FLW2" s="38"/>
      <c r="FLX2" s="38"/>
      <c r="FLY2" s="38"/>
      <c r="FLZ2" s="38"/>
      <c r="FMA2" s="38"/>
      <c r="FMB2" s="38"/>
      <c r="FMC2" s="38"/>
      <c r="FMD2" s="38"/>
      <c r="FME2" s="38"/>
      <c r="FMF2" s="38"/>
      <c r="FMG2" s="38"/>
      <c r="FMH2" s="38"/>
      <c r="FMI2" s="38"/>
      <c r="FMJ2" s="38"/>
      <c r="FMK2" s="38"/>
      <c r="FML2" s="38"/>
      <c r="FMM2" s="38"/>
      <c r="FMN2" s="38"/>
      <c r="FMO2" s="38"/>
      <c r="FMP2" s="38"/>
      <c r="FMQ2" s="38"/>
      <c r="FMR2" s="38"/>
      <c r="FMS2" s="38"/>
      <c r="FMT2" s="38"/>
      <c r="FMU2" s="38"/>
      <c r="FMV2" s="38"/>
      <c r="FMW2" s="38"/>
      <c r="FMX2" s="38"/>
      <c r="FMY2" s="38"/>
      <c r="FMZ2" s="38"/>
      <c r="FNA2" s="38"/>
      <c r="FNB2" s="38"/>
      <c r="FNC2" s="38"/>
      <c r="FND2" s="38"/>
      <c r="FNE2" s="38"/>
      <c r="FNF2" s="38"/>
      <c r="FNG2" s="38"/>
      <c r="FNH2" s="38"/>
      <c r="FNI2" s="38"/>
      <c r="FNJ2" s="38"/>
      <c r="FNK2" s="38"/>
      <c r="FNL2" s="38"/>
      <c r="FNM2" s="38"/>
      <c r="FNN2" s="38"/>
      <c r="FNO2" s="38"/>
      <c r="FNP2" s="38"/>
      <c r="FNQ2" s="38"/>
      <c r="FNR2" s="38"/>
      <c r="FNS2" s="38"/>
      <c r="FNT2" s="38"/>
      <c r="FNU2" s="38"/>
      <c r="FNV2" s="38"/>
      <c r="FNW2" s="38"/>
      <c r="FNX2" s="38"/>
      <c r="FNY2" s="38"/>
      <c r="FNZ2" s="38"/>
      <c r="FOA2" s="38"/>
      <c r="FOB2" s="38"/>
      <c r="FOC2" s="38"/>
      <c r="FOD2" s="38"/>
      <c r="FOE2" s="38"/>
      <c r="FOF2" s="38"/>
      <c r="FOG2" s="38"/>
      <c r="FOH2" s="38"/>
      <c r="FOI2" s="38"/>
      <c r="FOJ2" s="38"/>
      <c r="FOK2" s="38"/>
      <c r="FOL2" s="38"/>
      <c r="FOM2" s="38"/>
      <c r="FON2" s="38"/>
      <c r="FOO2" s="38"/>
      <c r="FOP2" s="38"/>
      <c r="FOQ2" s="38"/>
      <c r="FOR2" s="38"/>
      <c r="FOS2" s="38"/>
      <c r="FOT2" s="38"/>
      <c r="FOU2" s="38"/>
      <c r="FOV2" s="38"/>
      <c r="FOW2" s="38"/>
      <c r="FOX2" s="38"/>
      <c r="FOY2" s="38"/>
      <c r="FOZ2" s="38"/>
      <c r="FPA2" s="38"/>
      <c r="FPB2" s="38"/>
      <c r="FPC2" s="38"/>
      <c r="FPD2" s="38"/>
      <c r="FPE2" s="38"/>
      <c r="FPF2" s="38"/>
      <c r="FPG2" s="38"/>
      <c r="FPH2" s="38"/>
      <c r="FPI2" s="38"/>
      <c r="FPJ2" s="38"/>
      <c r="FPK2" s="38"/>
      <c r="FPL2" s="38"/>
      <c r="FPM2" s="38"/>
      <c r="FPN2" s="38"/>
      <c r="FPO2" s="38"/>
      <c r="FPP2" s="38"/>
      <c r="FPQ2" s="38"/>
      <c r="FPR2" s="38"/>
      <c r="FPS2" s="38"/>
      <c r="FPT2" s="38"/>
      <c r="FPU2" s="38"/>
      <c r="FPV2" s="38"/>
      <c r="FPW2" s="38"/>
      <c r="FPX2" s="38"/>
      <c r="FPY2" s="38"/>
      <c r="FPZ2" s="38"/>
      <c r="FQA2" s="38"/>
      <c r="FQB2" s="38"/>
      <c r="FQC2" s="38"/>
      <c r="FQD2" s="38"/>
      <c r="FQE2" s="38"/>
      <c r="FQF2" s="38"/>
      <c r="FQG2" s="38"/>
      <c r="FQH2" s="38"/>
      <c r="FQI2" s="38"/>
      <c r="FQJ2" s="38"/>
      <c r="FQK2" s="38"/>
      <c r="FQL2" s="38"/>
      <c r="FQM2" s="38"/>
      <c r="FQN2" s="38"/>
      <c r="FQO2" s="38"/>
      <c r="FQP2" s="38"/>
      <c r="FQQ2" s="38"/>
      <c r="FQR2" s="38"/>
      <c r="FQS2" s="38"/>
      <c r="FQT2" s="38"/>
      <c r="FQU2" s="38"/>
      <c r="FQV2" s="38"/>
      <c r="FQW2" s="38"/>
      <c r="FQX2" s="38"/>
      <c r="FQY2" s="38"/>
      <c r="FQZ2" s="38"/>
      <c r="FRA2" s="38"/>
      <c r="FRB2" s="38"/>
      <c r="FRC2" s="38"/>
      <c r="FRD2" s="38"/>
      <c r="FRE2" s="38"/>
      <c r="FRF2" s="38"/>
      <c r="FRG2" s="38"/>
      <c r="FRH2" s="38"/>
      <c r="FRI2" s="38"/>
      <c r="FRJ2" s="38"/>
      <c r="FRK2" s="38"/>
      <c r="FRL2" s="38"/>
      <c r="FRM2" s="38"/>
      <c r="FRN2" s="38"/>
      <c r="FRO2" s="38"/>
      <c r="FRP2" s="38"/>
      <c r="FRQ2" s="38"/>
      <c r="FRR2" s="38"/>
      <c r="FRS2" s="38"/>
      <c r="FRT2" s="38"/>
      <c r="FRU2" s="38"/>
      <c r="FRV2" s="38"/>
      <c r="FRW2" s="38"/>
      <c r="FRX2" s="38"/>
      <c r="FRY2" s="38"/>
      <c r="FRZ2" s="38"/>
      <c r="FSA2" s="38"/>
      <c r="FSB2" s="38"/>
      <c r="FSC2" s="38"/>
      <c r="FSD2" s="38"/>
      <c r="FSE2" s="38"/>
      <c r="FSF2" s="38"/>
      <c r="FSG2" s="38"/>
      <c r="FSH2" s="38"/>
      <c r="FSI2" s="38"/>
      <c r="FSJ2" s="38"/>
      <c r="FSK2" s="38"/>
      <c r="FSL2" s="38"/>
      <c r="FSM2" s="38"/>
      <c r="FSN2" s="38"/>
      <c r="FSO2" s="38"/>
      <c r="FSP2" s="38"/>
      <c r="FSQ2" s="38"/>
      <c r="FSR2" s="38"/>
      <c r="FSS2" s="38"/>
      <c r="FST2" s="38"/>
      <c r="FSU2" s="38"/>
      <c r="FSV2" s="38"/>
      <c r="FSW2" s="38"/>
      <c r="FSX2" s="38"/>
      <c r="FSY2" s="38"/>
      <c r="FSZ2" s="38"/>
      <c r="FTA2" s="38"/>
      <c r="FTB2" s="38"/>
      <c r="FTC2" s="38"/>
      <c r="FTD2" s="38"/>
      <c r="FTE2" s="38"/>
      <c r="FTF2" s="38"/>
      <c r="FTG2" s="38"/>
      <c r="FTH2" s="38"/>
      <c r="FTI2" s="38"/>
      <c r="FTJ2" s="38"/>
      <c r="FTK2" s="38"/>
      <c r="FTL2" s="38"/>
      <c r="FTM2" s="38"/>
      <c r="FTN2" s="38"/>
      <c r="FTO2" s="38"/>
      <c r="FTP2" s="38"/>
      <c r="FTQ2" s="38"/>
      <c r="FTR2" s="38"/>
      <c r="FTS2" s="38"/>
      <c r="FTT2" s="38"/>
      <c r="FTU2" s="38"/>
      <c r="FTV2" s="38"/>
      <c r="FTW2" s="38"/>
      <c r="FTX2" s="38"/>
      <c r="FTY2" s="38"/>
      <c r="FTZ2" s="38"/>
      <c r="FUA2" s="38"/>
      <c r="FUB2" s="38"/>
      <c r="FUC2" s="38"/>
      <c r="FUD2" s="38"/>
      <c r="FUE2" s="38"/>
      <c r="FUF2" s="38"/>
      <c r="FUG2" s="38"/>
      <c r="FUH2" s="38"/>
      <c r="FUI2" s="38"/>
      <c r="FUJ2" s="38"/>
      <c r="FUK2" s="38"/>
      <c r="FUL2" s="38"/>
      <c r="FUM2" s="38"/>
      <c r="FUN2" s="38"/>
      <c r="FUO2" s="38"/>
      <c r="FUP2" s="38"/>
      <c r="FUQ2" s="38"/>
      <c r="FUR2" s="38"/>
      <c r="FUS2" s="38"/>
      <c r="FUT2" s="38"/>
      <c r="FUU2" s="38"/>
      <c r="FUV2" s="38"/>
      <c r="FUW2" s="38"/>
      <c r="FUX2" s="38"/>
      <c r="FUY2" s="38"/>
      <c r="FUZ2" s="38"/>
      <c r="FVA2" s="38"/>
      <c r="FVB2" s="38"/>
      <c r="FVC2" s="38"/>
      <c r="FVD2" s="38"/>
      <c r="FVE2" s="38"/>
      <c r="FVF2" s="38"/>
      <c r="FVG2" s="38"/>
      <c r="FVH2" s="38"/>
      <c r="FVI2" s="38"/>
      <c r="FVJ2" s="38"/>
      <c r="FVK2" s="38"/>
      <c r="FVL2" s="38"/>
      <c r="FVM2" s="38"/>
      <c r="FVN2" s="38"/>
      <c r="FVO2" s="38"/>
      <c r="FVP2" s="38"/>
      <c r="FVQ2" s="38"/>
      <c r="FVR2" s="38"/>
      <c r="FVS2" s="38"/>
      <c r="FVT2" s="38"/>
      <c r="FVU2" s="38"/>
      <c r="FVV2" s="38"/>
      <c r="FVW2" s="38"/>
      <c r="FVX2" s="38"/>
      <c r="FVY2" s="38"/>
      <c r="FVZ2" s="38"/>
      <c r="FWA2" s="38"/>
      <c r="FWB2" s="38"/>
      <c r="FWC2" s="38"/>
      <c r="FWD2" s="38"/>
      <c r="FWE2" s="38"/>
      <c r="FWF2" s="38"/>
      <c r="FWG2" s="38"/>
      <c r="FWH2" s="38"/>
      <c r="FWI2" s="38"/>
      <c r="FWJ2" s="38"/>
      <c r="FWK2" s="38"/>
      <c r="FWL2" s="38"/>
      <c r="FWM2" s="38"/>
      <c r="FWN2" s="38"/>
      <c r="FWO2" s="38"/>
      <c r="FWP2" s="38"/>
      <c r="FWQ2" s="38"/>
      <c r="FWR2" s="38"/>
      <c r="FWS2" s="38"/>
      <c r="FWT2" s="38"/>
      <c r="FWU2" s="38"/>
      <c r="FWV2" s="38"/>
      <c r="FWW2" s="38"/>
      <c r="FWX2" s="38"/>
      <c r="FWY2" s="38"/>
      <c r="FWZ2" s="38"/>
      <c r="FXA2" s="38"/>
      <c r="FXB2" s="38"/>
      <c r="FXC2" s="38"/>
      <c r="FXD2" s="38"/>
      <c r="FXE2" s="38"/>
      <c r="FXF2" s="38"/>
      <c r="FXG2" s="38"/>
      <c r="FXH2" s="38"/>
      <c r="FXI2" s="38"/>
      <c r="FXJ2" s="38"/>
      <c r="FXK2" s="38"/>
      <c r="FXL2" s="38"/>
      <c r="FXM2" s="38"/>
      <c r="FXN2" s="38"/>
      <c r="FXO2" s="38"/>
      <c r="FXP2" s="38"/>
      <c r="FXQ2" s="38"/>
      <c r="FXR2" s="38"/>
      <c r="FXS2" s="38"/>
      <c r="FXT2" s="38"/>
      <c r="FXU2" s="38"/>
      <c r="FXV2" s="38"/>
      <c r="FXW2" s="38"/>
      <c r="FXX2" s="38"/>
      <c r="FXY2" s="38"/>
      <c r="FXZ2" s="38"/>
      <c r="FYA2" s="38"/>
      <c r="FYB2" s="38"/>
      <c r="FYC2" s="38"/>
      <c r="FYD2" s="38"/>
      <c r="FYE2" s="38"/>
      <c r="FYF2" s="38"/>
      <c r="FYG2" s="38"/>
      <c r="FYH2" s="38"/>
      <c r="FYI2" s="38"/>
      <c r="FYJ2" s="38"/>
      <c r="FYK2" s="38"/>
      <c r="FYL2" s="38"/>
      <c r="FYM2" s="38"/>
      <c r="FYN2" s="38"/>
      <c r="FYO2" s="38"/>
      <c r="FYP2" s="38"/>
      <c r="FYQ2" s="38"/>
      <c r="FYR2" s="38"/>
      <c r="FYS2" s="38"/>
      <c r="FYT2" s="38"/>
      <c r="FYU2" s="38"/>
      <c r="FYV2" s="38"/>
      <c r="FYW2" s="38"/>
      <c r="FYX2" s="38"/>
      <c r="FYY2" s="38"/>
      <c r="FYZ2" s="38"/>
      <c r="FZA2" s="38"/>
      <c r="FZB2" s="38"/>
      <c r="FZC2" s="38"/>
      <c r="FZD2" s="38"/>
      <c r="FZE2" s="38"/>
      <c r="FZF2" s="38"/>
      <c r="FZG2" s="38"/>
      <c r="FZH2" s="38"/>
      <c r="FZI2" s="38"/>
      <c r="FZJ2" s="38"/>
      <c r="FZK2" s="38"/>
      <c r="FZL2" s="38"/>
      <c r="FZM2" s="38"/>
      <c r="FZN2" s="38"/>
      <c r="FZO2" s="38"/>
      <c r="FZP2" s="38"/>
      <c r="FZQ2" s="38"/>
      <c r="FZR2" s="38"/>
      <c r="FZS2" s="38"/>
      <c r="FZT2" s="38"/>
      <c r="FZU2" s="38"/>
      <c r="FZV2" s="38"/>
      <c r="FZW2" s="38"/>
      <c r="FZX2" s="38"/>
      <c r="FZY2" s="38"/>
      <c r="FZZ2" s="38"/>
      <c r="GAA2" s="38"/>
      <c r="GAB2" s="38"/>
      <c r="GAC2" s="38"/>
      <c r="GAD2" s="38"/>
      <c r="GAE2" s="38"/>
      <c r="GAF2" s="38"/>
      <c r="GAG2" s="38"/>
      <c r="GAH2" s="38"/>
      <c r="GAI2" s="38"/>
      <c r="GAJ2" s="38"/>
      <c r="GAK2" s="38"/>
      <c r="GAL2" s="38"/>
      <c r="GAM2" s="38"/>
      <c r="GAN2" s="38"/>
      <c r="GAO2" s="38"/>
      <c r="GAP2" s="38"/>
      <c r="GAQ2" s="38"/>
      <c r="GAR2" s="38"/>
      <c r="GAS2" s="38"/>
      <c r="GAT2" s="38"/>
      <c r="GAU2" s="38"/>
      <c r="GAV2" s="38"/>
      <c r="GAW2" s="38"/>
      <c r="GAX2" s="38"/>
      <c r="GAY2" s="38"/>
      <c r="GAZ2" s="38"/>
      <c r="GBA2" s="38"/>
      <c r="GBB2" s="38"/>
      <c r="GBC2" s="38"/>
      <c r="GBD2" s="38"/>
      <c r="GBE2" s="38"/>
      <c r="GBF2" s="38"/>
      <c r="GBG2" s="38"/>
      <c r="GBH2" s="38"/>
      <c r="GBI2" s="38"/>
      <c r="GBJ2" s="38"/>
      <c r="GBK2" s="38"/>
      <c r="GBL2" s="38"/>
      <c r="GBM2" s="38"/>
      <c r="GBN2" s="38"/>
      <c r="GBO2" s="38"/>
      <c r="GBP2" s="38"/>
      <c r="GBQ2" s="38"/>
      <c r="GBR2" s="38"/>
      <c r="GBS2" s="38"/>
      <c r="GBT2" s="38"/>
      <c r="GBU2" s="38"/>
      <c r="GBV2" s="38"/>
      <c r="GBW2" s="38"/>
      <c r="GBX2" s="38"/>
      <c r="GBY2" s="38"/>
      <c r="GBZ2" s="38"/>
      <c r="GCA2" s="38"/>
      <c r="GCB2" s="38"/>
      <c r="GCC2" s="38"/>
      <c r="GCD2" s="38"/>
      <c r="GCE2" s="38"/>
      <c r="GCF2" s="38"/>
      <c r="GCG2" s="38"/>
      <c r="GCH2" s="38"/>
      <c r="GCI2" s="38"/>
      <c r="GCJ2" s="38"/>
      <c r="GCK2" s="38"/>
      <c r="GCL2" s="38"/>
      <c r="GCM2" s="38"/>
      <c r="GCN2" s="38"/>
      <c r="GCO2" s="38"/>
      <c r="GCP2" s="38"/>
      <c r="GCQ2" s="38"/>
      <c r="GCR2" s="38"/>
      <c r="GCS2" s="38"/>
      <c r="GCT2" s="38"/>
      <c r="GCU2" s="38"/>
      <c r="GCV2" s="38"/>
      <c r="GCW2" s="38"/>
      <c r="GCX2" s="38"/>
      <c r="GCY2" s="38"/>
      <c r="GCZ2" s="38"/>
      <c r="GDA2" s="38"/>
      <c r="GDB2" s="38"/>
      <c r="GDC2" s="38"/>
      <c r="GDD2" s="38"/>
      <c r="GDE2" s="38"/>
      <c r="GDF2" s="38"/>
      <c r="GDG2" s="38"/>
      <c r="GDH2" s="38"/>
      <c r="GDI2" s="38"/>
      <c r="GDJ2" s="38"/>
      <c r="GDK2" s="38"/>
      <c r="GDL2" s="38"/>
      <c r="GDM2" s="38"/>
      <c r="GDN2" s="38"/>
      <c r="GDO2" s="38"/>
      <c r="GDP2" s="38"/>
      <c r="GDQ2" s="38"/>
      <c r="GDR2" s="38"/>
      <c r="GDS2" s="38"/>
      <c r="GDT2" s="38"/>
      <c r="GDU2" s="38"/>
      <c r="GDV2" s="38"/>
      <c r="GDW2" s="38"/>
      <c r="GDX2" s="38"/>
      <c r="GDY2" s="38"/>
      <c r="GDZ2" s="38"/>
      <c r="GEA2" s="38"/>
      <c r="GEB2" s="38"/>
      <c r="GEC2" s="38"/>
      <c r="GED2" s="38"/>
      <c r="GEE2" s="38"/>
      <c r="GEF2" s="38"/>
      <c r="GEG2" s="38"/>
      <c r="GEH2" s="38"/>
      <c r="GEI2" s="38"/>
      <c r="GEJ2" s="38"/>
      <c r="GEK2" s="38"/>
      <c r="GEL2" s="38"/>
      <c r="GEM2" s="38"/>
      <c r="GEN2" s="38"/>
      <c r="GEO2" s="38"/>
      <c r="GEP2" s="38"/>
      <c r="GEQ2" s="38"/>
      <c r="GER2" s="38"/>
      <c r="GES2" s="38"/>
      <c r="GET2" s="38"/>
      <c r="GEU2" s="38"/>
      <c r="GEV2" s="38"/>
      <c r="GEW2" s="38"/>
      <c r="GEX2" s="38"/>
      <c r="GEY2" s="38"/>
      <c r="GEZ2" s="38"/>
      <c r="GFA2" s="38"/>
      <c r="GFB2" s="38"/>
      <c r="GFC2" s="38"/>
      <c r="GFD2" s="38"/>
      <c r="GFE2" s="38"/>
      <c r="GFF2" s="38"/>
      <c r="GFG2" s="38"/>
      <c r="GFH2" s="38"/>
      <c r="GFI2" s="38"/>
      <c r="GFJ2" s="38"/>
      <c r="GFK2" s="38"/>
      <c r="GFL2" s="38"/>
      <c r="GFM2" s="38"/>
      <c r="GFN2" s="38"/>
      <c r="GFO2" s="38"/>
      <c r="GFP2" s="38"/>
      <c r="GFQ2" s="38"/>
      <c r="GFR2" s="38"/>
      <c r="GFS2" s="38"/>
      <c r="GFT2" s="38"/>
      <c r="GFU2" s="38"/>
      <c r="GFV2" s="38"/>
      <c r="GFW2" s="38"/>
      <c r="GFX2" s="38"/>
      <c r="GFY2" s="38"/>
      <c r="GFZ2" s="38"/>
      <c r="GGA2" s="38"/>
      <c r="GGB2" s="38"/>
      <c r="GGC2" s="38"/>
      <c r="GGD2" s="38"/>
      <c r="GGE2" s="38"/>
      <c r="GGF2" s="38"/>
      <c r="GGG2" s="38"/>
      <c r="GGH2" s="38"/>
      <c r="GGI2" s="38"/>
      <c r="GGJ2" s="38"/>
      <c r="GGK2" s="38"/>
      <c r="GGL2" s="38"/>
      <c r="GGM2" s="38"/>
      <c r="GGN2" s="38"/>
      <c r="GGO2" s="38"/>
      <c r="GGP2" s="38"/>
      <c r="GGQ2" s="38"/>
      <c r="GGR2" s="38"/>
      <c r="GGS2" s="38"/>
      <c r="GGT2" s="38"/>
      <c r="GGU2" s="38"/>
      <c r="GGV2" s="38"/>
      <c r="GGW2" s="38"/>
      <c r="GGX2" s="38"/>
      <c r="GGY2" s="38"/>
      <c r="GGZ2" s="38"/>
      <c r="GHA2" s="38"/>
      <c r="GHB2" s="38"/>
      <c r="GHC2" s="38"/>
      <c r="GHD2" s="38"/>
      <c r="GHE2" s="38"/>
      <c r="GHF2" s="38"/>
      <c r="GHG2" s="38"/>
      <c r="GHH2" s="38"/>
      <c r="GHI2" s="38"/>
      <c r="GHJ2" s="38"/>
      <c r="GHK2" s="38"/>
      <c r="GHL2" s="38"/>
      <c r="GHM2" s="38"/>
      <c r="GHN2" s="38"/>
      <c r="GHO2" s="38"/>
      <c r="GHP2" s="38"/>
      <c r="GHQ2" s="38"/>
      <c r="GHR2" s="38"/>
      <c r="GHS2" s="38"/>
      <c r="GHT2" s="38"/>
      <c r="GHU2" s="38"/>
      <c r="GHV2" s="38"/>
      <c r="GHW2" s="38"/>
      <c r="GHX2" s="38"/>
      <c r="GHY2" s="38"/>
      <c r="GHZ2" s="38"/>
      <c r="GIA2" s="38"/>
      <c r="GIB2" s="38"/>
      <c r="GIC2" s="38"/>
      <c r="GID2" s="38"/>
      <c r="GIE2" s="38"/>
      <c r="GIF2" s="38"/>
      <c r="GIG2" s="38"/>
      <c r="GIH2" s="38"/>
      <c r="GII2" s="38"/>
      <c r="GIJ2" s="38"/>
      <c r="GIK2" s="38"/>
      <c r="GIL2" s="38"/>
      <c r="GIM2" s="38"/>
      <c r="GIN2" s="38"/>
      <c r="GIO2" s="38"/>
      <c r="GIP2" s="38"/>
      <c r="GIQ2" s="38"/>
      <c r="GIR2" s="38"/>
      <c r="GIS2" s="38"/>
      <c r="GIT2" s="38"/>
      <c r="GIU2" s="38"/>
      <c r="GIV2" s="38"/>
      <c r="GIW2" s="38"/>
      <c r="GIX2" s="38"/>
      <c r="GIY2" s="38"/>
      <c r="GIZ2" s="38"/>
      <c r="GJA2" s="38"/>
      <c r="GJB2" s="38"/>
      <c r="GJC2" s="38"/>
      <c r="GJD2" s="38"/>
      <c r="GJE2" s="38"/>
      <c r="GJF2" s="38"/>
      <c r="GJG2" s="38"/>
      <c r="GJH2" s="38"/>
      <c r="GJI2" s="38"/>
      <c r="GJJ2" s="38"/>
      <c r="GJK2" s="38"/>
      <c r="GJL2" s="38"/>
      <c r="GJM2" s="38"/>
      <c r="GJN2" s="38"/>
      <c r="GJO2" s="38"/>
      <c r="GJP2" s="38"/>
      <c r="GJQ2" s="38"/>
      <c r="GJR2" s="38"/>
      <c r="GJS2" s="38"/>
      <c r="GJT2" s="38"/>
      <c r="GJU2" s="38"/>
      <c r="GJV2" s="38"/>
      <c r="GJW2" s="38"/>
      <c r="GJX2" s="38"/>
      <c r="GJY2" s="38"/>
      <c r="GJZ2" s="38"/>
      <c r="GKA2" s="38"/>
      <c r="GKB2" s="38"/>
      <c r="GKC2" s="38"/>
      <c r="GKD2" s="38"/>
      <c r="GKE2" s="38"/>
      <c r="GKF2" s="38"/>
      <c r="GKG2" s="38"/>
      <c r="GKH2" s="38"/>
      <c r="GKI2" s="38"/>
      <c r="GKJ2" s="38"/>
      <c r="GKK2" s="38"/>
      <c r="GKL2" s="38"/>
      <c r="GKM2" s="38"/>
      <c r="GKN2" s="38"/>
      <c r="GKO2" s="38"/>
      <c r="GKP2" s="38"/>
      <c r="GKQ2" s="38"/>
      <c r="GKR2" s="38"/>
      <c r="GKS2" s="38"/>
      <c r="GKT2" s="38"/>
      <c r="GKU2" s="38"/>
      <c r="GKV2" s="38"/>
      <c r="GKW2" s="38"/>
      <c r="GKX2" s="38"/>
      <c r="GKY2" s="38"/>
      <c r="GKZ2" s="38"/>
      <c r="GLA2" s="38"/>
      <c r="GLB2" s="38"/>
      <c r="GLC2" s="38"/>
      <c r="GLD2" s="38"/>
      <c r="GLE2" s="38"/>
      <c r="GLF2" s="38"/>
      <c r="GLG2" s="38"/>
      <c r="GLH2" s="38"/>
      <c r="GLI2" s="38"/>
      <c r="GLJ2" s="38"/>
      <c r="GLK2" s="38"/>
      <c r="GLL2" s="38"/>
      <c r="GLM2" s="38"/>
      <c r="GLN2" s="38"/>
      <c r="GLO2" s="38"/>
      <c r="GLP2" s="38"/>
      <c r="GLQ2" s="38"/>
      <c r="GLR2" s="38"/>
      <c r="GLS2" s="38"/>
      <c r="GLT2" s="38"/>
      <c r="GLU2" s="38"/>
      <c r="GLV2" s="38"/>
      <c r="GLW2" s="38"/>
      <c r="GLX2" s="38"/>
      <c r="GLY2" s="38"/>
      <c r="GLZ2" s="38"/>
      <c r="GMA2" s="38"/>
      <c r="GMB2" s="38"/>
      <c r="GMC2" s="38"/>
      <c r="GMD2" s="38"/>
      <c r="GME2" s="38"/>
      <c r="GMF2" s="38"/>
      <c r="GMG2" s="38"/>
      <c r="GMH2" s="38"/>
      <c r="GMI2" s="38"/>
      <c r="GMJ2" s="38"/>
      <c r="GMK2" s="38"/>
      <c r="GML2" s="38"/>
      <c r="GMM2" s="38"/>
      <c r="GMN2" s="38"/>
      <c r="GMO2" s="38"/>
      <c r="GMP2" s="38"/>
      <c r="GMQ2" s="38"/>
      <c r="GMR2" s="38"/>
      <c r="GMS2" s="38"/>
      <c r="GMT2" s="38"/>
      <c r="GMU2" s="38"/>
      <c r="GMV2" s="38"/>
      <c r="GMW2" s="38"/>
      <c r="GMX2" s="38"/>
      <c r="GMY2" s="38"/>
      <c r="GMZ2" s="38"/>
      <c r="GNA2" s="38"/>
      <c r="GNB2" s="38"/>
      <c r="GNC2" s="38"/>
      <c r="GND2" s="38"/>
      <c r="GNE2" s="38"/>
      <c r="GNF2" s="38"/>
      <c r="GNG2" s="38"/>
      <c r="GNH2" s="38"/>
      <c r="GNI2" s="38"/>
      <c r="GNJ2" s="38"/>
      <c r="GNK2" s="38"/>
      <c r="GNL2" s="38"/>
      <c r="GNM2" s="38"/>
      <c r="GNN2" s="38"/>
      <c r="GNO2" s="38"/>
      <c r="GNP2" s="38"/>
      <c r="GNQ2" s="38"/>
      <c r="GNR2" s="38"/>
      <c r="GNS2" s="38"/>
      <c r="GNT2" s="38"/>
      <c r="GNU2" s="38"/>
      <c r="GNV2" s="38"/>
      <c r="GNW2" s="38"/>
      <c r="GNX2" s="38"/>
      <c r="GNY2" s="38"/>
      <c r="GNZ2" s="38"/>
      <c r="GOA2" s="38"/>
      <c r="GOB2" s="38"/>
      <c r="GOC2" s="38"/>
      <c r="GOD2" s="38"/>
      <c r="GOE2" s="38"/>
      <c r="GOF2" s="38"/>
      <c r="GOG2" s="38"/>
      <c r="GOH2" s="38"/>
      <c r="GOI2" s="38"/>
      <c r="GOJ2" s="38"/>
      <c r="GOK2" s="38"/>
      <c r="GOL2" s="38"/>
      <c r="GOM2" s="38"/>
      <c r="GON2" s="38"/>
      <c r="GOO2" s="38"/>
      <c r="GOP2" s="38"/>
      <c r="GOQ2" s="38"/>
      <c r="GOR2" s="38"/>
      <c r="GOS2" s="38"/>
      <c r="GOT2" s="38"/>
      <c r="GOU2" s="38"/>
      <c r="GOV2" s="38"/>
      <c r="GOW2" s="38"/>
      <c r="GOX2" s="38"/>
      <c r="GOY2" s="38"/>
      <c r="GOZ2" s="38"/>
      <c r="GPA2" s="38"/>
      <c r="GPB2" s="38"/>
      <c r="GPC2" s="38"/>
      <c r="GPD2" s="38"/>
      <c r="GPE2" s="38"/>
      <c r="GPF2" s="38"/>
      <c r="GPG2" s="38"/>
      <c r="GPH2" s="38"/>
      <c r="GPI2" s="38"/>
      <c r="GPJ2" s="38"/>
      <c r="GPK2" s="38"/>
      <c r="GPL2" s="38"/>
      <c r="GPM2" s="38"/>
      <c r="GPN2" s="38"/>
      <c r="GPO2" s="38"/>
      <c r="GPP2" s="38"/>
      <c r="GPQ2" s="38"/>
      <c r="GPR2" s="38"/>
      <c r="GPS2" s="38"/>
      <c r="GPT2" s="38"/>
      <c r="GPU2" s="38"/>
      <c r="GPV2" s="38"/>
      <c r="GPW2" s="38"/>
      <c r="GPX2" s="38"/>
      <c r="GPY2" s="38"/>
      <c r="GPZ2" s="38"/>
      <c r="GQA2" s="38"/>
      <c r="GQB2" s="38"/>
      <c r="GQC2" s="38"/>
      <c r="GQD2" s="38"/>
      <c r="GQE2" s="38"/>
      <c r="GQF2" s="38"/>
      <c r="GQG2" s="38"/>
      <c r="GQH2" s="38"/>
      <c r="GQI2" s="38"/>
      <c r="GQJ2" s="38"/>
      <c r="GQK2" s="38"/>
      <c r="GQL2" s="38"/>
      <c r="GQM2" s="38"/>
      <c r="GQN2" s="38"/>
      <c r="GQO2" s="38"/>
      <c r="GQP2" s="38"/>
      <c r="GQQ2" s="38"/>
      <c r="GQR2" s="38"/>
      <c r="GQS2" s="38"/>
      <c r="GQT2" s="38"/>
      <c r="GQU2" s="38"/>
      <c r="GQV2" s="38"/>
      <c r="GQW2" s="38"/>
      <c r="GQX2" s="38"/>
      <c r="GQY2" s="38"/>
      <c r="GQZ2" s="38"/>
      <c r="GRA2" s="38"/>
      <c r="GRB2" s="38"/>
      <c r="GRC2" s="38"/>
      <c r="GRD2" s="38"/>
      <c r="GRE2" s="38"/>
      <c r="GRF2" s="38"/>
      <c r="GRG2" s="38"/>
      <c r="GRH2" s="38"/>
      <c r="GRI2" s="38"/>
      <c r="GRJ2" s="38"/>
      <c r="GRK2" s="38"/>
      <c r="GRL2" s="38"/>
      <c r="GRM2" s="38"/>
      <c r="GRN2" s="38"/>
      <c r="GRO2" s="38"/>
      <c r="GRP2" s="38"/>
      <c r="GRQ2" s="38"/>
      <c r="GRR2" s="38"/>
      <c r="GRS2" s="38"/>
      <c r="GRT2" s="38"/>
      <c r="GRU2" s="38"/>
      <c r="GRV2" s="38"/>
      <c r="GRW2" s="38"/>
      <c r="GRX2" s="38"/>
      <c r="GRY2" s="38"/>
      <c r="GRZ2" s="38"/>
      <c r="GSA2" s="38"/>
      <c r="GSB2" s="38"/>
      <c r="GSC2" s="38"/>
      <c r="GSD2" s="38"/>
      <c r="GSE2" s="38"/>
      <c r="GSF2" s="38"/>
      <c r="GSG2" s="38"/>
      <c r="GSH2" s="38"/>
      <c r="GSI2" s="38"/>
      <c r="GSJ2" s="38"/>
      <c r="GSK2" s="38"/>
      <c r="GSL2" s="38"/>
      <c r="GSM2" s="38"/>
      <c r="GSN2" s="38"/>
      <c r="GSO2" s="38"/>
      <c r="GSP2" s="38"/>
      <c r="GSQ2" s="38"/>
      <c r="GSR2" s="38"/>
      <c r="GSS2" s="38"/>
      <c r="GST2" s="38"/>
      <c r="GSU2" s="38"/>
      <c r="GSV2" s="38"/>
      <c r="GSW2" s="38"/>
      <c r="GSX2" s="38"/>
      <c r="GSY2" s="38"/>
      <c r="GSZ2" s="38"/>
      <c r="GTA2" s="38"/>
      <c r="GTB2" s="38"/>
      <c r="GTC2" s="38"/>
      <c r="GTD2" s="38"/>
      <c r="GTE2" s="38"/>
      <c r="GTF2" s="38"/>
      <c r="GTG2" s="38"/>
      <c r="GTH2" s="38"/>
      <c r="GTI2" s="38"/>
      <c r="GTJ2" s="38"/>
      <c r="GTK2" s="38"/>
      <c r="GTL2" s="38"/>
      <c r="GTM2" s="38"/>
      <c r="GTN2" s="38"/>
      <c r="GTO2" s="38"/>
      <c r="GTP2" s="38"/>
      <c r="GTQ2" s="38"/>
      <c r="GTR2" s="38"/>
      <c r="GTS2" s="38"/>
      <c r="GTT2" s="38"/>
      <c r="GTU2" s="38"/>
      <c r="GTV2" s="38"/>
      <c r="GTW2" s="38"/>
      <c r="GTX2" s="38"/>
      <c r="GTY2" s="38"/>
      <c r="GTZ2" s="38"/>
      <c r="GUA2" s="38"/>
      <c r="GUB2" s="38"/>
      <c r="GUC2" s="38"/>
      <c r="GUD2" s="38"/>
      <c r="GUE2" s="38"/>
      <c r="GUF2" s="38"/>
      <c r="GUG2" s="38"/>
      <c r="GUH2" s="38"/>
      <c r="GUI2" s="38"/>
      <c r="GUJ2" s="38"/>
      <c r="GUK2" s="38"/>
      <c r="GUL2" s="38"/>
      <c r="GUM2" s="38"/>
      <c r="GUN2" s="38"/>
      <c r="GUO2" s="38"/>
      <c r="GUP2" s="38"/>
      <c r="GUQ2" s="38"/>
      <c r="GUR2" s="38"/>
      <c r="GUS2" s="38"/>
      <c r="GUT2" s="38"/>
      <c r="GUU2" s="38"/>
      <c r="GUV2" s="38"/>
      <c r="GUW2" s="38"/>
      <c r="GUX2" s="38"/>
      <c r="GUY2" s="38"/>
      <c r="GUZ2" s="38"/>
      <c r="GVA2" s="38"/>
      <c r="GVB2" s="38"/>
      <c r="GVC2" s="38"/>
      <c r="GVD2" s="38"/>
      <c r="GVE2" s="38"/>
      <c r="GVF2" s="38"/>
      <c r="GVG2" s="38"/>
      <c r="GVH2" s="38"/>
      <c r="GVI2" s="38"/>
      <c r="GVJ2" s="38"/>
      <c r="GVK2" s="38"/>
      <c r="GVL2" s="38"/>
      <c r="GVM2" s="38"/>
      <c r="GVN2" s="38"/>
      <c r="GVO2" s="38"/>
      <c r="GVP2" s="38"/>
      <c r="GVQ2" s="38"/>
      <c r="GVR2" s="38"/>
      <c r="GVS2" s="38"/>
      <c r="GVT2" s="38"/>
      <c r="GVU2" s="38"/>
      <c r="GVV2" s="38"/>
      <c r="GVW2" s="38"/>
      <c r="GVX2" s="38"/>
      <c r="GVY2" s="38"/>
      <c r="GVZ2" s="38"/>
      <c r="GWA2" s="38"/>
      <c r="GWB2" s="38"/>
      <c r="GWC2" s="38"/>
      <c r="GWD2" s="38"/>
      <c r="GWE2" s="38"/>
      <c r="GWF2" s="38"/>
      <c r="GWG2" s="38"/>
      <c r="GWH2" s="38"/>
      <c r="GWI2" s="38"/>
      <c r="GWJ2" s="38"/>
      <c r="GWK2" s="38"/>
      <c r="GWL2" s="38"/>
      <c r="GWM2" s="38"/>
      <c r="GWN2" s="38"/>
      <c r="GWO2" s="38"/>
      <c r="GWP2" s="38"/>
      <c r="GWQ2" s="38"/>
      <c r="GWR2" s="38"/>
      <c r="GWS2" s="38"/>
      <c r="GWT2" s="38"/>
      <c r="GWU2" s="38"/>
      <c r="GWV2" s="38"/>
      <c r="GWW2" s="38"/>
      <c r="GWX2" s="38"/>
      <c r="GWY2" s="38"/>
      <c r="GWZ2" s="38"/>
      <c r="GXA2" s="38"/>
      <c r="GXB2" s="38"/>
      <c r="GXC2" s="38"/>
      <c r="GXD2" s="38"/>
      <c r="GXE2" s="38"/>
      <c r="GXF2" s="38"/>
      <c r="GXG2" s="38"/>
      <c r="GXH2" s="38"/>
      <c r="GXI2" s="38"/>
      <c r="GXJ2" s="38"/>
      <c r="GXK2" s="38"/>
      <c r="GXL2" s="38"/>
      <c r="GXM2" s="38"/>
      <c r="GXN2" s="38"/>
      <c r="GXO2" s="38"/>
      <c r="GXP2" s="38"/>
      <c r="GXQ2" s="38"/>
      <c r="GXR2" s="38"/>
      <c r="GXS2" s="38"/>
      <c r="GXT2" s="38"/>
      <c r="GXU2" s="38"/>
      <c r="GXV2" s="38"/>
      <c r="GXW2" s="38"/>
      <c r="GXX2" s="38"/>
      <c r="GXY2" s="38"/>
      <c r="GXZ2" s="38"/>
      <c r="GYA2" s="38"/>
      <c r="GYB2" s="38"/>
      <c r="GYC2" s="38"/>
      <c r="GYD2" s="38"/>
      <c r="GYE2" s="38"/>
      <c r="GYF2" s="38"/>
      <c r="GYG2" s="38"/>
      <c r="GYH2" s="38"/>
      <c r="GYI2" s="38"/>
      <c r="GYJ2" s="38"/>
      <c r="GYK2" s="38"/>
      <c r="GYL2" s="38"/>
      <c r="GYM2" s="38"/>
      <c r="GYN2" s="38"/>
      <c r="GYO2" s="38"/>
      <c r="GYP2" s="38"/>
      <c r="GYQ2" s="38"/>
      <c r="GYR2" s="38"/>
      <c r="GYS2" s="38"/>
      <c r="GYT2" s="38"/>
      <c r="GYU2" s="38"/>
      <c r="GYV2" s="38"/>
      <c r="GYW2" s="38"/>
      <c r="GYX2" s="38"/>
      <c r="GYY2" s="38"/>
      <c r="GYZ2" s="38"/>
      <c r="GZA2" s="38"/>
      <c r="GZB2" s="38"/>
      <c r="GZC2" s="38"/>
      <c r="GZD2" s="38"/>
      <c r="GZE2" s="38"/>
      <c r="GZF2" s="38"/>
      <c r="GZG2" s="38"/>
      <c r="GZH2" s="38"/>
      <c r="GZI2" s="38"/>
      <c r="GZJ2" s="38"/>
      <c r="GZK2" s="38"/>
      <c r="GZL2" s="38"/>
      <c r="GZM2" s="38"/>
      <c r="GZN2" s="38"/>
      <c r="GZO2" s="38"/>
      <c r="GZP2" s="38"/>
      <c r="GZQ2" s="38"/>
      <c r="GZR2" s="38"/>
      <c r="GZS2" s="38"/>
      <c r="GZT2" s="38"/>
      <c r="GZU2" s="38"/>
      <c r="GZV2" s="38"/>
      <c r="GZW2" s="38"/>
      <c r="GZX2" s="38"/>
      <c r="GZY2" s="38"/>
      <c r="GZZ2" s="38"/>
      <c r="HAA2" s="38"/>
      <c r="HAB2" s="38"/>
      <c r="HAC2" s="38"/>
      <c r="HAD2" s="38"/>
      <c r="HAE2" s="38"/>
      <c r="HAF2" s="38"/>
      <c r="HAG2" s="38"/>
      <c r="HAH2" s="38"/>
      <c r="HAI2" s="38"/>
      <c r="HAJ2" s="38"/>
      <c r="HAK2" s="38"/>
      <c r="HAL2" s="38"/>
      <c r="HAM2" s="38"/>
      <c r="HAN2" s="38"/>
      <c r="HAO2" s="38"/>
      <c r="HAP2" s="38"/>
      <c r="HAQ2" s="38"/>
      <c r="HAR2" s="38"/>
      <c r="HAS2" s="38"/>
      <c r="HAT2" s="38"/>
      <c r="HAU2" s="38"/>
      <c r="HAV2" s="38"/>
      <c r="HAW2" s="38"/>
      <c r="HAX2" s="38"/>
      <c r="HAY2" s="38"/>
      <c r="HAZ2" s="38"/>
      <c r="HBA2" s="38"/>
      <c r="HBB2" s="38"/>
      <c r="HBC2" s="38"/>
      <c r="HBD2" s="38"/>
      <c r="HBE2" s="38"/>
      <c r="HBF2" s="38"/>
      <c r="HBG2" s="38"/>
      <c r="HBH2" s="38"/>
      <c r="HBI2" s="38"/>
      <c r="HBJ2" s="38"/>
      <c r="HBK2" s="38"/>
      <c r="HBL2" s="38"/>
      <c r="HBM2" s="38"/>
      <c r="HBN2" s="38"/>
      <c r="HBO2" s="38"/>
      <c r="HBP2" s="38"/>
      <c r="HBQ2" s="38"/>
      <c r="HBR2" s="38"/>
      <c r="HBS2" s="38"/>
      <c r="HBT2" s="38"/>
      <c r="HBU2" s="38"/>
      <c r="HBV2" s="38"/>
      <c r="HBW2" s="38"/>
      <c r="HBX2" s="38"/>
      <c r="HBY2" s="38"/>
      <c r="HBZ2" s="38"/>
      <c r="HCA2" s="38"/>
      <c r="HCB2" s="38"/>
      <c r="HCC2" s="38"/>
      <c r="HCD2" s="38"/>
      <c r="HCE2" s="38"/>
      <c r="HCF2" s="38"/>
      <c r="HCG2" s="38"/>
      <c r="HCH2" s="38"/>
      <c r="HCI2" s="38"/>
      <c r="HCJ2" s="38"/>
      <c r="HCK2" s="38"/>
      <c r="HCL2" s="38"/>
      <c r="HCM2" s="38"/>
      <c r="HCN2" s="38"/>
      <c r="HCO2" s="38"/>
      <c r="HCP2" s="38"/>
      <c r="HCQ2" s="38"/>
      <c r="HCR2" s="38"/>
      <c r="HCS2" s="38"/>
      <c r="HCT2" s="38"/>
      <c r="HCU2" s="38"/>
      <c r="HCV2" s="38"/>
      <c r="HCW2" s="38"/>
      <c r="HCX2" s="38"/>
      <c r="HCY2" s="38"/>
      <c r="HCZ2" s="38"/>
      <c r="HDA2" s="38"/>
      <c r="HDB2" s="38"/>
      <c r="HDC2" s="38"/>
      <c r="HDD2" s="38"/>
      <c r="HDE2" s="38"/>
      <c r="HDF2" s="38"/>
      <c r="HDG2" s="38"/>
      <c r="HDH2" s="38"/>
      <c r="HDI2" s="38"/>
      <c r="HDJ2" s="38"/>
      <c r="HDK2" s="38"/>
      <c r="HDL2" s="38"/>
      <c r="HDM2" s="38"/>
      <c r="HDN2" s="38"/>
      <c r="HDO2" s="38"/>
      <c r="HDP2" s="38"/>
      <c r="HDQ2" s="38"/>
      <c r="HDR2" s="38"/>
      <c r="HDS2" s="38"/>
      <c r="HDT2" s="38"/>
      <c r="HDU2" s="38"/>
      <c r="HDV2" s="38"/>
      <c r="HDW2" s="38"/>
      <c r="HDX2" s="38"/>
      <c r="HDY2" s="38"/>
      <c r="HDZ2" s="38"/>
      <c r="HEA2" s="38"/>
      <c r="HEB2" s="38"/>
      <c r="HEC2" s="38"/>
      <c r="HED2" s="38"/>
      <c r="HEE2" s="38"/>
      <c r="HEF2" s="38"/>
      <c r="HEG2" s="38"/>
      <c r="HEH2" s="38"/>
      <c r="HEI2" s="38"/>
      <c r="HEJ2" s="38"/>
      <c r="HEK2" s="38"/>
      <c r="HEL2" s="38"/>
      <c r="HEM2" s="38"/>
      <c r="HEN2" s="38"/>
      <c r="HEO2" s="38"/>
      <c r="HEP2" s="38"/>
      <c r="HEQ2" s="38"/>
      <c r="HER2" s="38"/>
      <c r="HES2" s="38"/>
      <c r="HET2" s="38"/>
      <c r="HEU2" s="38"/>
      <c r="HEV2" s="38"/>
      <c r="HEW2" s="38"/>
      <c r="HEX2" s="38"/>
      <c r="HEY2" s="38"/>
      <c r="HEZ2" s="38"/>
      <c r="HFA2" s="38"/>
      <c r="HFB2" s="38"/>
      <c r="HFC2" s="38"/>
      <c r="HFD2" s="38"/>
      <c r="HFE2" s="38"/>
      <c r="HFF2" s="38"/>
      <c r="HFG2" s="38"/>
      <c r="HFH2" s="38"/>
      <c r="HFI2" s="38"/>
      <c r="HFJ2" s="38"/>
      <c r="HFK2" s="38"/>
      <c r="HFL2" s="38"/>
      <c r="HFM2" s="38"/>
      <c r="HFN2" s="38"/>
      <c r="HFO2" s="38"/>
      <c r="HFP2" s="38"/>
      <c r="HFQ2" s="38"/>
      <c r="HFR2" s="38"/>
      <c r="HFS2" s="38"/>
      <c r="HFT2" s="38"/>
      <c r="HFU2" s="38"/>
      <c r="HFV2" s="38"/>
      <c r="HFW2" s="38"/>
      <c r="HFX2" s="38"/>
      <c r="HFY2" s="38"/>
      <c r="HFZ2" s="38"/>
      <c r="HGA2" s="38"/>
      <c r="HGB2" s="38"/>
      <c r="HGC2" s="38"/>
      <c r="HGD2" s="38"/>
      <c r="HGE2" s="38"/>
      <c r="HGF2" s="38"/>
      <c r="HGG2" s="38"/>
      <c r="HGH2" s="38"/>
      <c r="HGI2" s="38"/>
      <c r="HGJ2" s="38"/>
      <c r="HGK2" s="38"/>
      <c r="HGL2" s="38"/>
      <c r="HGM2" s="38"/>
      <c r="HGN2" s="38"/>
      <c r="HGO2" s="38"/>
      <c r="HGP2" s="38"/>
      <c r="HGQ2" s="38"/>
      <c r="HGR2" s="38"/>
      <c r="HGS2" s="38"/>
      <c r="HGT2" s="38"/>
      <c r="HGU2" s="38"/>
      <c r="HGV2" s="38"/>
      <c r="HGW2" s="38"/>
      <c r="HGX2" s="38"/>
      <c r="HGY2" s="38"/>
      <c r="HGZ2" s="38"/>
      <c r="HHA2" s="38"/>
      <c r="HHB2" s="38"/>
      <c r="HHC2" s="38"/>
      <c r="HHD2" s="38"/>
      <c r="HHE2" s="38"/>
      <c r="HHF2" s="38"/>
      <c r="HHG2" s="38"/>
      <c r="HHH2" s="38"/>
      <c r="HHI2" s="38"/>
      <c r="HHJ2" s="38"/>
      <c r="HHK2" s="38"/>
      <c r="HHL2" s="38"/>
      <c r="HHM2" s="38"/>
      <c r="HHN2" s="38"/>
      <c r="HHO2" s="38"/>
      <c r="HHP2" s="38"/>
      <c r="HHQ2" s="38"/>
      <c r="HHR2" s="38"/>
      <c r="HHS2" s="38"/>
      <c r="HHT2" s="38"/>
      <c r="HHU2" s="38"/>
      <c r="HHV2" s="38"/>
      <c r="HHW2" s="38"/>
      <c r="HHX2" s="38"/>
      <c r="HHY2" s="38"/>
      <c r="HHZ2" s="38"/>
      <c r="HIA2" s="38"/>
      <c r="HIB2" s="38"/>
      <c r="HIC2" s="38"/>
      <c r="HID2" s="38"/>
      <c r="HIE2" s="38"/>
      <c r="HIF2" s="38"/>
      <c r="HIG2" s="38"/>
      <c r="HIH2" s="38"/>
      <c r="HII2" s="38"/>
      <c r="HIJ2" s="38"/>
      <c r="HIK2" s="38"/>
      <c r="HIL2" s="38"/>
      <c r="HIM2" s="38"/>
      <c r="HIN2" s="38"/>
      <c r="HIO2" s="38"/>
      <c r="HIP2" s="38"/>
      <c r="HIQ2" s="38"/>
      <c r="HIR2" s="38"/>
      <c r="HIS2" s="38"/>
      <c r="HIT2" s="38"/>
      <c r="HIU2" s="38"/>
      <c r="HIV2" s="38"/>
      <c r="HIW2" s="38"/>
      <c r="HIX2" s="38"/>
      <c r="HIY2" s="38"/>
      <c r="HIZ2" s="38"/>
      <c r="HJA2" s="38"/>
      <c r="HJB2" s="38"/>
      <c r="HJC2" s="38"/>
      <c r="HJD2" s="38"/>
      <c r="HJE2" s="38"/>
      <c r="HJF2" s="38"/>
      <c r="HJG2" s="38"/>
      <c r="HJH2" s="38"/>
      <c r="HJI2" s="38"/>
      <c r="HJJ2" s="38"/>
      <c r="HJK2" s="38"/>
      <c r="HJL2" s="38"/>
      <c r="HJM2" s="38"/>
      <c r="HJN2" s="38"/>
      <c r="HJO2" s="38"/>
      <c r="HJP2" s="38"/>
      <c r="HJQ2" s="38"/>
      <c r="HJR2" s="38"/>
      <c r="HJS2" s="38"/>
      <c r="HJT2" s="38"/>
      <c r="HJU2" s="38"/>
      <c r="HJV2" s="38"/>
      <c r="HJW2" s="38"/>
      <c r="HJX2" s="38"/>
      <c r="HJY2" s="38"/>
      <c r="HJZ2" s="38"/>
      <c r="HKA2" s="38"/>
      <c r="HKB2" s="38"/>
      <c r="HKC2" s="38"/>
      <c r="HKD2" s="38"/>
      <c r="HKE2" s="38"/>
      <c r="HKF2" s="38"/>
      <c r="HKG2" s="38"/>
      <c r="HKH2" s="38"/>
      <c r="HKI2" s="38"/>
      <c r="HKJ2" s="38"/>
      <c r="HKK2" s="38"/>
      <c r="HKL2" s="38"/>
      <c r="HKM2" s="38"/>
      <c r="HKN2" s="38"/>
      <c r="HKO2" s="38"/>
      <c r="HKP2" s="38"/>
      <c r="HKQ2" s="38"/>
      <c r="HKR2" s="38"/>
      <c r="HKS2" s="38"/>
      <c r="HKT2" s="38"/>
      <c r="HKU2" s="38"/>
      <c r="HKV2" s="38"/>
      <c r="HKW2" s="38"/>
      <c r="HKX2" s="38"/>
      <c r="HKY2" s="38"/>
      <c r="HKZ2" s="38"/>
      <c r="HLA2" s="38"/>
      <c r="HLB2" s="38"/>
      <c r="HLC2" s="38"/>
      <c r="HLD2" s="38"/>
      <c r="HLE2" s="38"/>
      <c r="HLF2" s="38"/>
      <c r="HLG2" s="38"/>
      <c r="HLH2" s="38"/>
      <c r="HLI2" s="38"/>
      <c r="HLJ2" s="38"/>
      <c r="HLK2" s="38"/>
      <c r="HLL2" s="38"/>
      <c r="HLM2" s="38"/>
      <c r="HLN2" s="38"/>
      <c r="HLO2" s="38"/>
      <c r="HLP2" s="38"/>
      <c r="HLQ2" s="38"/>
      <c r="HLR2" s="38"/>
      <c r="HLS2" s="38"/>
      <c r="HLT2" s="38"/>
      <c r="HLU2" s="38"/>
      <c r="HLV2" s="38"/>
      <c r="HLW2" s="38"/>
      <c r="HLX2" s="38"/>
      <c r="HLY2" s="38"/>
      <c r="HLZ2" s="38"/>
      <c r="HMA2" s="38"/>
      <c r="HMB2" s="38"/>
      <c r="HMC2" s="38"/>
      <c r="HMD2" s="38"/>
      <c r="HME2" s="38"/>
      <c r="HMF2" s="38"/>
      <c r="HMG2" s="38"/>
      <c r="HMH2" s="38"/>
      <c r="HMI2" s="38"/>
      <c r="HMJ2" s="38"/>
      <c r="HMK2" s="38"/>
      <c r="HML2" s="38"/>
      <c r="HMM2" s="38"/>
      <c r="HMN2" s="38"/>
      <c r="HMO2" s="38"/>
      <c r="HMP2" s="38"/>
      <c r="HMQ2" s="38"/>
      <c r="HMR2" s="38"/>
      <c r="HMS2" s="38"/>
      <c r="HMT2" s="38"/>
      <c r="HMU2" s="38"/>
      <c r="HMV2" s="38"/>
      <c r="HMW2" s="38"/>
      <c r="HMX2" s="38"/>
      <c r="HMY2" s="38"/>
      <c r="HMZ2" s="38"/>
      <c r="HNA2" s="38"/>
      <c r="HNB2" s="38"/>
      <c r="HNC2" s="38"/>
      <c r="HND2" s="38"/>
      <c r="HNE2" s="38"/>
      <c r="HNF2" s="38"/>
      <c r="HNG2" s="38"/>
      <c r="HNH2" s="38"/>
      <c r="HNI2" s="38"/>
      <c r="HNJ2" s="38"/>
      <c r="HNK2" s="38"/>
      <c r="HNL2" s="38"/>
      <c r="HNM2" s="38"/>
      <c r="HNN2" s="38"/>
      <c r="HNO2" s="38"/>
      <c r="HNP2" s="38"/>
      <c r="HNQ2" s="38"/>
      <c r="HNR2" s="38"/>
      <c r="HNS2" s="38"/>
      <c r="HNT2" s="38"/>
      <c r="HNU2" s="38"/>
      <c r="HNV2" s="38"/>
      <c r="HNW2" s="38"/>
      <c r="HNX2" s="38"/>
      <c r="HNY2" s="38"/>
      <c r="HNZ2" s="38"/>
      <c r="HOA2" s="38"/>
      <c r="HOB2" s="38"/>
      <c r="HOC2" s="38"/>
      <c r="HOD2" s="38"/>
      <c r="HOE2" s="38"/>
      <c r="HOF2" s="38"/>
      <c r="HOG2" s="38"/>
      <c r="HOH2" s="38"/>
      <c r="HOI2" s="38"/>
      <c r="HOJ2" s="38"/>
      <c r="HOK2" s="38"/>
      <c r="HOL2" s="38"/>
      <c r="HOM2" s="38"/>
      <c r="HON2" s="38"/>
      <c r="HOO2" s="38"/>
      <c r="HOP2" s="38"/>
      <c r="HOQ2" s="38"/>
      <c r="HOR2" s="38"/>
      <c r="HOS2" s="38"/>
      <c r="HOT2" s="38"/>
      <c r="HOU2" s="38"/>
      <c r="HOV2" s="38"/>
      <c r="HOW2" s="38"/>
      <c r="HOX2" s="38"/>
      <c r="HOY2" s="38"/>
      <c r="HOZ2" s="38"/>
      <c r="HPA2" s="38"/>
      <c r="HPB2" s="38"/>
      <c r="HPC2" s="38"/>
      <c r="HPD2" s="38"/>
      <c r="HPE2" s="38"/>
      <c r="HPF2" s="38"/>
      <c r="HPG2" s="38"/>
      <c r="HPH2" s="38"/>
      <c r="HPI2" s="38"/>
      <c r="HPJ2" s="38"/>
      <c r="HPK2" s="38"/>
      <c r="HPL2" s="38"/>
      <c r="HPM2" s="38"/>
      <c r="HPN2" s="38"/>
      <c r="HPO2" s="38"/>
      <c r="HPP2" s="38"/>
      <c r="HPQ2" s="38"/>
      <c r="HPR2" s="38"/>
      <c r="HPS2" s="38"/>
      <c r="HPT2" s="38"/>
      <c r="HPU2" s="38"/>
      <c r="HPV2" s="38"/>
      <c r="HPW2" s="38"/>
      <c r="HPX2" s="38"/>
      <c r="HPY2" s="38"/>
      <c r="HPZ2" s="38"/>
      <c r="HQA2" s="38"/>
      <c r="HQB2" s="38"/>
      <c r="HQC2" s="38"/>
      <c r="HQD2" s="38"/>
      <c r="HQE2" s="38"/>
      <c r="HQF2" s="38"/>
      <c r="HQG2" s="38"/>
      <c r="HQH2" s="38"/>
      <c r="HQI2" s="38"/>
      <c r="HQJ2" s="38"/>
      <c r="HQK2" s="38"/>
      <c r="HQL2" s="38"/>
      <c r="HQM2" s="38"/>
      <c r="HQN2" s="38"/>
      <c r="HQO2" s="38"/>
      <c r="HQP2" s="38"/>
      <c r="HQQ2" s="38"/>
      <c r="HQR2" s="38"/>
      <c r="HQS2" s="38"/>
      <c r="HQT2" s="38"/>
      <c r="HQU2" s="38"/>
      <c r="HQV2" s="38"/>
      <c r="HQW2" s="38"/>
      <c r="HQX2" s="38"/>
      <c r="HQY2" s="38"/>
      <c r="HQZ2" s="38"/>
      <c r="HRA2" s="38"/>
      <c r="HRB2" s="38"/>
      <c r="HRC2" s="38"/>
      <c r="HRD2" s="38"/>
      <c r="HRE2" s="38"/>
      <c r="HRF2" s="38"/>
      <c r="HRG2" s="38"/>
      <c r="HRH2" s="38"/>
      <c r="HRI2" s="38"/>
      <c r="HRJ2" s="38"/>
      <c r="HRK2" s="38"/>
      <c r="HRL2" s="38"/>
      <c r="HRM2" s="38"/>
      <c r="HRN2" s="38"/>
      <c r="HRO2" s="38"/>
      <c r="HRP2" s="38"/>
      <c r="HRQ2" s="38"/>
      <c r="HRR2" s="38"/>
      <c r="HRS2" s="38"/>
      <c r="HRT2" s="38"/>
      <c r="HRU2" s="38"/>
      <c r="HRV2" s="38"/>
      <c r="HRW2" s="38"/>
      <c r="HRX2" s="38"/>
      <c r="HRY2" s="38"/>
      <c r="HRZ2" s="38"/>
      <c r="HSA2" s="38"/>
      <c r="HSB2" s="38"/>
      <c r="HSC2" s="38"/>
      <c r="HSD2" s="38"/>
      <c r="HSE2" s="38"/>
      <c r="HSF2" s="38"/>
      <c r="HSG2" s="38"/>
      <c r="HSH2" s="38"/>
      <c r="HSI2" s="38"/>
      <c r="HSJ2" s="38"/>
      <c r="HSK2" s="38"/>
      <c r="HSL2" s="38"/>
      <c r="HSM2" s="38"/>
      <c r="HSN2" s="38"/>
      <c r="HSO2" s="38"/>
      <c r="HSP2" s="38"/>
      <c r="HSQ2" s="38"/>
      <c r="HSR2" s="38"/>
      <c r="HSS2" s="38"/>
      <c r="HST2" s="38"/>
      <c r="HSU2" s="38"/>
      <c r="HSV2" s="38"/>
      <c r="HSW2" s="38"/>
      <c r="HSX2" s="38"/>
      <c r="HSY2" s="38"/>
      <c r="HSZ2" s="38"/>
      <c r="HTA2" s="38"/>
      <c r="HTB2" s="38"/>
      <c r="HTC2" s="38"/>
      <c r="HTD2" s="38"/>
      <c r="HTE2" s="38"/>
      <c r="HTF2" s="38"/>
      <c r="HTG2" s="38"/>
      <c r="HTH2" s="38"/>
      <c r="HTI2" s="38"/>
      <c r="HTJ2" s="38"/>
      <c r="HTK2" s="38"/>
      <c r="HTL2" s="38"/>
      <c r="HTM2" s="38"/>
      <c r="HTN2" s="38"/>
      <c r="HTO2" s="38"/>
      <c r="HTP2" s="38"/>
      <c r="HTQ2" s="38"/>
      <c r="HTR2" s="38"/>
      <c r="HTS2" s="38"/>
      <c r="HTT2" s="38"/>
      <c r="HTU2" s="38"/>
      <c r="HTV2" s="38"/>
      <c r="HTW2" s="38"/>
      <c r="HTX2" s="38"/>
      <c r="HTY2" s="38"/>
      <c r="HTZ2" s="38"/>
      <c r="HUA2" s="38"/>
      <c r="HUB2" s="38"/>
      <c r="HUC2" s="38"/>
      <c r="HUD2" s="38"/>
      <c r="HUE2" s="38"/>
      <c r="HUF2" s="38"/>
      <c r="HUG2" s="38"/>
      <c r="HUH2" s="38"/>
      <c r="HUI2" s="38"/>
      <c r="HUJ2" s="38"/>
      <c r="HUK2" s="38"/>
      <c r="HUL2" s="38"/>
      <c r="HUM2" s="38"/>
      <c r="HUN2" s="38"/>
      <c r="HUO2" s="38"/>
      <c r="HUP2" s="38"/>
      <c r="HUQ2" s="38"/>
      <c r="HUR2" s="38"/>
      <c r="HUS2" s="38"/>
      <c r="HUT2" s="38"/>
      <c r="HUU2" s="38"/>
      <c r="HUV2" s="38"/>
      <c r="HUW2" s="38"/>
      <c r="HUX2" s="38"/>
      <c r="HUY2" s="38"/>
      <c r="HUZ2" s="38"/>
      <c r="HVA2" s="38"/>
      <c r="HVB2" s="38"/>
      <c r="HVC2" s="38"/>
      <c r="HVD2" s="38"/>
      <c r="HVE2" s="38"/>
      <c r="HVF2" s="38"/>
      <c r="HVG2" s="38"/>
      <c r="HVH2" s="38"/>
      <c r="HVI2" s="38"/>
      <c r="HVJ2" s="38"/>
      <c r="HVK2" s="38"/>
      <c r="HVL2" s="38"/>
      <c r="HVM2" s="38"/>
      <c r="HVN2" s="38"/>
      <c r="HVO2" s="38"/>
      <c r="HVP2" s="38"/>
      <c r="HVQ2" s="38"/>
      <c r="HVR2" s="38"/>
      <c r="HVS2" s="38"/>
      <c r="HVT2" s="38"/>
      <c r="HVU2" s="38"/>
      <c r="HVV2" s="38"/>
      <c r="HVW2" s="38"/>
      <c r="HVX2" s="38"/>
      <c r="HVY2" s="38"/>
      <c r="HVZ2" s="38"/>
      <c r="HWA2" s="38"/>
      <c r="HWB2" s="38"/>
      <c r="HWC2" s="38"/>
      <c r="HWD2" s="38"/>
      <c r="HWE2" s="38"/>
      <c r="HWF2" s="38"/>
      <c r="HWG2" s="38"/>
      <c r="HWH2" s="38"/>
      <c r="HWI2" s="38"/>
      <c r="HWJ2" s="38"/>
      <c r="HWK2" s="38"/>
      <c r="HWL2" s="38"/>
      <c r="HWM2" s="38"/>
      <c r="HWN2" s="38"/>
      <c r="HWO2" s="38"/>
      <c r="HWP2" s="38"/>
      <c r="HWQ2" s="38"/>
      <c r="HWR2" s="38"/>
      <c r="HWS2" s="38"/>
      <c r="HWT2" s="38"/>
      <c r="HWU2" s="38"/>
      <c r="HWV2" s="38"/>
      <c r="HWW2" s="38"/>
      <c r="HWX2" s="38"/>
      <c r="HWY2" s="38"/>
      <c r="HWZ2" s="38"/>
      <c r="HXA2" s="38"/>
      <c r="HXB2" s="38"/>
      <c r="HXC2" s="38"/>
      <c r="HXD2" s="38"/>
      <c r="HXE2" s="38"/>
      <c r="HXF2" s="38"/>
      <c r="HXG2" s="38"/>
      <c r="HXH2" s="38"/>
      <c r="HXI2" s="38"/>
      <c r="HXJ2" s="38"/>
      <c r="HXK2" s="38"/>
      <c r="HXL2" s="38"/>
      <c r="HXM2" s="38"/>
      <c r="HXN2" s="38"/>
      <c r="HXO2" s="38"/>
      <c r="HXP2" s="38"/>
      <c r="HXQ2" s="38"/>
      <c r="HXR2" s="38"/>
      <c r="HXS2" s="38"/>
      <c r="HXT2" s="38"/>
      <c r="HXU2" s="38"/>
      <c r="HXV2" s="38"/>
      <c r="HXW2" s="38"/>
      <c r="HXX2" s="38"/>
      <c r="HXY2" s="38"/>
      <c r="HXZ2" s="38"/>
      <c r="HYA2" s="38"/>
      <c r="HYB2" s="38"/>
      <c r="HYC2" s="38"/>
      <c r="HYD2" s="38"/>
      <c r="HYE2" s="38"/>
      <c r="HYF2" s="38"/>
      <c r="HYG2" s="38"/>
      <c r="HYH2" s="38"/>
      <c r="HYI2" s="38"/>
      <c r="HYJ2" s="38"/>
      <c r="HYK2" s="38"/>
      <c r="HYL2" s="38"/>
      <c r="HYM2" s="38"/>
      <c r="HYN2" s="38"/>
      <c r="HYO2" s="38"/>
      <c r="HYP2" s="38"/>
      <c r="HYQ2" s="38"/>
      <c r="HYR2" s="38"/>
      <c r="HYS2" s="38"/>
      <c r="HYT2" s="38"/>
      <c r="HYU2" s="38"/>
      <c r="HYV2" s="38"/>
      <c r="HYW2" s="38"/>
      <c r="HYX2" s="38"/>
      <c r="HYY2" s="38"/>
      <c r="HYZ2" s="38"/>
      <c r="HZA2" s="38"/>
      <c r="HZB2" s="38"/>
      <c r="HZC2" s="38"/>
      <c r="HZD2" s="38"/>
      <c r="HZE2" s="38"/>
      <c r="HZF2" s="38"/>
      <c r="HZG2" s="38"/>
      <c r="HZH2" s="38"/>
      <c r="HZI2" s="38"/>
      <c r="HZJ2" s="38"/>
      <c r="HZK2" s="38"/>
      <c r="HZL2" s="38"/>
      <c r="HZM2" s="38"/>
      <c r="HZN2" s="38"/>
      <c r="HZO2" s="38"/>
      <c r="HZP2" s="38"/>
      <c r="HZQ2" s="38"/>
      <c r="HZR2" s="38"/>
      <c r="HZS2" s="38"/>
      <c r="HZT2" s="38"/>
      <c r="HZU2" s="38"/>
      <c r="HZV2" s="38"/>
      <c r="HZW2" s="38"/>
      <c r="HZX2" s="38"/>
      <c r="HZY2" s="38"/>
      <c r="HZZ2" s="38"/>
      <c r="IAA2" s="38"/>
      <c r="IAB2" s="38"/>
      <c r="IAC2" s="38"/>
      <c r="IAD2" s="38"/>
      <c r="IAE2" s="38"/>
      <c r="IAF2" s="38"/>
      <c r="IAG2" s="38"/>
      <c r="IAH2" s="38"/>
      <c r="IAI2" s="38"/>
      <c r="IAJ2" s="38"/>
      <c r="IAK2" s="38"/>
      <c r="IAL2" s="38"/>
      <c r="IAM2" s="38"/>
      <c r="IAN2" s="38"/>
      <c r="IAO2" s="38"/>
      <c r="IAP2" s="38"/>
      <c r="IAQ2" s="38"/>
      <c r="IAR2" s="38"/>
      <c r="IAS2" s="38"/>
      <c r="IAT2" s="38"/>
      <c r="IAU2" s="38"/>
      <c r="IAV2" s="38"/>
      <c r="IAW2" s="38"/>
      <c r="IAX2" s="38"/>
      <c r="IAY2" s="38"/>
      <c r="IAZ2" s="38"/>
      <c r="IBA2" s="38"/>
      <c r="IBB2" s="38"/>
      <c r="IBC2" s="38"/>
      <c r="IBD2" s="38"/>
      <c r="IBE2" s="38"/>
      <c r="IBF2" s="38"/>
      <c r="IBG2" s="38"/>
      <c r="IBH2" s="38"/>
      <c r="IBI2" s="38"/>
      <c r="IBJ2" s="38"/>
      <c r="IBK2" s="38"/>
      <c r="IBL2" s="38"/>
      <c r="IBM2" s="38"/>
      <c r="IBN2" s="38"/>
      <c r="IBO2" s="38"/>
      <c r="IBP2" s="38"/>
      <c r="IBQ2" s="38"/>
      <c r="IBR2" s="38"/>
      <c r="IBS2" s="38"/>
      <c r="IBT2" s="38"/>
      <c r="IBU2" s="38"/>
      <c r="IBV2" s="38"/>
      <c r="IBW2" s="38"/>
      <c r="IBX2" s="38"/>
      <c r="IBY2" s="38"/>
      <c r="IBZ2" s="38"/>
      <c r="ICA2" s="38"/>
      <c r="ICB2" s="38"/>
      <c r="ICC2" s="38"/>
      <c r="ICD2" s="38"/>
      <c r="ICE2" s="38"/>
      <c r="ICF2" s="38"/>
      <c r="ICG2" s="38"/>
      <c r="ICH2" s="38"/>
      <c r="ICI2" s="38"/>
      <c r="ICJ2" s="38"/>
      <c r="ICK2" s="38"/>
      <c r="ICL2" s="38"/>
      <c r="ICM2" s="38"/>
      <c r="ICN2" s="38"/>
      <c r="ICO2" s="38"/>
      <c r="ICP2" s="38"/>
      <c r="ICQ2" s="38"/>
      <c r="ICR2" s="38"/>
      <c r="ICS2" s="38"/>
      <c r="ICT2" s="38"/>
      <c r="ICU2" s="38"/>
      <c r="ICV2" s="38"/>
      <c r="ICW2" s="38"/>
      <c r="ICX2" s="38"/>
      <c r="ICY2" s="38"/>
      <c r="ICZ2" s="38"/>
      <c r="IDA2" s="38"/>
      <c r="IDB2" s="38"/>
      <c r="IDC2" s="38"/>
      <c r="IDD2" s="38"/>
      <c r="IDE2" s="38"/>
      <c r="IDF2" s="38"/>
      <c r="IDG2" s="38"/>
      <c r="IDH2" s="38"/>
      <c r="IDI2" s="38"/>
      <c r="IDJ2" s="38"/>
      <c r="IDK2" s="38"/>
      <c r="IDL2" s="38"/>
      <c r="IDM2" s="38"/>
      <c r="IDN2" s="38"/>
      <c r="IDO2" s="38"/>
      <c r="IDP2" s="38"/>
      <c r="IDQ2" s="38"/>
      <c r="IDR2" s="38"/>
      <c r="IDS2" s="38"/>
      <c r="IDT2" s="38"/>
      <c r="IDU2" s="38"/>
      <c r="IDV2" s="38"/>
      <c r="IDW2" s="38"/>
      <c r="IDX2" s="38"/>
      <c r="IDY2" s="38"/>
      <c r="IDZ2" s="38"/>
      <c r="IEA2" s="38"/>
      <c r="IEB2" s="38"/>
      <c r="IEC2" s="38"/>
      <c r="IED2" s="38"/>
      <c r="IEE2" s="38"/>
      <c r="IEF2" s="38"/>
      <c r="IEG2" s="38"/>
      <c r="IEH2" s="38"/>
      <c r="IEI2" s="38"/>
      <c r="IEJ2" s="38"/>
      <c r="IEK2" s="38"/>
      <c r="IEL2" s="38"/>
      <c r="IEM2" s="38"/>
      <c r="IEN2" s="38"/>
      <c r="IEO2" s="38"/>
      <c r="IEP2" s="38"/>
      <c r="IEQ2" s="38"/>
      <c r="IER2" s="38"/>
      <c r="IES2" s="38"/>
      <c r="IET2" s="38"/>
      <c r="IEU2" s="38"/>
      <c r="IEV2" s="38"/>
      <c r="IEW2" s="38"/>
      <c r="IEX2" s="38"/>
      <c r="IEY2" s="38"/>
      <c r="IEZ2" s="38"/>
      <c r="IFA2" s="38"/>
      <c r="IFB2" s="38"/>
      <c r="IFC2" s="38"/>
      <c r="IFD2" s="38"/>
      <c r="IFE2" s="38"/>
      <c r="IFF2" s="38"/>
      <c r="IFG2" s="38"/>
      <c r="IFH2" s="38"/>
      <c r="IFI2" s="38"/>
      <c r="IFJ2" s="38"/>
      <c r="IFK2" s="38"/>
      <c r="IFL2" s="38"/>
      <c r="IFM2" s="38"/>
      <c r="IFN2" s="38"/>
      <c r="IFO2" s="38"/>
      <c r="IFP2" s="38"/>
      <c r="IFQ2" s="38"/>
      <c r="IFR2" s="38"/>
      <c r="IFS2" s="38"/>
      <c r="IFT2" s="38"/>
      <c r="IFU2" s="38"/>
      <c r="IFV2" s="38"/>
      <c r="IFW2" s="38"/>
      <c r="IFX2" s="38"/>
      <c r="IFY2" s="38"/>
      <c r="IFZ2" s="38"/>
      <c r="IGA2" s="38"/>
      <c r="IGB2" s="38"/>
      <c r="IGC2" s="38"/>
      <c r="IGD2" s="38"/>
      <c r="IGE2" s="38"/>
      <c r="IGF2" s="38"/>
      <c r="IGG2" s="38"/>
      <c r="IGH2" s="38"/>
      <c r="IGI2" s="38"/>
      <c r="IGJ2" s="38"/>
      <c r="IGK2" s="38"/>
      <c r="IGL2" s="38"/>
      <c r="IGM2" s="38"/>
      <c r="IGN2" s="38"/>
      <c r="IGO2" s="38"/>
      <c r="IGP2" s="38"/>
      <c r="IGQ2" s="38"/>
      <c r="IGR2" s="38"/>
      <c r="IGS2" s="38"/>
      <c r="IGT2" s="38"/>
      <c r="IGU2" s="38"/>
      <c r="IGV2" s="38"/>
      <c r="IGW2" s="38"/>
      <c r="IGX2" s="38"/>
      <c r="IGY2" s="38"/>
      <c r="IGZ2" s="38"/>
      <c r="IHA2" s="38"/>
      <c r="IHB2" s="38"/>
      <c r="IHC2" s="38"/>
      <c r="IHD2" s="38"/>
      <c r="IHE2" s="38"/>
      <c r="IHF2" s="38"/>
      <c r="IHG2" s="38"/>
      <c r="IHH2" s="38"/>
      <c r="IHI2" s="38"/>
      <c r="IHJ2" s="38"/>
      <c r="IHK2" s="38"/>
      <c r="IHL2" s="38"/>
      <c r="IHM2" s="38"/>
      <c r="IHN2" s="38"/>
      <c r="IHO2" s="38"/>
      <c r="IHP2" s="38"/>
      <c r="IHQ2" s="38"/>
      <c r="IHR2" s="38"/>
      <c r="IHS2" s="38"/>
      <c r="IHT2" s="38"/>
      <c r="IHU2" s="38"/>
      <c r="IHV2" s="38"/>
      <c r="IHW2" s="38"/>
      <c r="IHX2" s="38"/>
      <c r="IHY2" s="38"/>
      <c r="IHZ2" s="38"/>
      <c r="IIA2" s="38"/>
      <c r="IIB2" s="38"/>
      <c r="IIC2" s="38"/>
      <c r="IID2" s="38"/>
      <c r="IIE2" s="38"/>
      <c r="IIF2" s="38"/>
      <c r="IIG2" s="38"/>
      <c r="IIH2" s="38"/>
      <c r="III2" s="38"/>
      <c r="IIJ2" s="38"/>
      <c r="IIK2" s="38"/>
      <c r="IIL2" s="38"/>
      <c r="IIM2" s="38"/>
      <c r="IIN2" s="38"/>
      <c r="IIO2" s="38"/>
      <c r="IIP2" s="38"/>
      <c r="IIQ2" s="38"/>
      <c r="IIR2" s="38"/>
      <c r="IIS2" s="38"/>
      <c r="IIT2" s="38"/>
      <c r="IIU2" s="38"/>
      <c r="IIV2" s="38"/>
      <c r="IIW2" s="38"/>
      <c r="IIX2" s="38"/>
      <c r="IIY2" s="38"/>
      <c r="IIZ2" s="38"/>
      <c r="IJA2" s="38"/>
      <c r="IJB2" s="38"/>
      <c r="IJC2" s="38"/>
      <c r="IJD2" s="38"/>
      <c r="IJE2" s="38"/>
      <c r="IJF2" s="38"/>
      <c r="IJG2" s="38"/>
      <c r="IJH2" s="38"/>
      <c r="IJI2" s="38"/>
      <c r="IJJ2" s="38"/>
      <c r="IJK2" s="38"/>
      <c r="IJL2" s="38"/>
      <c r="IJM2" s="38"/>
      <c r="IJN2" s="38"/>
      <c r="IJO2" s="38"/>
      <c r="IJP2" s="38"/>
      <c r="IJQ2" s="38"/>
      <c r="IJR2" s="38"/>
      <c r="IJS2" s="38"/>
      <c r="IJT2" s="38"/>
      <c r="IJU2" s="38"/>
      <c r="IJV2" s="38"/>
      <c r="IJW2" s="38"/>
      <c r="IJX2" s="38"/>
      <c r="IJY2" s="38"/>
      <c r="IJZ2" s="38"/>
      <c r="IKA2" s="38"/>
      <c r="IKB2" s="38"/>
      <c r="IKC2" s="38"/>
      <c r="IKD2" s="38"/>
      <c r="IKE2" s="38"/>
      <c r="IKF2" s="38"/>
      <c r="IKG2" s="38"/>
      <c r="IKH2" s="38"/>
      <c r="IKI2" s="38"/>
      <c r="IKJ2" s="38"/>
      <c r="IKK2" s="38"/>
      <c r="IKL2" s="38"/>
      <c r="IKM2" s="38"/>
      <c r="IKN2" s="38"/>
      <c r="IKO2" s="38"/>
      <c r="IKP2" s="38"/>
      <c r="IKQ2" s="38"/>
      <c r="IKR2" s="38"/>
      <c r="IKS2" s="38"/>
      <c r="IKT2" s="38"/>
      <c r="IKU2" s="38"/>
      <c r="IKV2" s="38"/>
      <c r="IKW2" s="38"/>
      <c r="IKX2" s="38"/>
      <c r="IKY2" s="38"/>
      <c r="IKZ2" s="38"/>
      <c r="ILA2" s="38"/>
      <c r="ILB2" s="38"/>
      <c r="ILC2" s="38"/>
      <c r="ILD2" s="38"/>
      <c r="ILE2" s="38"/>
      <c r="ILF2" s="38"/>
      <c r="ILG2" s="38"/>
      <c r="ILH2" s="38"/>
      <c r="ILI2" s="38"/>
      <c r="ILJ2" s="38"/>
      <c r="ILK2" s="38"/>
      <c r="ILL2" s="38"/>
      <c r="ILM2" s="38"/>
      <c r="ILN2" s="38"/>
      <c r="ILO2" s="38"/>
      <c r="ILP2" s="38"/>
      <c r="ILQ2" s="38"/>
      <c r="ILR2" s="38"/>
      <c r="ILS2" s="38"/>
      <c r="ILT2" s="38"/>
      <c r="ILU2" s="38"/>
      <c r="ILV2" s="38"/>
      <c r="ILW2" s="38"/>
      <c r="ILX2" s="38"/>
      <c r="ILY2" s="38"/>
      <c r="ILZ2" s="38"/>
      <c r="IMA2" s="38"/>
      <c r="IMB2" s="38"/>
      <c r="IMC2" s="38"/>
      <c r="IMD2" s="38"/>
      <c r="IME2" s="38"/>
      <c r="IMF2" s="38"/>
      <c r="IMG2" s="38"/>
      <c r="IMH2" s="38"/>
      <c r="IMI2" s="38"/>
      <c r="IMJ2" s="38"/>
      <c r="IMK2" s="38"/>
      <c r="IML2" s="38"/>
      <c r="IMM2" s="38"/>
      <c r="IMN2" s="38"/>
      <c r="IMO2" s="38"/>
      <c r="IMP2" s="38"/>
      <c r="IMQ2" s="38"/>
      <c r="IMR2" s="38"/>
      <c r="IMS2" s="38"/>
      <c r="IMT2" s="38"/>
      <c r="IMU2" s="38"/>
      <c r="IMV2" s="38"/>
      <c r="IMW2" s="38"/>
      <c r="IMX2" s="38"/>
      <c r="IMY2" s="38"/>
      <c r="IMZ2" s="38"/>
      <c r="INA2" s="38"/>
      <c r="INB2" s="38"/>
      <c r="INC2" s="38"/>
      <c r="IND2" s="38"/>
      <c r="INE2" s="38"/>
      <c r="INF2" s="38"/>
      <c r="ING2" s="38"/>
      <c r="INH2" s="38"/>
      <c r="INI2" s="38"/>
      <c r="INJ2" s="38"/>
      <c r="INK2" s="38"/>
      <c r="INL2" s="38"/>
      <c r="INM2" s="38"/>
      <c r="INN2" s="38"/>
      <c r="INO2" s="38"/>
      <c r="INP2" s="38"/>
      <c r="INQ2" s="38"/>
      <c r="INR2" s="38"/>
      <c r="INS2" s="38"/>
      <c r="INT2" s="38"/>
      <c r="INU2" s="38"/>
      <c r="INV2" s="38"/>
      <c r="INW2" s="38"/>
      <c r="INX2" s="38"/>
      <c r="INY2" s="38"/>
      <c r="INZ2" s="38"/>
      <c r="IOA2" s="38"/>
      <c r="IOB2" s="38"/>
      <c r="IOC2" s="38"/>
      <c r="IOD2" s="38"/>
      <c r="IOE2" s="38"/>
      <c r="IOF2" s="38"/>
      <c r="IOG2" s="38"/>
      <c r="IOH2" s="38"/>
      <c r="IOI2" s="38"/>
      <c r="IOJ2" s="38"/>
      <c r="IOK2" s="38"/>
      <c r="IOL2" s="38"/>
      <c r="IOM2" s="38"/>
      <c r="ION2" s="38"/>
      <c r="IOO2" s="38"/>
      <c r="IOP2" s="38"/>
      <c r="IOQ2" s="38"/>
      <c r="IOR2" s="38"/>
      <c r="IOS2" s="38"/>
      <c r="IOT2" s="38"/>
      <c r="IOU2" s="38"/>
      <c r="IOV2" s="38"/>
      <c r="IOW2" s="38"/>
      <c r="IOX2" s="38"/>
      <c r="IOY2" s="38"/>
      <c r="IOZ2" s="38"/>
      <c r="IPA2" s="38"/>
      <c r="IPB2" s="38"/>
      <c r="IPC2" s="38"/>
      <c r="IPD2" s="38"/>
      <c r="IPE2" s="38"/>
      <c r="IPF2" s="38"/>
      <c r="IPG2" s="38"/>
      <c r="IPH2" s="38"/>
      <c r="IPI2" s="38"/>
      <c r="IPJ2" s="38"/>
      <c r="IPK2" s="38"/>
      <c r="IPL2" s="38"/>
      <c r="IPM2" s="38"/>
      <c r="IPN2" s="38"/>
      <c r="IPO2" s="38"/>
      <c r="IPP2" s="38"/>
      <c r="IPQ2" s="38"/>
      <c r="IPR2" s="38"/>
      <c r="IPS2" s="38"/>
      <c r="IPT2" s="38"/>
      <c r="IPU2" s="38"/>
      <c r="IPV2" s="38"/>
      <c r="IPW2" s="38"/>
      <c r="IPX2" s="38"/>
      <c r="IPY2" s="38"/>
      <c r="IPZ2" s="38"/>
      <c r="IQA2" s="38"/>
      <c r="IQB2" s="38"/>
      <c r="IQC2" s="38"/>
      <c r="IQD2" s="38"/>
      <c r="IQE2" s="38"/>
      <c r="IQF2" s="38"/>
      <c r="IQG2" s="38"/>
      <c r="IQH2" s="38"/>
      <c r="IQI2" s="38"/>
      <c r="IQJ2" s="38"/>
      <c r="IQK2" s="38"/>
      <c r="IQL2" s="38"/>
      <c r="IQM2" s="38"/>
      <c r="IQN2" s="38"/>
      <c r="IQO2" s="38"/>
      <c r="IQP2" s="38"/>
      <c r="IQQ2" s="38"/>
      <c r="IQR2" s="38"/>
      <c r="IQS2" s="38"/>
      <c r="IQT2" s="38"/>
      <c r="IQU2" s="38"/>
      <c r="IQV2" s="38"/>
      <c r="IQW2" s="38"/>
      <c r="IQX2" s="38"/>
      <c r="IQY2" s="38"/>
      <c r="IQZ2" s="38"/>
      <c r="IRA2" s="38"/>
      <c r="IRB2" s="38"/>
      <c r="IRC2" s="38"/>
      <c r="IRD2" s="38"/>
      <c r="IRE2" s="38"/>
      <c r="IRF2" s="38"/>
      <c r="IRG2" s="38"/>
      <c r="IRH2" s="38"/>
      <c r="IRI2" s="38"/>
      <c r="IRJ2" s="38"/>
      <c r="IRK2" s="38"/>
      <c r="IRL2" s="38"/>
      <c r="IRM2" s="38"/>
      <c r="IRN2" s="38"/>
      <c r="IRO2" s="38"/>
      <c r="IRP2" s="38"/>
      <c r="IRQ2" s="38"/>
      <c r="IRR2" s="38"/>
      <c r="IRS2" s="38"/>
      <c r="IRT2" s="38"/>
      <c r="IRU2" s="38"/>
      <c r="IRV2" s="38"/>
      <c r="IRW2" s="38"/>
      <c r="IRX2" s="38"/>
      <c r="IRY2" s="38"/>
      <c r="IRZ2" s="38"/>
      <c r="ISA2" s="38"/>
      <c r="ISB2" s="38"/>
      <c r="ISC2" s="38"/>
      <c r="ISD2" s="38"/>
      <c r="ISE2" s="38"/>
      <c r="ISF2" s="38"/>
      <c r="ISG2" s="38"/>
      <c r="ISH2" s="38"/>
      <c r="ISI2" s="38"/>
      <c r="ISJ2" s="38"/>
      <c r="ISK2" s="38"/>
      <c r="ISL2" s="38"/>
      <c r="ISM2" s="38"/>
      <c r="ISN2" s="38"/>
      <c r="ISO2" s="38"/>
      <c r="ISP2" s="38"/>
      <c r="ISQ2" s="38"/>
      <c r="ISR2" s="38"/>
      <c r="ISS2" s="38"/>
      <c r="IST2" s="38"/>
      <c r="ISU2" s="38"/>
      <c r="ISV2" s="38"/>
      <c r="ISW2" s="38"/>
      <c r="ISX2" s="38"/>
      <c r="ISY2" s="38"/>
      <c r="ISZ2" s="38"/>
      <c r="ITA2" s="38"/>
      <c r="ITB2" s="38"/>
      <c r="ITC2" s="38"/>
      <c r="ITD2" s="38"/>
      <c r="ITE2" s="38"/>
      <c r="ITF2" s="38"/>
      <c r="ITG2" s="38"/>
      <c r="ITH2" s="38"/>
      <c r="ITI2" s="38"/>
      <c r="ITJ2" s="38"/>
      <c r="ITK2" s="38"/>
      <c r="ITL2" s="38"/>
      <c r="ITM2" s="38"/>
      <c r="ITN2" s="38"/>
      <c r="ITO2" s="38"/>
      <c r="ITP2" s="38"/>
      <c r="ITQ2" s="38"/>
      <c r="ITR2" s="38"/>
      <c r="ITS2" s="38"/>
      <c r="ITT2" s="38"/>
      <c r="ITU2" s="38"/>
      <c r="ITV2" s="38"/>
      <c r="ITW2" s="38"/>
      <c r="ITX2" s="38"/>
      <c r="ITY2" s="38"/>
      <c r="ITZ2" s="38"/>
      <c r="IUA2" s="38"/>
      <c r="IUB2" s="38"/>
      <c r="IUC2" s="38"/>
      <c r="IUD2" s="38"/>
      <c r="IUE2" s="38"/>
      <c r="IUF2" s="38"/>
      <c r="IUG2" s="38"/>
      <c r="IUH2" s="38"/>
      <c r="IUI2" s="38"/>
      <c r="IUJ2" s="38"/>
      <c r="IUK2" s="38"/>
      <c r="IUL2" s="38"/>
      <c r="IUM2" s="38"/>
      <c r="IUN2" s="38"/>
      <c r="IUO2" s="38"/>
      <c r="IUP2" s="38"/>
      <c r="IUQ2" s="38"/>
      <c r="IUR2" s="38"/>
      <c r="IUS2" s="38"/>
      <c r="IUT2" s="38"/>
      <c r="IUU2" s="38"/>
      <c r="IUV2" s="38"/>
      <c r="IUW2" s="38"/>
      <c r="IUX2" s="38"/>
      <c r="IUY2" s="38"/>
      <c r="IUZ2" s="38"/>
      <c r="IVA2" s="38"/>
      <c r="IVB2" s="38"/>
      <c r="IVC2" s="38"/>
      <c r="IVD2" s="38"/>
      <c r="IVE2" s="38"/>
      <c r="IVF2" s="38"/>
      <c r="IVG2" s="38"/>
      <c r="IVH2" s="38"/>
      <c r="IVI2" s="38"/>
      <c r="IVJ2" s="38"/>
      <c r="IVK2" s="38"/>
      <c r="IVL2" s="38"/>
      <c r="IVM2" s="38"/>
      <c r="IVN2" s="38"/>
      <c r="IVO2" s="38"/>
      <c r="IVP2" s="38"/>
      <c r="IVQ2" s="38"/>
      <c r="IVR2" s="38"/>
      <c r="IVS2" s="38"/>
      <c r="IVT2" s="38"/>
      <c r="IVU2" s="38"/>
      <c r="IVV2" s="38"/>
      <c r="IVW2" s="38"/>
      <c r="IVX2" s="38"/>
      <c r="IVY2" s="38"/>
      <c r="IVZ2" s="38"/>
      <c r="IWA2" s="38"/>
      <c r="IWB2" s="38"/>
      <c r="IWC2" s="38"/>
      <c r="IWD2" s="38"/>
      <c r="IWE2" s="38"/>
      <c r="IWF2" s="38"/>
      <c r="IWG2" s="38"/>
      <c r="IWH2" s="38"/>
      <c r="IWI2" s="38"/>
      <c r="IWJ2" s="38"/>
      <c r="IWK2" s="38"/>
      <c r="IWL2" s="38"/>
      <c r="IWM2" s="38"/>
      <c r="IWN2" s="38"/>
      <c r="IWO2" s="38"/>
      <c r="IWP2" s="38"/>
      <c r="IWQ2" s="38"/>
      <c r="IWR2" s="38"/>
      <c r="IWS2" s="38"/>
      <c r="IWT2" s="38"/>
      <c r="IWU2" s="38"/>
      <c r="IWV2" s="38"/>
      <c r="IWW2" s="38"/>
      <c r="IWX2" s="38"/>
      <c r="IWY2" s="38"/>
      <c r="IWZ2" s="38"/>
      <c r="IXA2" s="38"/>
      <c r="IXB2" s="38"/>
      <c r="IXC2" s="38"/>
      <c r="IXD2" s="38"/>
      <c r="IXE2" s="38"/>
      <c r="IXF2" s="38"/>
      <c r="IXG2" s="38"/>
      <c r="IXH2" s="38"/>
      <c r="IXI2" s="38"/>
      <c r="IXJ2" s="38"/>
      <c r="IXK2" s="38"/>
      <c r="IXL2" s="38"/>
      <c r="IXM2" s="38"/>
      <c r="IXN2" s="38"/>
      <c r="IXO2" s="38"/>
      <c r="IXP2" s="38"/>
      <c r="IXQ2" s="38"/>
      <c r="IXR2" s="38"/>
      <c r="IXS2" s="38"/>
      <c r="IXT2" s="38"/>
      <c r="IXU2" s="38"/>
      <c r="IXV2" s="38"/>
      <c r="IXW2" s="38"/>
      <c r="IXX2" s="38"/>
      <c r="IXY2" s="38"/>
      <c r="IXZ2" s="38"/>
      <c r="IYA2" s="38"/>
      <c r="IYB2" s="38"/>
      <c r="IYC2" s="38"/>
      <c r="IYD2" s="38"/>
      <c r="IYE2" s="38"/>
      <c r="IYF2" s="38"/>
      <c r="IYG2" s="38"/>
      <c r="IYH2" s="38"/>
      <c r="IYI2" s="38"/>
      <c r="IYJ2" s="38"/>
      <c r="IYK2" s="38"/>
      <c r="IYL2" s="38"/>
      <c r="IYM2" s="38"/>
      <c r="IYN2" s="38"/>
      <c r="IYO2" s="38"/>
      <c r="IYP2" s="38"/>
      <c r="IYQ2" s="38"/>
      <c r="IYR2" s="38"/>
      <c r="IYS2" s="38"/>
      <c r="IYT2" s="38"/>
      <c r="IYU2" s="38"/>
      <c r="IYV2" s="38"/>
      <c r="IYW2" s="38"/>
      <c r="IYX2" s="38"/>
      <c r="IYY2" s="38"/>
      <c r="IYZ2" s="38"/>
      <c r="IZA2" s="38"/>
      <c r="IZB2" s="38"/>
      <c r="IZC2" s="38"/>
      <c r="IZD2" s="38"/>
      <c r="IZE2" s="38"/>
      <c r="IZF2" s="38"/>
      <c r="IZG2" s="38"/>
      <c r="IZH2" s="38"/>
      <c r="IZI2" s="38"/>
      <c r="IZJ2" s="38"/>
      <c r="IZK2" s="38"/>
      <c r="IZL2" s="38"/>
      <c r="IZM2" s="38"/>
      <c r="IZN2" s="38"/>
      <c r="IZO2" s="38"/>
      <c r="IZP2" s="38"/>
      <c r="IZQ2" s="38"/>
      <c r="IZR2" s="38"/>
      <c r="IZS2" s="38"/>
      <c r="IZT2" s="38"/>
      <c r="IZU2" s="38"/>
      <c r="IZV2" s="38"/>
      <c r="IZW2" s="38"/>
      <c r="IZX2" s="38"/>
      <c r="IZY2" s="38"/>
      <c r="IZZ2" s="38"/>
      <c r="JAA2" s="38"/>
      <c r="JAB2" s="38"/>
      <c r="JAC2" s="38"/>
      <c r="JAD2" s="38"/>
      <c r="JAE2" s="38"/>
      <c r="JAF2" s="38"/>
      <c r="JAG2" s="38"/>
      <c r="JAH2" s="38"/>
      <c r="JAI2" s="38"/>
      <c r="JAJ2" s="38"/>
      <c r="JAK2" s="38"/>
      <c r="JAL2" s="38"/>
      <c r="JAM2" s="38"/>
      <c r="JAN2" s="38"/>
      <c r="JAO2" s="38"/>
      <c r="JAP2" s="38"/>
      <c r="JAQ2" s="38"/>
      <c r="JAR2" s="38"/>
      <c r="JAS2" s="38"/>
      <c r="JAT2" s="38"/>
      <c r="JAU2" s="38"/>
      <c r="JAV2" s="38"/>
      <c r="JAW2" s="38"/>
      <c r="JAX2" s="38"/>
      <c r="JAY2" s="38"/>
      <c r="JAZ2" s="38"/>
      <c r="JBA2" s="38"/>
      <c r="JBB2" s="38"/>
      <c r="JBC2" s="38"/>
      <c r="JBD2" s="38"/>
      <c r="JBE2" s="38"/>
      <c r="JBF2" s="38"/>
      <c r="JBG2" s="38"/>
      <c r="JBH2" s="38"/>
      <c r="JBI2" s="38"/>
      <c r="JBJ2" s="38"/>
      <c r="JBK2" s="38"/>
      <c r="JBL2" s="38"/>
      <c r="JBM2" s="38"/>
      <c r="JBN2" s="38"/>
      <c r="JBO2" s="38"/>
      <c r="JBP2" s="38"/>
      <c r="JBQ2" s="38"/>
      <c r="JBR2" s="38"/>
      <c r="JBS2" s="38"/>
      <c r="JBT2" s="38"/>
      <c r="JBU2" s="38"/>
      <c r="JBV2" s="38"/>
      <c r="JBW2" s="38"/>
      <c r="JBX2" s="38"/>
      <c r="JBY2" s="38"/>
      <c r="JBZ2" s="38"/>
      <c r="JCA2" s="38"/>
      <c r="JCB2" s="38"/>
      <c r="JCC2" s="38"/>
      <c r="JCD2" s="38"/>
      <c r="JCE2" s="38"/>
      <c r="JCF2" s="38"/>
      <c r="JCG2" s="38"/>
      <c r="JCH2" s="38"/>
      <c r="JCI2" s="38"/>
      <c r="JCJ2" s="38"/>
      <c r="JCK2" s="38"/>
      <c r="JCL2" s="38"/>
      <c r="JCM2" s="38"/>
      <c r="JCN2" s="38"/>
      <c r="JCO2" s="38"/>
      <c r="JCP2" s="38"/>
      <c r="JCQ2" s="38"/>
      <c r="JCR2" s="38"/>
      <c r="JCS2" s="38"/>
      <c r="JCT2" s="38"/>
      <c r="JCU2" s="38"/>
      <c r="JCV2" s="38"/>
      <c r="JCW2" s="38"/>
      <c r="JCX2" s="38"/>
      <c r="JCY2" s="38"/>
      <c r="JCZ2" s="38"/>
      <c r="JDA2" s="38"/>
      <c r="JDB2" s="38"/>
      <c r="JDC2" s="38"/>
      <c r="JDD2" s="38"/>
      <c r="JDE2" s="38"/>
      <c r="JDF2" s="38"/>
      <c r="JDG2" s="38"/>
      <c r="JDH2" s="38"/>
      <c r="JDI2" s="38"/>
      <c r="JDJ2" s="38"/>
      <c r="JDK2" s="38"/>
      <c r="JDL2" s="38"/>
      <c r="JDM2" s="38"/>
      <c r="JDN2" s="38"/>
      <c r="JDO2" s="38"/>
      <c r="JDP2" s="38"/>
      <c r="JDQ2" s="38"/>
      <c r="JDR2" s="38"/>
      <c r="JDS2" s="38"/>
      <c r="JDT2" s="38"/>
      <c r="JDU2" s="38"/>
      <c r="JDV2" s="38"/>
      <c r="JDW2" s="38"/>
      <c r="JDX2" s="38"/>
      <c r="JDY2" s="38"/>
      <c r="JDZ2" s="38"/>
      <c r="JEA2" s="38"/>
      <c r="JEB2" s="38"/>
      <c r="JEC2" s="38"/>
      <c r="JED2" s="38"/>
      <c r="JEE2" s="38"/>
      <c r="JEF2" s="38"/>
      <c r="JEG2" s="38"/>
      <c r="JEH2" s="38"/>
      <c r="JEI2" s="38"/>
      <c r="JEJ2" s="38"/>
      <c r="JEK2" s="38"/>
      <c r="JEL2" s="38"/>
      <c r="JEM2" s="38"/>
      <c r="JEN2" s="38"/>
      <c r="JEO2" s="38"/>
      <c r="JEP2" s="38"/>
      <c r="JEQ2" s="38"/>
      <c r="JER2" s="38"/>
      <c r="JES2" s="38"/>
      <c r="JET2" s="38"/>
      <c r="JEU2" s="38"/>
      <c r="JEV2" s="38"/>
      <c r="JEW2" s="38"/>
      <c r="JEX2" s="38"/>
      <c r="JEY2" s="38"/>
      <c r="JEZ2" s="38"/>
      <c r="JFA2" s="38"/>
      <c r="JFB2" s="38"/>
      <c r="JFC2" s="38"/>
      <c r="JFD2" s="38"/>
      <c r="JFE2" s="38"/>
      <c r="JFF2" s="38"/>
      <c r="JFG2" s="38"/>
      <c r="JFH2" s="38"/>
      <c r="JFI2" s="38"/>
      <c r="JFJ2" s="38"/>
      <c r="JFK2" s="38"/>
      <c r="JFL2" s="38"/>
      <c r="JFM2" s="38"/>
      <c r="JFN2" s="38"/>
      <c r="JFO2" s="38"/>
      <c r="JFP2" s="38"/>
      <c r="JFQ2" s="38"/>
      <c r="JFR2" s="38"/>
      <c r="JFS2" s="38"/>
      <c r="JFT2" s="38"/>
      <c r="JFU2" s="38"/>
      <c r="JFV2" s="38"/>
      <c r="JFW2" s="38"/>
      <c r="JFX2" s="38"/>
      <c r="JFY2" s="38"/>
      <c r="JFZ2" s="38"/>
      <c r="JGA2" s="38"/>
      <c r="JGB2" s="38"/>
      <c r="JGC2" s="38"/>
      <c r="JGD2" s="38"/>
      <c r="JGE2" s="38"/>
      <c r="JGF2" s="38"/>
      <c r="JGG2" s="38"/>
      <c r="JGH2" s="38"/>
      <c r="JGI2" s="38"/>
      <c r="JGJ2" s="38"/>
      <c r="JGK2" s="38"/>
      <c r="JGL2" s="38"/>
      <c r="JGM2" s="38"/>
      <c r="JGN2" s="38"/>
      <c r="JGO2" s="38"/>
      <c r="JGP2" s="38"/>
      <c r="JGQ2" s="38"/>
      <c r="JGR2" s="38"/>
      <c r="JGS2" s="38"/>
      <c r="JGT2" s="38"/>
      <c r="JGU2" s="38"/>
      <c r="JGV2" s="38"/>
      <c r="JGW2" s="38"/>
      <c r="JGX2" s="38"/>
      <c r="JGY2" s="38"/>
      <c r="JGZ2" s="38"/>
      <c r="JHA2" s="38"/>
      <c r="JHB2" s="38"/>
      <c r="JHC2" s="38"/>
      <c r="JHD2" s="38"/>
      <c r="JHE2" s="38"/>
      <c r="JHF2" s="38"/>
      <c r="JHG2" s="38"/>
      <c r="JHH2" s="38"/>
      <c r="JHI2" s="38"/>
      <c r="JHJ2" s="38"/>
      <c r="JHK2" s="38"/>
      <c r="JHL2" s="38"/>
      <c r="JHM2" s="38"/>
      <c r="JHN2" s="38"/>
      <c r="JHO2" s="38"/>
      <c r="JHP2" s="38"/>
      <c r="JHQ2" s="38"/>
      <c r="JHR2" s="38"/>
      <c r="JHS2" s="38"/>
      <c r="JHT2" s="38"/>
      <c r="JHU2" s="38"/>
      <c r="JHV2" s="38"/>
      <c r="JHW2" s="38"/>
      <c r="JHX2" s="38"/>
      <c r="JHY2" s="38"/>
      <c r="JHZ2" s="38"/>
      <c r="JIA2" s="38"/>
      <c r="JIB2" s="38"/>
      <c r="JIC2" s="38"/>
      <c r="JID2" s="38"/>
      <c r="JIE2" s="38"/>
      <c r="JIF2" s="38"/>
      <c r="JIG2" s="38"/>
      <c r="JIH2" s="38"/>
      <c r="JII2" s="38"/>
      <c r="JIJ2" s="38"/>
      <c r="JIK2" s="38"/>
      <c r="JIL2" s="38"/>
      <c r="JIM2" s="38"/>
      <c r="JIN2" s="38"/>
      <c r="JIO2" s="38"/>
      <c r="JIP2" s="38"/>
      <c r="JIQ2" s="38"/>
      <c r="JIR2" s="38"/>
      <c r="JIS2" s="38"/>
      <c r="JIT2" s="38"/>
      <c r="JIU2" s="38"/>
      <c r="JIV2" s="38"/>
      <c r="JIW2" s="38"/>
      <c r="JIX2" s="38"/>
      <c r="JIY2" s="38"/>
      <c r="JIZ2" s="38"/>
      <c r="JJA2" s="38"/>
      <c r="JJB2" s="38"/>
      <c r="JJC2" s="38"/>
      <c r="JJD2" s="38"/>
      <c r="JJE2" s="38"/>
      <c r="JJF2" s="38"/>
      <c r="JJG2" s="38"/>
      <c r="JJH2" s="38"/>
      <c r="JJI2" s="38"/>
      <c r="JJJ2" s="38"/>
      <c r="JJK2" s="38"/>
      <c r="JJL2" s="38"/>
      <c r="JJM2" s="38"/>
      <c r="JJN2" s="38"/>
      <c r="JJO2" s="38"/>
      <c r="JJP2" s="38"/>
      <c r="JJQ2" s="38"/>
      <c r="JJR2" s="38"/>
      <c r="JJS2" s="38"/>
      <c r="JJT2" s="38"/>
      <c r="JJU2" s="38"/>
      <c r="JJV2" s="38"/>
      <c r="JJW2" s="38"/>
      <c r="JJX2" s="38"/>
      <c r="JJY2" s="38"/>
      <c r="JJZ2" s="38"/>
      <c r="JKA2" s="38"/>
      <c r="JKB2" s="38"/>
      <c r="JKC2" s="38"/>
      <c r="JKD2" s="38"/>
      <c r="JKE2" s="38"/>
      <c r="JKF2" s="38"/>
      <c r="JKG2" s="38"/>
      <c r="JKH2" s="38"/>
      <c r="JKI2" s="38"/>
      <c r="JKJ2" s="38"/>
      <c r="JKK2" s="38"/>
      <c r="JKL2" s="38"/>
      <c r="JKM2" s="38"/>
      <c r="JKN2" s="38"/>
      <c r="JKO2" s="38"/>
      <c r="JKP2" s="38"/>
      <c r="JKQ2" s="38"/>
      <c r="JKR2" s="38"/>
      <c r="JKS2" s="38"/>
      <c r="JKT2" s="38"/>
      <c r="JKU2" s="38"/>
      <c r="JKV2" s="38"/>
      <c r="JKW2" s="38"/>
      <c r="JKX2" s="38"/>
      <c r="JKY2" s="38"/>
      <c r="JKZ2" s="38"/>
      <c r="JLA2" s="38"/>
      <c r="JLB2" s="38"/>
      <c r="JLC2" s="38"/>
      <c r="JLD2" s="38"/>
      <c r="JLE2" s="38"/>
      <c r="JLF2" s="38"/>
      <c r="JLG2" s="38"/>
      <c r="JLH2" s="38"/>
      <c r="JLI2" s="38"/>
      <c r="JLJ2" s="38"/>
      <c r="JLK2" s="38"/>
      <c r="JLL2" s="38"/>
      <c r="JLM2" s="38"/>
      <c r="JLN2" s="38"/>
      <c r="JLO2" s="38"/>
      <c r="JLP2" s="38"/>
      <c r="JLQ2" s="38"/>
      <c r="JLR2" s="38"/>
      <c r="JLS2" s="38"/>
      <c r="JLT2" s="38"/>
      <c r="JLU2" s="38"/>
      <c r="JLV2" s="38"/>
      <c r="JLW2" s="38"/>
      <c r="JLX2" s="38"/>
      <c r="JLY2" s="38"/>
      <c r="JLZ2" s="38"/>
      <c r="JMA2" s="38"/>
      <c r="JMB2" s="38"/>
      <c r="JMC2" s="38"/>
      <c r="JMD2" s="38"/>
      <c r="JME2" s="38"/>
      <c r="JMF2" s="38"/>
      <c r="JMG2" s="38"/>
      <c r="JMH2" s="38"/>
      <c r="JMI2" s="38"/>
      <c r="JMJ2" s="38"/>
      <c r="JMK2" s="38"/>
      <c r="JML2" s="38"/>
      <c r="JMM2" s="38"/>
      <c r="JMN2" s="38"/>
      <c r="JMO2" s="38"/>
      <c r="JMP2" s="38"/>
      <c r="JMQ2" s="38"/>
      <c r="JMR2" s="38"/>
      <c r="JMS2" s="38"/>
      <c r="JMT2" s="38"/>
      <c r="JMU2" s="38"/>
      <c r="JMV2" s="38"/>
      <c r="JMW2" s="38"/>
      <c r="JMX2" s="38"/>
      <c r="JMY2" s="38"/>
      <c r="JMZ2" s="38"/>
      <c r="JNA2" s="38"/>
      <c r="JNB2" s="38"/>
      <c r="JNC2" s="38"/>
      <c r="JND2" s="38"/>
      <c r="JNE2" s="38"/>
      <c r="JNF2" s="38"/>
      <c r="JNG2" s="38"/>
      <c r="JNH2" s="38"/>
      <c r="JNI2" s="38"/>
      <c r="JNJ2" s="38"/>
      <c r="JNK2" s="38"/>
      <c r="JNL2" s="38"/>
      <c r="JNM2" s="38"/>
      <c r="JNN2" s="38"/>
      <c r="JNO2" s="38"/>
      <c r="JNP2" s="38"/>
      <c r="JNQ2" s="38"/>
      <c r="JNR2" s="38"/>
      <c r="JNS2" s="38"/>
      <c r="JNT2" s="38"/>
      <c r="JNU2" s="38"/>
      <c r="JNV2" s="38"/>
      <c r="JNW2" s="38"/>
      <c r="JNX2" s="38"/>
      <c r="JNY2" s="38"/>
      <c r="JNZ2" s="38"/>
      <c r="JOA2" s="38"/>
      <c r="JOB2" s="38"/>
      <c r="JOC2" s="38"/>
      <c r="JOD2" s="38"/>
      <c r="JOE2" s="38"/>
      <c r="JOF2" s="38"/>
      <c r="JOG2" s="38"/>
      <c r="JOH2" s="38"/>
      <c r="JOI2" s="38"/>
      <c r="JOJ2" s="38"/>
      <c r="JOK2" s="38"/>
      <c r="JOL2" s="38"/>
      <c r="JOM2" s="38"/>
      <c r="JON2" s="38"/>
      <c r="JOO2" s="38"/>
      <c r="JOP2" s="38"/>
      <c r="JOQ2" s="38"/>
      <c r="JOR2" s="38"/>
      <c r="JOS2" s="38"/>
      <c r="JOT2" s="38"/>
      <c r="JOU2" s="38"/>
      <c r="JOV2" s="38"/>
      <c r="JOW2" s="38"/>
      <c r="JOX2" s="38"/>
      <c r="JOY2" s="38"/>
      <c r="JOZ2" s="38"/>
      <c r="JPA2" s="38"/>
      <c r="JPB2" s="38"/>
      <c r="JPC2" s="38"/>
      <c r="JPD2" s="38"/>
      <c r="JPE2" s="38"/>
      <c r="JPF2" s="38"/>
      <c r="JPG2" s="38"/>
      <c r="JPH2" s="38"/>
      <c r="JPI2" s="38"/>
      <c r="JPJ2" s="38"/>
      <c r="JPK2" s="38"/>
      <c r="JPL2" s="38"/>
      <c r="JPM2" s="38"/>
      <c r="JPN2" s="38"/>
      <c r="JPO2" s="38"/>
      <c r="JPP2" s="38"/>
      <c r="JPQ2" s="38"/>
      <c r="JPR2" s="38"/>
      <c r="JPS2" s="38"/>
      <c r="JPT2" s="38"/>
      <c r="JPU2" s="38"/>
      <c r="JPV2" s="38"/>
      <c r="JPW2" s="38"/>
      <c r="JPX2" s="38"/>
      <c r="JPY2" s="38"/>
      <c r="JPZ2" s="38"/>
      <c r="JQA2" s="38"/>
      <c r="JQB2" s="38"/>
      <c r="JQC2" s="38"/>
      <c r="JQD2" s="38"/>
      <c r="JQE2" s="38"/>
      <c r="JQF2" s="38"/>
      <c r="JQG2" s="38"/>
      <c r="JQH2" s="38"/>
      <c r="JQI2" s="38"/>
      <c r="JQJ2" s="38"/>
      <c r="JQK2" s="38"/>
      <c r="JQL2" s="38"/>
      <c r="JQM2" s="38"/>
      <c r="JQN2" s="38"/>
      <c r="JQO2" s="38"/>
      <c r="JQP2" s="38"/>
      <c r="JQQ2" s="38"/>
      <c r="JQR2" s="38"/>
      <c r="JQS2" s="38"/>
      <c r="JQT2" s="38"/>
      <c r="JQU2" s="38"/>
      <c r="JQV2" s="38"/>
      <c r="JQW2" s="38"/>
      <c r="JQX2" s="38"/>
      <c r="JQY2" s="38"/>
      <c r="JQZ2" s="38"/>
      <c r="JRA2" s="38"/>
      <c r="JRB2" s="38"/>
      <c r="JRC2" s="38"/>
      <c r="JRD2" s="38"/>
      <c r="JRE2" s="38"/>
      <c r="JRF2" s="38"/>
      <c r="JRG2" s="38"/>
      <c r="JRH2" s="38"/>
      <c r="JRI2" s="38"/>
      <c r="JRJ2" s="38"/>
      <c r="JRK2" s="38"/>
      <c r="JRL2" s="38"/>
      <c r="JRM2" s="38"/>
      <c r="JRN2" s="38"/>
      <c r="JRO2" s="38"/>
      <c r="JRP2" s="38"/>
      <c r="JRQ2" s="38"/>
      <c r="JRR2" s="38"/>
      <c r="JRS2" s="38"/>
      <c r="JRT2" s="38"/>
      <c r="JRU2" s="38"/>
      <c r="JRV2" s="38"/>
      <c r="JRW2" s="38"/>
      <c r="JRX2" s="38"/>
      <c r="JRY2" s="38"/>
      <c r="JRZ2" s="38"/>
      <c r="JSA2" s="38"/>
      <c r="JSB2" s="38"/>
      <c r="JSC2" s="38"/>
      <c r="JSD2" s="38"/>
      <c r="JSE2" s="38"/>
      <c r="JSF2" s="38"/>
      <c r="JSG2" s="38"/>
      <c r="JSH2" s="38"/>
      <c r="JSI2" s="38"/>
      <c r="JSJ2" s="38"/>
      <c r="JSK2" s="38"/>
      <c r="JSL2" s="38"/>
      <c r="JSM2" s="38"/>
      <c r="JSN2" s="38"/>
      <c r="JSO2" s="38"/>
      <c r="JSP2" s="38"/>
      <c r="JSQ2" s="38"/>
      <c r="JSR2" s="38"/>
      <c r="JSS2" s="38"/>
      <c r="JST2" s="38"/>
      <c r="JSU2" s="38"/>
      <c r="JSV2" s="38"/>
      <c r="JSW2" s="38"/>
      <c r="JSX2" s="38"/>
      <c r="JSY2" s="38"/>
      <c r="JSZ2" s="38"/>
      <c r="JTA2" s="38"/>
      <c r="JTB2" s="38"/>
      <c r="JTC2" s="38"/>
      <c r="JTD2" s="38"/>
      <c r="JTE2" s="38"/>
      <c r="JTF2" s="38"/>
      <c r="JTG2" s="38"/>
      <c r="JTH2" s="38"/>
      <c r="JTI2" s="38"/>
      <c r="JTJ2" s="38"/>
      <c r="JTK2" s="38"/>
      <c r="JTL2" s="38"/>
      <c r="JTM2" s="38"/>
      <c r="JTN2" s="38"/>
      <c r="JTO2" s="38"/>
      <c r="JTP2" s="38"/>
      <c r="JTQ2" s="38"/>
      <c r="JTR2" s="38"/>
      <c r="JTS2" s="38"/>
      <c r="JTT2" s="38"/>
      <c r="JTU2" s="38"/>
      <c r="JTV2" s="38"/>
      <c r="JTW2" s="38"/>
      <c r="JTX2" s="38"/>
      <c r="JTY2" s="38"/>
      <c r="JTZ2" s="38"/>
      <c r="JUA2" s="38"/>
      <c r="JUB2" s="38"/>
      <c r="JUC2" s="38"/>
      <c r="JUD2" s="38"/>
      <c r="JUE2" s="38"/>
      <c r="JUF2" s="38"/>
      <c r="JUG2" s="38"/>
      <c r="JUH2" s="38"/>
      <c r="JUI2" s="38"/>
      <c r="JUJ2" s="38"/>
      <c r="JUK2" s="38"/>
      <c r="JUL2" s="38"/>
      <c r="JUM2" s="38"/>
      <c r="JUN2" s="38"/>
      <c r="JUO2" s="38"/>
      <c r="JUP2" s="38"/>
      <c r="JUQ2" s="38"/>
      <c r="JUR2" s="38"/>
      <c r="JUS2" s="38"/>
      <c r="JUT2" s="38"/>
      <c r="JUU2" s="38"/>
      <c r="JUV2" s="38"/>
      <c r="JUW2" s="38"/>
      <c r="JUX2" s="38"/>
      <c r="JUY2" s="38"/>
      <c r="JUZ2" s="38"/>
      <c r="JVA2" s="38"/>
      <c r="JVB2" s="38"/>
      <c r="JVC2" s="38"/>
      <c r="JVD2" s="38"/>
      <c r="JVE2" s="38"/>
      <c r="JVF2" s="38"/>
      <c r="JVG2" s="38"/>
      <c r="JVH2" s="38"/>
      <c r="JVI2" s="38"/>
      <c r="JVJ2" s="38"/>
      <c r="JVK2" s="38"/>
      <c r="JVL2" s="38"/>
      <c r="JVM2" s="38"/>
      <c r="JVN2" s="38"/>
      <c r="JVO2" s="38"/>
      <c r="JVP2" s="38"/>
      <c r="JVQ2" s="38"/>
      <c r="JVR2" s="38"/>
      <c r="JVS2" s="38"/>
      <c r="JVT2" s="38"/>
      <c r="JVU2" s="38"/>
      <c r="JVV2" s="38"/>
      <c r="JVW2" s="38"/>
      <c r="JVX2" s="38"/>
      <c r="JVY2" s="38"/>
      <c r="JVZ2" s="38"/>
      <c r="JWA2" s="38"/>
      <c r="JWB2" s="38"/>
      <c r="JWC2" s="38"/>
      <c r="JWD2" s="38"/>
      <c r="JWE2" s="38"/>
      <c r="JWF2" s="38"/>
      <c r="JWG2" s="38"/>
      <c r="JWH2" s="38"/>
      <c r="JWI2" s="38"/>
      <c r="JWJ2" s="38"/>
      <c r="JWK2" s="38"/>
      <c r="JWL2" s="38"/>
      <c r="JWM2" s="38"/>
      <c r="JWN2" s="38"/>
      <c r="JWO2" s="38"/>
      <c r="JWP2" s="38"/>
      <c r="JWQ2" s="38"/>
      <c r="JWR2" s="38"/>
      <c r="JWS2" s="38"/>
      <c r="JWT2" s="38"/>
      <c r="JWU2" s="38"/>
      <c r="JWV2" s="38"/>
      <c r="JWW2" s="38"/>
      <c r="JWX2" s="38"/>
      <c r="JWY2" s="38"/>
      <c r="JWZ2" s="38"/>
      <c r="JXA2" s="38"/>
      <c r="JXB2" s="38"/>
      <c r="JXC2" s="38"/>
      <c r="JXD2" s="38"/>
      <c r="JXE2" s="38"/>
      <c r="JXF2" s="38"/>
      <c r="JXG2" s="38"/>
      <c r="JXH2" s="38"/>
      <c r="JXI2" s="38"/>
      <c r="JXJ2" s="38"/>
      <c r="JXK2" s="38"/>
      <c r="JXL2" s="38"/>
      <c r="JXM2" s="38"/>
      <c r="JXN2" s="38"/>
      <c r="JXO2" s="38"/>
      <c r="JXP2" s="38"/>
      <c r="JXQ2" s="38"/>
      <c r="JXR2" s="38"/>
      <c r="JXS2" s="38"/>
      <c r="JXT2" s="38"/>
      <c r="JXU2" s="38"/>
      <c r="JXV2" s="38"/>
      <c r="JXW2" s="38"/>
      <c r="JXX2" s="38"/>
      <c r="JXY2" s="38"/>
      <c r="JXZ2" s="38"/>
      <c r="JYA2" s="38"/>
      <c r="JYB2" s="38"/>
      <c r="JYC2" s="38"/>
      <c r="JYD2" s="38"/>
      <c r="JYE2" s="38"/>
      <c r="JYF2" s="38"/>
      <c r="JYG2" s="38"/>
      <c r="JYH2" s="38"/>
      <c r="JYI2" s="38"/>
      <c r="JYJ2" s="38"/>
      <c r="JYK2" s="38"/>
      <c r="JYL2" s="38"/>
      <c r="JYM2" s="38"/>
      <c r="JYN2" s="38"/>
      <c r="JYO2" s="38"/>
      <c r="JYP2" s="38"/>
      <c r="JYQ2" s="38"/>
      <c r="JYR2" s="38"/>
      <c r="JYS2" s="38"/>
      <c r="JYT2" s="38"/>
      <c r="JYU2" s="38"/>
      <c r="JYV2" s="38"/>
      <c r="JYW2" s="38"/>
      <c r="JYX2" s="38"/>
      <c r="JYY2" s="38"/>
      <c r="JYZ2" s="38"/>
      <c r="JZA2" s="38"/>
      <c r="JZB2" s="38"/>
      <c r="JZC2" s="38"/>
      <c r="JZD2" s="38"/>
      <c r="JZE2" s="38"/>
      <c r="JZF2" s="38"/>
      <c r="JZG2" s="38"/>
      <c r="JZH2" s="38"/>
      <c r="JZI2" s="38"/>
      <c r="JZJ2" s="38"/>
      <c r="JZK2" s="38"/>
      <c r="JZL2" s="38"/>
      <c r="JZM2" s="38"/>
      <c r="JZN2" s="38"/>
      <c r="JZO2" s="38"/>
      <c r="JZP2" s="38"/>
      <c r="JZQ2" s="38"/>
      <c r="JZR2" s="38"/>
      <c r="JZS2" s="38"/>
      <c r="JZT2" s="38"/>
      <c r="JZU2" s="38"/>
      <c r="JZV2" s="38"/>
      <c r="JZW2" s="38"/>
      <c r="JZX2" s="38"/>
      <c r="JZY2" s="38"/>
      <c r="JZZ2" s="38"/>
      <c r="KAA2" s="38"/>
      <c r="KAB2" s="38"/>
      <c r="KAC2" s="38"/>
      <c r="KAD2" s="38"/>
      <c r="KAE2" s="38"/>
      <c r="KAF2" s="38"/>
      <c r="KAG2" s="38"/>
      <c r="KAH2" s="38"/>
      <c r="KAI2" s="38"/>
      <c r="KAJ2" s="38"/>
      <c r="KAK2" s="38"/>
      <c r="KAL2" s="38"/>
      <c r="KAM2" s="38"/>
      <c r="KAN2" s="38"/>
      <c r="KAO2" s="38"/>
      <c r="KAP2" s="38"/>
      <c r="KAQ2" s="38"/>
      <c r="KAR2" s="38"/>
      <c r="KAS2" s="38"/>
      <c r="KAT2" s="38"/>
      <c r="KAU2" s="38"/>
      <c r="KAV2" s="38"/>
      <c r="KAW2" s="38"/>
      <c r="KAX2" s="38"/>
      <c r="KAY2" s="38"/>
      <c r="KAZ2" s="38"/>
      <c r="KBA2" s="38"/>
      <c r="KBB2" s="38"/>
      <c r="KBC2" s="38"/>
      <c r="KBD2" s="38"/>
      <c r="KBE2" s="38"/>
      <c r="KBF2" s="38"/>
      <c r="KBG2" s="38"/>
      <c r="KBH2" s="38"/>
      <c r="KBI2" s="38"/>
      <c r="KBJ2" s="38"/>
      <c r="KBK2" s="38"/>
      <c r="KBL2" s="38"/>
      <c r="KBM2" s="38"/>
      <c r="KBN2" s="38"/>
      <c r="KBO2" s="38"/>
      <c r="KBP2" s="38"/>
      <c r="KBQ2" s="38"/>
      <c r="KBR2" s="38"/>
      <c r="KBS2" s="38"/>
      <c r="KBT2" s="38"/>
      <c r="KBU2" s="38"/>
      <c r="KBV2" s="38"/>
      <c r="KBW2" s="38"/>
      <c r="KBX2" s="38"/>
      <c r="KBY2" s="38"/>
      <c r="KBZ2" s="38"/>
      <c r="KCA2" s="38"/>
      <c r="KCB2" s="38"/>
      <c r="KCC2" s="38"/>
      <c r="KCD2" s="38"/>
      <c r="KCE2" s="38"/>
      <c r="KCF2" s="38"/>
      <c r="KCG2" s="38"/>
      <c r="KCH2" s="38"/>
      <c r="KCI2" s="38"/>
      <c r="KCJ2" s="38"/>
      <c r="KCK2" s="38"/>
      <c r="KCL2" s="38"/>
      <c r="KCM2" s="38"/>
      <c r="KCN2" s="38"/>
      <c r="KCO2" s="38"/>
      <c r="KCP2" s="38"/>
      <c r="KCQ2" s="38"/>
      <c r="KCR2" s="38"/>
      <c r="KCS2" s="38"/>
      <c r="KCT2" s="38"/>
      <c r="KCU2" s="38"/>
      <c r="KCV2" s="38"/>
      <c r="KCW2" s="38"/>
      <c r="KCX2" s="38"/>
      <c r="KCY2" s="38"/>
      <c r="KCZ2" s="38"/>
      <c r="KDA2" s="38"/>
      <c r="KDB2" s="38"/>
      <c r="KDC2" s="38"/>
      <c r="KDD2" s="38"/>
      <c r="KDE2" s="38"/>
      <c r="KDF2" s="38"/>
      <c r="KDG2" s="38"/>
      <c r="KDH2" s="38"/>
      <c r="KDI2" s="38"/>
      <c r="KDJ2" s="38"/>
      <c r="KDK2" s="38"/>
      <c r="KDL2" s="38"/>
      <c r="KDM2" s="38"/>
      <c r="KDN2" s="38"/>
      <c r="KDO2" s="38"/>
      <c r="KDP2" s="38"/>
      <c r="KDQ2" s="38"/>
      <c r="KDR2" s="38"/>
      <c r="KDS2" s="38"/>
      <c r="KDT2" s="38"/>
      <c r="KDU2" s="38"/>
      <c r="KDV2" s="38"/>
      <c r="KDW2" s="38"/>
      <c r="KDX2" s="38"/>
      <c r="KDY2" s="38"/>
      <c r="KDZ2" s="38"/>
      <c r="KEA2" s="38"/>
      <c r="KEB2" s="38"/>
      <c r="KEC2" s="38"/>
      <c r="KED2" s="38"/>
      <c r="KEE2" s="38"/>
      <c r="KEF2" s="38"/>
      <c r="KEG2" s="38"/>
      <c r="KEH2" s="38"/>
      <c r="KEI2" s="38"/>
      <c r="KEJ2" s="38"/>
      <c r="KEK2" s="38"/>
      <c r="KEL2" s="38"/>
      <c r="KEM2" s="38"/>
      <c r="KEN2" s="38"/>
      <c r="KEO2" s="38"/>
      <c r="KEP2" s="38"/>
      <c r="KEQ2" s="38"/>
      <c r="KER2" s="38"/>
      <c r="KES2" s="38"/>
      <c r="KET2" s="38"/>
      <c r="KEU2" s="38"/>
      <c r="KEV2" s="38"/>
      <c r="KEW2" s="38"/>
      <c r="KEX2" s="38"/>
      <c r="KEY2" s="38"/>
      <c r="KEZ2" s="38"/>
      <c r="KFA2" s="38"/>
      <c r="KFB2" s="38"/>
      <c r="KFC2" s="38"/>
      <c r="KFD2" s="38"/>
      <c r="KFE2" s="38"/>
      <c r="KFF2" s="38"/>
      <c r="KFG2" s="38"/>
      <c r="KFH2" s="38"/>
      <c r="KFI2" s="38"/>
      <c r="KFJ2" s="38"/>
      <c r="KFK2" s="38"/>
      <c r="KFL2" s="38"/>
      <c r="KFM2" s="38"/>
      <c r="KFN2" s="38"/>
      <c r="KFO2" s="38"/>
      <c r="KFP2" s="38"/>
      <c r="KFQ2" s="38"/>
      <c r="KFR2" s="38"/>
      <c r="KFS2" s="38"/>
      <c r="KFT2" s="38"/>
      <c r="KFU2" s="38"/>
      <c r="KFV2" s="38"/>
      <c r="KFW2" s="38"/>
      <c r="KFX2" s="38"/>
      <c r="KFY2" s="38"/>
      <c r="KFZ2" s="38"/>
      <c r="KGA2" s="38"/>
      <c r="KGB2" s="38"/>
      <c r="KGC2" s="38"/>
      <c r="KGD2" s="38"/>
      <c r="KGE2" s="38"/>
      <c r="KGF2" s="38"/>
      <c r="KGG2" s="38"/>
      <c r="KGH2" s="38"/>
      <c r="KGI2" s="38"/>
      <c r="KGJ2" s="38"/>
      <c r="KGK2" s="38"/>
      <c r="KGL2" s="38"/>
      <c r="KGM2" s="38"/>
      <c r="KGN2" s="38"/>
      <c r="KGO2" s="38"/>
      <c r="KGP2" s="38"/>
      <c r="KGQ2" s="38"/>
      <c r="KGR2" s="38"/>
      <c r="KGS2" s="38"/>
      <c r="KGT2" s="38"/>
      <c r="KGU2" s="38"/>
      <c r="KGV2" s="38"/>
      <c r="KGW2" s="38"/>
      <c r="KGX2" s="38"/>
      <c r="KGY2" s="38"/>
      <c r="KGZ2" s="38"/>
      <c r="KHA2" s="38"/>
      <c r="KHB2" s="38"/>
      <c r="KHC2" s="38"/>
      <c r="KHD2" s="38"/>
      <c r="KHE2" s="38"/>
      <c r="KHF2" s="38"/>
      <c r="KHG2" s="38"/>
      <c r="KHH2" s="38"/>
      <c r="KHI2" s="38"/>
      <c r="KHJ2" s="38"/>
      <c r="KHK2" s="38"/>
      <c r="KHL2" s="38"/>
      <c r="KHM2" s="38"/>
      <c r="KHN2" s="38"/>
      <c r="KHO2" s="38"/>
      <c r="KHP2" s="38"/>
      <c r="KHQ2" s="38"/>
      <c r="KHR2" s="38"/>
      <c r="KHS2" s="38"/>
      <c r="KHT2" s="38"/>
      <c r="KHU2" s="38"/>
      <c r="KHV2" s="38"/>
      <c r="KHW2" s="38"/>
      <c r="KHX2" s="38"/>
      <c r="KHY2" s="38"/>
      <c r="KHZ2" s="38"/>
      <c r="KIA2" s="38"/>
      <c r="KIB2" s="38"/>
      <c r="KIC2" s="38"/>
      <c r="KID2" s="38"/>
      <c r="KIE2" s="38"/>
      <c r="KIF2" s="38"/>
      <c r="KIG2" s="38"/>
      <c r="KIH2" s="38"/>
      <c r="KII2" s="38"/>
      <c r="KIJ2" s="38"/>
      <c r="KIK2" s="38"/>
      <c r="KIL2" s="38"/>
      <c r="KIM2" s="38"/>
      <c r="KIN2" s="38"/>
      <c r="KIO2" s="38"/>
      <c r="KIP2" s="38"/>
      <c r="KIQ2" s="38"/>
      <c r="KIR2" s="38"/>
      <c r="KIS2" s="38"/>
      <c r="KIT2" s="38"/>
      <c r="KIU2" s="38"/>
      <c r="KIV2" s="38"/>
      <c r="KIW2" s="38"/>
      <c r="KIX2" s="38"/>
      <c r="KIY2" s="38"/>
      <c r="KIZ2" s="38"/>
      <c r="KJA2" s="38"/>
      <c r="KJB2" s="38"/>
      <c r="KJC2" s="38"/>
      <c r="KJD2" s="38"/>
      <c r="KJE2" s="38"/>
      <c r="KJF2" s="38"/>
      <c r="KJG2" s="38"/>
      <c r="KJH2" s="38"/>
      <c r="KJI2" s="38"/>
      <c r="KJJ2" s="38"/>
      <c r="KJK2" s="38"/>
      <c r="KJL2" s="38"/>
      <c r="KJM2" s="38"/>
      <c r="KJN2" s="38"/>
      <c r="KJO2" s="38"/>
      <c r="KJP2" s="38"/>
      <c r="KJQ2" s="38"/>
      <c r="KJR2" s="38"/>
      <c r="KJS2" s="38"/>
      <c r="KJT2" s="38"/>
      <c r="KJU2" s="38"/>
      <c r="KJV2" s="38"/>
      <c r="KJW2" s="38"/>
      <c r="KJX2" s="38"/>
      <c r="KJY2" s="38"/>
      <c r="KJZ2" s="38"/>
      <c r="KKA2" s="38"/>
      <c r="KKB2" s="38"/>
      <c r="KKC2" s="38"/>
      <c r="KKD2" s="38"/>
      <c r="KKE2" s="38"/>
      <c r="KKF2" s="38"/>
      <c r="KKG2" s="38"/>
      <c r="KKH2" s="38"/>
      <c r="KKI2" s="38"/>
      <c r="KKJ2" s="38"/>
      <c r="KKK2" s="38"/>
      <c r="KKL2" s="38"/>
      <c r="KKM2" s="38"/>
      <c r="KKN2" s="38"/>
      <c r="KKO2" s="38"/>
      <c r="KKP2" s="38"/>
      <c r="KKQ2" s="38"/>
      <c r="KKR2" s="38"/>
      <c r="KKS2" s="38"/>
      <c r="KKT2" s="38"/>
      <c r="KKU2" s="38"/>
      <c r="KKV2" s="38"/>
      <c r="KKW2" s="38"/>
      <c r="KKX2" s="38"/>
      <c r="KKY2" s="38"/>
      <c r="KKZ2" s="38"/>
      <c r="KLA2" s="38"/>
      <c r="KLB2" s="38"/>
      <c r="KLC2" s="38"/>
      <c r="KLD2" s="38"/>
      <c r="KLE2" s="38"/>
      <c r="KLF2" s="38"/>
      <c r="KLG2" s="38"/>
      <c r="KLH2" s="38"/>
      <c r="KLI2" s="38"/>
      <c r="KLJ2" s="38"/>
      <c r="KLK2" s="38"/>
      <c r="KLL2" s="38"/>
      <c r="KLM2" s="38"/>
      <c r="KLN2" s="38"/>
      <c r="KLO2" s="38"/>
      <c r="KLP2" s="38"/>
      <c r="KLQ2" s="38"/>
      <c r="KLR2" s="38"/>
      <c r="KLS2" s="38"/>
      <c r="KLT2" s="38"/>
      <c r="KLU2" s="38"/>
      <c r="KLV2" s="38"/>
      <c r="KLW2" s="38"/>
      <c r="KLX2" s="38"/>
      <c r="KLY2" s="38"/>
      <c r="KLZ2" s="38"/>
      <c r="KMA2" s="38"/>
      <c r="KMB2" s="38"/>
      <c r="KMC2" s="38"/>
      <c r="KMD2" s="38"/>
      <c r="KME2" s="38"/>
      <c r="KMF2" s="38"/>
      <c r="KMG2" s="38"/>
      <c r="KMH2" s="38"/>
      <c r="KMI2" s="38"/>
      <c r="KMJ2" s="38"/>
      <c r="KMK2" s="38"/>
      <c r="KML2" s="38"/>
      <c r="KMM2" s="38"/>
      <c r="KMN2" s="38"/>
      <c r="KMO2" s="38"/>
      <c r="KMP2" s="38"/>
      <c r="KMQ2" s="38"/>
      <c r="KMR2" s="38"/>
      <c r="KMS2" s="38"/>
      <c r="KMT2" s="38"/>
      <c r="KMU2" s="38"/>
      <c r="KMV2" s="38"/>
      <c r="KMW2" s="38"/>
      <c r="KMX2" s="38"/>
      <c r="KMY2" s="38"/>
      <c r="KMZ2" s="38"/>
      <c r="KNA2" s="38"/>
      <c r="KNB2" s="38"/>
      <c r="KNC2" s="38"/>
      <c r="KND2" s="38"/>
      <c r="KNE2" s="38"/>
      <c r="KNF2" s="38"/>
      <c r="KNG2" s="38"/>
      <c r="KNH2" s="38"/>
      <c r="KNI2" s="38"/>
      <c r="KNJ2" s="38"/>
      <c r="KNK2" s="38"/>
      <c r="KNL2" s="38"/>
      <c r="KNM2" s="38"/>
      <c r="KNN2" s="38"/>
      <c r="KNO2" s="38"/>
      <c r="KNP2" s="38"/>
      <c r="KNQ2" s="38"/>
      <c r="KNR2" s="38"/>
      <c r="KNS2" s="38"/>
      <c r="KNT2" s="38"/>
      <c r="KNU2" s="38"/>
      <c r="KNV2" s="38"/>
      <c r="KNW2" s="38"/>
      <c r="KNX2" s="38"/>
      <c r="KNY2" s="38"/>
      <c r="KNZ2" s="38"/>
      <c r="KOA2" s="38"/>
      <c r="KOB2" s="38"/>
      <c r="KOC2" s="38"/>
      <c r="KOD2" s="38"/>
      <c r="KOE2" s="38"/>
      <c r="KOF2" s="38"/>
      <c r="KOG2" s="38"/>
      <c r="KOH2" s="38"/>
      <c r="KOI2" s="38"/>
      <c r="KOJ2" s="38"/>
      <c r="KOK2" s="38"/>
      <c r="KOL2" s="38"/>
      <c r="KOM2" s="38"/>
      <c r="KON2" s="38"/>
      <c r="KOO2" s="38"/>
      <c r="KOP2" s="38"/>
      <c r="KOQ2" s="38"/>
      <c r="KOR2" s="38"/>
      <c r="KOS2" s="38"/>
      <c r="KOT2" s="38"/>
      <c r="KOU2" s="38"/>
      <c r="KOV2" s="38"/>
      <c r="KOW2" s="38"/>
      <c r="KOX2" s="38"/>
      <c r="KOY2" s="38"/>
      <c r="KOZ2" s="38"/>
      <c r="KPA2" s="38"/>
      <c r="KPB2" s="38"/>
      <c r="KPC2" s="38"/>
      <c r="KPD2" s="38"/>
      <c r="KPE2" s="38"/>
      <c r="KPF2" s="38"/>
      <c r="KPG2" s="38"/>
      <c r="KPH2" s="38"/>
      <c r="KPI2" s="38"/>
      <c r="KPJ2" s="38"/>
      <c r="KPK2" s="38"/>
      <c r="KPL2" s="38"/>
      <c r="KPM2" s="38"/>
      <c r="KPN2" s="38"/>
      <c r="KPO2" s="38"/>
      <c r="KPP2" s="38"/>
      <c r="KPQ2" s="38"/>
      <c r="KPR2" s="38"/>
      <c r="KPS2" s="38"/>
      <c r="KPT2" s="38"/>
      <c r="KPU2" s="38"/>
      <c r="KPV2" s="38"/>
      <c r="KPW2" s="38"/>
      <c r="KPX2" s="38"/>
      <c r="KPY2" s="38"/>
      <c r="KPZ2" s="38"/>
      <c r="KQA2" s="38"/>
      <c r="KQB2" s="38"/>
      <c r="KQC2" s="38"/>
      <c r="KQD2" s="38"/>
      <c r="KQE2" s="38"/>
      <c r="KQF2" s="38"/>
      <c r="KQG2" s="38"/>
      <c r="KQH2" s="38"/>
      <c r="KQI2" s="38"/>
      <c r="KQJ2" s="38"/>
      <c r="KQK2" s="38"/>
      <c r="KQL2" s="38"/>
      <c r="KQM2" s="38"/>
      <c r="KQN2" s="38"/>
      <c r="KQO2" s="38"/>
      <c r="KQP2" s="38"/>
      <c r="KQQ2" s="38"/>
      <c r="KQR2" s="38"/>
      <c r="KQS2" s="38"/>
      <c r="KQT2" s="38"/>
      <c r="KQU2" s="38"/>
      <c r="KQV2" s="38"/>
      <c r="KQW2" s="38"/>
      <c r="KQX2" s="38"/>
      <c r="KQY2" s="38"/>
      <c r="KQZ2" s="38"/>
      <c r="KRA2" s="38"/>
      <c r="KRB2" s="38"/>
      <c r="KRC2" s="38"/>
      <c r="KRD2" s="38"/>
      <c r="KRE2" s="38"/>
      <c r="KRF2" s="38"/>
      <c r="KRG2" s="38"/>
      <c r="KRH2" s="38"/>
      <c r="KRI2" s="38"/>
      <c r="KRJ2" s="38"/>
      <c r="KRK2" s="38"/>
      <c r="KRL2" s="38"/>
      <c r="KRM2" s="38"/>
      <c r="KRN2" s="38"/>
      <c r="KRO2" s="38"/>
      <c r="KRP2" s="38"/>
      <c r="KRQ2" s="38"/>
      <c r="KRR2" s="38"/>
      <c r="KRS2" s="38"/>
      <c r="KRT2" s="38"/>
      <c r="KRU2" s="38"/>
      <c r="KRV2" s="38"/>
      <c r="KRW2" s="38"/>
      <c r="KRX2" s="38"/>
      <c r="KRY2" s="38"/>
      <c r="KRZ2" s="38"/>
      <c r="KSA2" s="38"/>
      <c r="KSB2" s="38"/>
      <c r="KSC2" s="38"/>
      <c r="KSD2" s="38"/>
      <c r="KSE2" s="38"/>
      <c r="KSF2" s="38"/>
      <c r="KSG2" s="38"/>
      <c r="KSH2" s="38"/>
      <c r="KSI2" s="38"/>
      <c r="KSJ2" s="38"/>
      <c r="KSK2" s="38"/>
      <c r="KSL2" s="38"/>
      <c r="KSM2" s="38"/>
      <c r="KSN2" s="38"/>
      <c r="KSO2" s="38"/>
      <c r="KSP2" s="38"/>
      <c r="KSQ2" s="38"/>
      <c r="KSR2" s="38"/>
      <c r="KSS2" s="38"/>
      <c r="KST2" s="38"/>
      <c r="KSU2" s="38"/>
      <c r="KSV2" s="38"/>
      <c r="KSW2" s="38"/>
      <c r="KSX2" s="38"/>
      <c r="KSY2" s="38"/>
      <c r="KSZ2" s="38"/>
      <c r="KTA2" s="38"/>
      <c r="KTB2" s="38"/>
      <c r="KTC2" s="38"/>
      <c r="KTD2" s="38"/>
      <c r="KTE2" s="38"/>
      <c r="KTF2" s="38"/>
      <c r="KTG2" s="38"/>
      <c r="KTH2" s="38"/>
      <c r="KTI2" s="38"/>
      <c r="KTJ2" s="38"/>
      <c r="KTK2" s="38"/>
      <c r="KTL2" s="38"/>
      <c r="KTM2" s="38"/>
      <c r="KTN2" s="38"/>
      <c r="KTO2" s="38"/>
      <c r="KTP2" s="38"/>
      <c r="KTQ2" s="38"/>
      <c r="KTR2" s="38"/>
      <c r="KTS2" s="38"/>
      <c r="KTT2" s="38"/>
      <c r="KTU2" s="38"/>
      <c r="KTV2" s="38"/>
      <c r="KTW2" s="38"/>
      <c r="KTX2" s="38"/>
      <c r="KTY2" s="38"/>
      <c r="KTZ2" s="38"/>
      <c r="KUA2" s="38"/>
      <c r="KUB2" s="38"/>
      <c r="KUC2" s="38"/>
      <c r="KUD2" s="38"/>
      <c r="KUE2" s="38"/>
      <c r="KUF2" s="38"/>
      <c r="KUG2" s="38"/>
      <c r="KUH2" s="38"/>
      <c r="KUI2" s="38"/>
      <c r="KUJ2" s="38"/>
      <c r="KUK2" s="38"/>
      <c r="KUL2" s="38"/>
      <c r="KUM2" s="38"/>
      <c r="KUN2" s="38"/>
      <c r="KUO2" s="38"/>
      <c r="KUP2" s="38"/>
      <c r="KUQ2" s="38"/>
      <c r="KUR2" s="38"/>
      <c r="KUS2" s="38"/>
      <c r="KUT2" s="38"/>
      <c r="KUU2" s="38"/>
      <c r="KUV2" s="38"/>
      <c r="KUW2" s="38"/>
      <c r="KUX2" s="38"/>
      <c r="KUY2" s="38"/>
      <c r="KUZ2" s="38"/>
      <c r="KVA2" s="38"/>
      <c r="KVB2" s="38"/>
      <c r="KVC2" s="38"/>
      <c r="KVD2" s="38"/>
      <c r="KVE2" s="38"/>
      <c r="KVF2" s="38"/>
      <c r="KVG2" s="38"/>
      <c r="KVH2" s="38"/>
      <c r="KVI2" s="38"/>
      <c r="KVJ2" s="38"/>
      <c r="KVK2" s="38"/>
      <c r="KVL2" s="38"/>
      <c r="KVM2" s="38"/>
      <c r="KVN2" s="38"/>
      <c r="KVO2" s="38"/>
      <c r="KVP2" s="38"/>
      <c r="KVQ2" s="38"/>
      <c r="KVR2" s="38"/>
      <c r="KVS2" s="38"/>
      <c r="KVT2" s="38"/>
      <c r="KVU2" s="38"/>
      <c r="KVV2" s="38"/>
      <c r="KVW2" s="38"/>
      <c r="KVX2" s="38"/>
      <c r="KVY2" s="38"/>
      <c r="KVZ2" s="38"/>
      <c r="KWA2" s="38"/>
      <c r="KWB2" s="38"/>
      <c r="KWC2" s="38"/>
      <c r="KWD2" s="38"/>
      <c r="KWE2" s="38"/>
      <c r="KWF2" s="38"/>
      <c r="KWG2" s="38"/>
      <c r="KWH2" s="38"/>
      <c r="KWI2" s="38"/>
      <c r="KWJ2" s="38"/>
      <c r="KWK2" s="38"/>
      <c r="KWL2" s="38"/>
      <c r="KWM2" s="38"/>
      <c r="KWN2" s="38"/>
      <c r="KWO2" s="38"/>
      <c r="KWP2" s="38"/>
      <c r="KWQ2" s="38"/>
      <c r="KWR2" s="38"/>
      <c r="KWS2" s="38"/>
      <c r="KWT2" s="38"/>
      <c r="KWU2" s="38"/>
      <c r="KWV2" s="38"/>
      <c r="KWW2" s="38"/>
      <c r="KWX2" s="38"/>
      <c r="KWY2" s="38"/>
      <c r="KWZ2" s="38"/>
      <c r="KXA2" s="38"/>
      <c r="KXB2" s="38"/>
      <c r="KXC2" s="38"/>
      <c r="KXD2" s="38"/>
      <c r="KXE2" s="38"/>
      <c r="KXF2" s="38"/>
      <c r="KXG2" s="38"/>
      <c r="KXH2" s="38"/>
      <c r="KXI2" s="38"/>
      <c r="KXJ2" s="38"/>
      <c r="KXK2" s="38"/>
      <c r="KXL2" s="38"/>
      <c r="KXM2" s="38"/>
      <c r="KXN2" s="38"/>
      <c r="KXO2" s="38"/>
      <c r="KXP2" s="38"/>
      <c r="KXQ2" s="38"/>
      <c r="KXR2" s="38"/>
      <c r="KXS2" s="38"/>
      <c r="KXT2" s="38"/>
      <c r="KXU2" s="38"/>
      <c r="KXV2" s="38"/>
      <c r="KXW2" s="38"/>
      <c r="KXX2" s="38"/>
      <c r="KXY2" s="38"/>
      <c r="KXZ2" s="38"/>
      <c r="KYA2" s="38"/>
      <c r="KYB2" s="38"/>
      <c r="KYC2" s="38"/>
      <c r="KYD2" s="38"/>
      <c r="KYE2" s="38"/>
      <c r="KYF2" s="38"/>
      <c r="KYG2" s="38"/>
      <c r="KYH2" s="38"/>
      <c r="KYI2" s="38"/>
      <c r="KYJ2" s="38"/>
      <c r="KYK2" s="38"/>
      <c r="KYL2" s="38"/>
      <c r="KYM2" s="38"/>
      <c r="KYN2" s="38"/>
      <c r="KYO2" s="38"/>
      <c r="KYP2" s="38"/>
      <c r="KYQ2" s="38"/>
      <c r="KYR2" s="38"/>
      <c r="KYS2" s="38"/>
      <c r="KYT2" s="38"/>
      <c r="KYU2" s="38"/>
      <c r="KYV2" s="38"/>
      <c r="KYW2" s="38"/>
      <c r="KYX2" s="38"/>
      <c r="KYY2" s="38"/>
      <c r="KYZ2" s="38"/>
      <c r="KZA2" s="38"/>
      <c r="KZB2" s="38"/>
      <c r="KZC2" s="38"/>
      <c r="KZD2" s="38"/>
      <c r="KZE2" s="38"/>
      <c r="KZF2" s="38"/>
      <c r="KZG2" s="38"/>
      <c r="KZH2" s="38"/>
      <c r="KZI2" s="38"/>
      <c r="KZJ2" s="38"/>
      <c r="KZK2" s="38"/>
      <c r="KZL2" s="38"/>
      <c r="KZM2" s="38"/>
      <c r="KZN2" s="38"/>
      <c r="KZO2" s="38"/>
      <c r="KZP2" s="38"/>
      <c r="KZQ2" s="38"/>
      <c r="KZR2" s="38"/>
      <c r="KZS2" s="38"/>
      <c r="KZT2" s="38"/>
      <c r="KZU2" s="38"/>
      <c r="KZV2" s="38"/>
      <c r="KZW2" s="38"/>
      <c r="KZX2" s="38"/>
      <c r="KZY2" s="38"/>
      <c r="KZZ2" s="38"/>
      <c r="LAA2" s="38"/>
      <c r="LAB2" s="38"/>
      <c r="LAC2" s="38"/>
      <c r="LAD2" s="38"/>
      <c r="LAE2" s="38"/>
      <c r="LAF2" s="38"/>
      <c r="LAG2" s="38"/>
      <c r="LAH2" s="38"/>
      <c r="LAI2" s="38"/>
      <c r="LAJ2" s="38"/>
      <c r="LAK2" s="38"/>
      <c r="LAL2" s="38"/>
      <c r="LAM2" s="38"/>
      <c r="LAN2" s="38"/>
      <c r="LAO2" s="38"/>
      <c r="LAP2" s="38"/>
      <c r="LAQ2" s="38"/>
      <c r="LAR2" s="38"/>
      <c r="LAS2" s="38"/>
      <c r="LAT2" s="38"/>
      <c r="LAU2" s="38"/>
      <c r="LAV2" s="38"/>
      <c r="LAW2" s="38"/>
      <c r="LAX2" s="38"/>
      <c r="LAY2" s="38"/>
      <c r="LAZ2" s="38"/>
      <c r="LBA2" s="38"/>
      <c r="LBB2" s="38"/>
      <c r="LBC2" s="38"/>
      <c r="LBD2" s="38"/>
      <c r="LBE2" s="38"/>
      <c r="LBF2" s="38"/>
      <c r="LBG2" s="38"/>
      <c r="LBH2" s="38"/>
      <c r="LBI2" s="38"/>
      <c r="LBJ2" s="38"/>
      <c r="LBK2" s="38"/>
      <c r="LBL2" s="38"/>
      <c r="LBM2" s="38"/>
      <c r="LBN2" s="38"/>
      <c r="LBO2" s="38"/>
      <c r="LBP2" s="38"/>
      <c r="LBQ2" s="38"/>
      <c r="LBR2" s="38"/>
      <c r="LBS2" s="38"/>
      <c r="LBT2" s="38"/>
      <c r="LBU2" s="38"/>
      <c r="LBV2" s="38"/>
      <c r="LBW2" s="38"/>
      <c r="LBX2" s="38"/>
      <c r="LBY2" s="38"/>
      <c r="LBZ2" s="38"/>
      <c r="LCA2" s="38"/>
      <c r="LCB2" s="38"/>
      <c r="LCC2" s="38"/>
      <c r="LCD2" s="38"/>
      <c r="LCE2" s="38"/>
      <c r="LCF2" s="38"/>
      <c r="LCG2" s="38"/>
      <c r="LCH2" s="38"/>
      <c r="LCI2" s="38"/>
      <c r="LCJ2" s="38"/>
      <c r="LCK2" s="38"/>
      <c r="LCL2" s="38"/>
      <c r="LCM2" s="38"/>
      <c r="LCN2" s="38"/>
      <c r="LCO2" s="38"/>
      <c r="LCP2" s="38"/>
      <c r="LCQ2" s="38"/>
      <c r="LCR2" s="38"/>
      <c r="LCS2" s="38"/>
      <c r="LCT2" s="38"/>
      <c r="LCU2" s="38"/>
      <c r="LCV2" s="38"/>
      <c r="LCW2" s="38"/>
      <c r="LCX2" s="38"/>
      <c r="LCY2" s="38"/>
      <c r="LCZ2" s="38"/>
      <c r="LDA2" s="38"/>
      <c r="LDB2" s="38"/>
      <c r="LDC2" s="38"/>
      <c r="LDD2" s="38"/>
      <c r="LDE2" s="38"/>
      <c r="LDF2" s="38"/>
      <c r="LDG2" s="38"/>
      <c r="LDH2" s="38"/>
      <c r="LDI2" s="38"/>
      <c r="LDJ2" s="38"/>
      <c r="LDK2" s="38"/>
      <c r="LDL2" s="38"/>
      <c r="LDM2" s="38"/>
      <c r="LDN2" s="38"/>
      <c r="LDO2" s="38"/>
      <c r="LDP2" s="38"/>
      <c r="LDQ2" s="38"/>
      <c r="LDR2" s="38"/>
      <c r="LDS2" s="38"/>
      <c r="LDT2" s="38"/>
      <c r="LDU2" s="38"/>
      <c r="LDV2" s="38"/>
      <c r="LDW2" s="38"/>
      <c r="LDX2" s="38"/>
      <c r="LDY2" s="38"/>
      <c r="LDZ2" s="38"/>
      <c r="LEA2" s="38"/>
      <c r="LEB2" s="38"/>
      <c r="LEC2" s="38"/>
      <c r="LED2" s="38"/>
      <c r="LEE2" s="38"/>
      <c r="LEF2" s="38"/>
      <c r="LEG2" s="38"/>
      <c r="LEH2" s="38"/>
      <c r="LEI2" s="38"/>
      <c r="LEJ2" s="38"/>
      <c r="LEK2" s="38"/>
      <c r="LEL2" s="38"/>
      <c r="LEM2" s="38"/>
      <c r="LEN2" s="38"/>
      <c r="LEO2" s="38"/>
      <c r="LEP2" s="38"/>
      <c r="LEQ2" s="38"/>
      <c r="LER2" s="38"/>
      <c r="LES2" s="38"/>
      <c r="LET2" s="38"/>
      <c r="LEU2" s="38"/>
      <c r="LEV2" s="38"/>
      <c r="LEW2" s="38"/>
      <c r="LEX2" s="38"/>
      <c r="LEY2" s="38"/>
      <c r="LEZ2" s="38"/>
      <c r="LFA2" s="38"/>
      <c r="LFB2" s="38"/>
      <c r="LFC2" s="38"/>
      <c r="LFD2" s="38"/>
      <c r="LFE2" s="38"/>
      <c r="LFF2" s="38"/>
      <c r="LFG2" s="38"/>
      <c r="LFH2" s="38"/>
      <c r="LFI2" s="38"/>
      <c r="LFJ2" s="38"/>
      <c r="LFK2" s="38"/>
      <c r="LFL2" s="38"/>
      <c r="LFM2" s="38"/>
      <c r="LFN2" s="38"/>
      <c r="LFO2" s="38"/>
      <c r="LFP2" s="38"/>
      <c r="LFQ2" s="38"/>
      <c r="LFR2" s="38"/>
      <c r="LFS2" s="38"/>
      <c r="LFT2" s="38"/>
      <c r="LFU2" s="38"/>
      <c r="LFV2" s="38"/>
      <c r="LFW2" s="38"/>
      <c r="LFX2" s="38"/>
      <c r="LFY2" s="38"/>
      <c r="LFZ2" s="38"/>
      <c r="LGA2" s="38"/>
      <c r="LGB2" s="38"/>
      <c r="LGC2" s="38"/>
      <c r="LGD2" s="38"/>
      <c r="LGE2" s="38"/>
      <c r="LGF2" s="38"/>
      <c r="LGG2" s="38"/>
      <c r="LGH2" s="38"/>
      <c r="LGI2" s="38"/>
      <c r="LGJ2" s="38"/>
      <c r="LGK2" s="38"/>
      <c r="LGL2" s="38"/>
      <c r="LGM2" s="38"/>
      <c r="LGN2" s="38"/>
      <c r="LGO2" s="38"/>
      <c r="LGP2" s="38"/>
      <c r="LGQ2" s="38"/>
      <c r="LGR2" s="38"/>
      <c r="LGS2" s="38"/>
      <c r="LGT2" s="38"/>
      <c r="LGU2" s="38"/>
      <c r="LGV2" s="38"/>
      <c r="LGW2" s="38"/>
      <c r="LGX2" s="38"/>
      <c r="LGY2" s="38"/>
      <c r="LGZ2" s="38"/>
      <c r="LHA2" s="38"/>
      <c r="LHB2" s="38"/>
      <c r="LHC2" s="38"/>
      <c r="LHD2" s="38"/>
      <c r="LHE2" s="38"/>
      <c r="LHF2" s="38"/>
      <c r="LHG2" s="38"/>
      <c r="LHH2" s="38"/>
      <c r="LHI2" s="38"/>
      <c r="LHJ2" s="38"/>
      <c r="LHK2" s="38"/>
      <c r="LHL2" s="38"/>
      <c r="LHM2" s="38"/>
      <c r="LHN2" s="38"/>
      <c r="LHO2" s="38"/>
      <c r="LHP2" s="38"/>
      <c r="LHQ2" s="38"/>
      <c r="LHR2" s="38"/>
      <c r="LHS2" s="38"/>
      <c r="LHT2" s="38"/>
      <c r="LHU2" s="38"/>
      <c r="LHV2" s="38"/>
      <c r="LHW2" s="38"/>
      <c r="LHX2" s="38"/>
      <c r="LHY2" s="38"/>
      <c r="LHZ2" s="38"/>
      <c r="LIA2" s="38"/>
      <c r="LIB2" s="38"/>
      <c r="LIC2" s="38"/>
      <c r="LID2" s="38"/>
      <c r="LIE2" s="38"/>
      <c r="LIF2" s="38"/>
      <c r="LIG2" s="38"/>
      <c r="LIH2" s="38"/>
      <c r="LII2" s="38"/>
      <c r="LIJ2" s="38"/>
      <c r="LIK2" s="38"/>
      <c r="LIL2" s="38"/>
      <c r="LIM2" s="38"/>
      <c r="LIN2" s="38"/>
      <c r="LIO2" s="38"/>
      <c r="LIP2" s="38"/>
      <c r="LIQ2" s="38"/>
      <c r="LIR2" s="38"/>
      <c r="LIS2" s="38"/>
      <c r="LIT2" s="38"/>
      <c r="LIU2" s="38"/>
      <c r="LIV2" s="38"/>
      <c r="LIW2" s="38"/>
      <c r="LIX2" s="38"/>
      <c r="LIY2" s="38"/>
      <c r="LIZ2" s="38"/>
      <c r="LJA2" s="38"/>
      <c r="LJB2" s="38"/>
      <c r="LJC2" s="38"/>
      <c r="LJD2" s="38"/>
      <c r="LJE2" s="38"/>
      <c r="LJF2" s="38"/>
      <c r="LJG2" s="38"/>
      <c r="LJH2" s="38"/>
      <c r="LJI2" s="38"/>
      <c r="LJJ2" s="38"/>
      <c r="LJK2" s="38"/>
      <c r="LJL2" s="38"/>
      <c r="LJM2" s="38"/>
      <c r="LJN2" s="38"/>
      <c r="LJO2" s="38"/>
      <c r="LJP2" s="38"/>
      <c r="LJQ2" s="38"/>
      <c r="LJR2" s="38"/>
      <c r="LJS2" s="38"/>
      <c r="LJT2" s="38"/>
      <c r="LJU2" s="38"/>
      <c r="LJV2" s="38"/>
      <c r="LJW2" s="38"/>
      <c r="LJX2" s="38"/>
      <c r="LJY2" s="38"/>
      <c r="LJZ2" s="38"/>
      <c r="LKA2" s="38"/>
      <c r="LKB2" s="38"/>
      <c r="LKC2" s="38"/>
      <c r="LKD2" s="38"/>
      <c r="LKE2" s="38"/>
      <c r="LKF2" s="38"/>
      <c r="LKG2" s="38"/>
      <c r="LKH2" s="38"/>
      <c r="LKI2" s="38"/>
      <c r="LKJ2" s="38"/>
      <c r="LKK2" s="38"/>
      <c r="LKL2" s="38"/>
      <c r="LKM2" s="38"/>
      <c r="LKN2" s="38"/>
      <c r="LKO2" s="38"/>
      <c r="LKP2" s="38"/>
      <c r="LKQ2" s="38"/>
      <c r="LKR2" s="38"/>
      <c r="LKS2" s="38"/>
      <c r="LKT2" s="38"/>
      <c r="LKU2" s="38"/>
      <c r="LKV2" s="38"/>
      <c r="LKW2" s="38"/>
      <c r="LKX2" s="38"/>
      <c r="LKY2" s="38"/>
      <c r="LKZ2" s="38"/>
      <c r="LLA2" s="38"/>
      <c r="LLB2" s="38"/>
      <c r="LLC2" s="38"/>
      <c r="LLD2" s="38"/>
      <c r="LLE2" s="38"/>
      <c r="LLF2" s="38"/>
      <c r="LLG2" s="38"/>
      <c r="LLH2" s="38"/>
      <c r="LLI2" s="38"/>
      <c r="LLJ2" s="38"/>
      <c r="LLK2" s="38"/>
      <c r="LLL2" s="38"/>
      <c r="LLM2" s="38"/>
      <c r="LLN2" s="38"/>
      <c r="LLO2" s="38"/>
      <c r="LLP2" s="38"/>
      <c r="LLQ2" s="38"/>
      <c r="LLR2" s="38"/>
      <c r="LLS2" s="38"/>
      <c r="LLT2" s="38"/>
      <c r="LLU2" s="38"/>
      <c r="LLV2" s="38"/>
      <c r="LLW2" s="38"/>
      <c r="LLX2" s="38"/>
      <c r="LLY2" s="38"/>
      <c r="LLZ2" s="38"/>
      <c r="LMA2" s="38"/>
      <c r="LMB2" s="38"/>
      <c r="LMC2" s="38"/>
      <c r="LMD2" s="38"/>
      <c r="LME2" s="38"/>
      <c r="LMF2" s="38"/>
      <c r="LMG2" s="38"/>
      <c r="LMH2" s="38"/>
      <c r="LMI2" s="38"/>
      <c r="LMJ2" s="38"/>
      <c r="LMK2" s="38"/>
      <c r="LML2" s="38"/>
      <c r="LMM2" s="38"/>
      <c r="LMN2" s="38"/>
      <c r="LMO2" s="38"/>
      <c r="LMP2" s="38"/>
      <c r="LMQ2" s="38"/>
      <c r="LMR2" s="38"/>
      <c r="LMS2" s="38"/>
      <c r="LMT2" s="38"/>
      <c r="LMU2" s="38"/>
      <c r="LMV2" s="38"/>
      <c r="LMW2" s="38"/>
      <c r="LMX2" s="38"/>
      <c r="LMY2" s="38"/>
      <c r="LMZ2" s="38"/>
      <c r="LNA2" s="38"/>
      <c r="LNB2" s="38"/>
      <c r="LNC2" s="38"/>
      <c r="LND2" s="38"/>
      <c r="LNE2" s="38"/>
      <c r="LNF2" s="38"/>
      <c r="LNG2" s="38"/>
      <c r="LNH2" s="38"/>
      <c r="LNI2" s="38"/>
      <c r="LNJ2" s="38"/>
      <c r="LNK2" s="38"/>
      <c r="LNL2" s="38"/>
      <c r="LNM2" s="38"/>
      <c r="LNN2" s="38"/>
      <c r="LNO2" s="38"/>
      <c r="LNP2" s="38"/>
      <c r="LNQ2" s="38"/>
      <c r="LNR2" s="38"/>
      <c r="LNS2" s="38"/>
      <c r="LNT2" s="38"/>
      <c r="LNU2" s="38"/>
      <c r="LNV2" s="38"/>
      <c r="LNW2" s="38"/>
      <c r="LNX2" s="38"/>
      <c r="LNY2" s="38"/>
      <c r="LNZ2" s="38"/>
      <c r="LOA2" s="38"/>
      <c r="LOB2" s="38"/>
      <c r="LOC2" s="38"/>
      <c r="LOD2" s="38"/>
      <c r="LOE2" s="38"/>
      <c r="LOF2" s="38"/>
      <c r="LOG2" s="38"/>
      <c r="LOH2" s="38"/>
      <c r="LOI2" s="38"/>
      <c r="LOJ2" s="38"/>
      <c r="LOK2" s="38"/>
      <c r="LOL2" s="38"/>
      <c r="LOM2" s="38"/>
      <c r="LON2" s="38"/>
      <c r="LOO2" s="38"/>
      <c r="LOP2" s="38"/>
      <c r="LOQ2" s="38"/>
      <c r="LOR2" s="38"/>
      <c r="LOS2" s="38"/>
      <c r="LOT2" s="38"/>
      <c r="LOU2" s="38"/>
      <c r="LOV2" s="38"/>
      <c r="LOW2" s="38"/>
      <c r="LOX2" s="38"/>
      <c r="LOY2" s="38"/>
      <c r="LOZ2" s="38"/>
      <c r="LPA2" s="38"/>
      <c r="LPB2" s="38"/>
      <c r="LPC2" s="38"/>
      <c r="LPD2" s="38"/>
      <c r="LPE2" s="38"/>
      <c r="LPF2" s="38"/>
      <c r="LPG2" s="38"/>
      <c r="LPH2" s="38"/>
      <c r="LPI2" s="38"/>
      <c r="LPJ2" s="38"/>
      <c r="LPK2" s="38"/>
      <c r="LPL2" s="38"/>
      <c r="LPM2" s="38"/>
      <c r="LPN2" s="38"/>
      <c r="LPO2" s="38"/>
      <c r="LPP2" s="38"/>
      <c r="LPQ2" s="38"/>
      <c r="LPR2" s="38"/>
      <c r="LPS2" s="38"/>
      <c r="LPT2" s="38"/>
      <c r="LPU2" s="38"/>
      <c r="LPV2" s="38"/>
      <c r="LPW2" s="38"/>
      <c r="LPX2" s="38"/>
      <c r="LPY2" s="38"/>
      <c r="LPZ2" s="38"/>
      <c r="LQA2" s="38"/>
      <c r="LQB2" s="38"/>
      <c r="LQC2" s="38"/>
      <c r="LQD2" s="38"/>
      <c r="LQE2" s="38"/>
      <c r="LQF2" s="38"/>
      <c r="LQG2" s="38"/>
      <c r="LQH2" s="38"/>
      <c r="LQI2" s="38"/>
      <c r="LQJ2" s="38"/>
      <c r="LQK2" s="38"/>
      <c r="LQL2" s="38"/>
      <c r="LQM2" s="38"/>
      <c r="LQN2" s="38"/>
      <c r="LQO2" s="38"/>
      <c r="LQP2" s="38"/>
      <c r="LQQ2" s="38"/>
      <c r="LQR2" s="38"/>
      <c r="LQS2" s="38"/>
      <c r="LQT2" s="38"/>
      <c r="LQU2" s="38"/>
      <c r="LQV2" s="38"/>
      <c r="LQW2" s="38"/>
      <c r="LQX2" s="38"/>
      <c r="LQY2" s="38"/>
      <c r="LQZ2" s="38"/>
      <c r="LRA2" s="38"/>
      <c r="LRB2" s="38"/>
      <c r="LRC2" s="38"/>
      <c r="LRD2" s="38"/>
      <c r="LRE2" s="38"/>
      <c r="LRF2" s="38"/>
      <c r="LRG2" s="38"/>
      <c r="LRH2" s="38"/>
      <c r="LRI2" s="38"/>
      <c r="LRJ2" s="38"/>
      <c r="LRK2" s="38"/>
      <c r="LRL2" s="38"/>
      <c r="LRM2" s="38"/>
      <c r="LRN2" s="38"/>
      <c r="LRO2" s="38"/>
      <c r="LRP2" s="38"/>
      <c r="LRQ2" s="38"/>
      <c r="LRR2" s="38"/>
      <c r="LRS2" s="38"/>
      <c r="LRT2" s="38"/>
      <c r="LRU2" s="38"/>
      <c r="LRV2" s="38"/>
      <c r="LRW2" s="38"/>
      <c r="LRX2" s="38"/>
      <c r="LRY2" s="38"/>
      <c r="LRZ2" s="38"/>
      <c r="LSA2" s="38"/>
      <c r="LSB2" s="38"/>
      <c r="LSC2" s="38"/>
      <c r="LSD2" s="38"/>
      <c r="LSE2" s="38"/>
      <c r="LSF2" s="38"/>
      <c r="LSG2" s="38"/>
      <c r="LSH2" s="38"/>
      <c r="LSI2" s="38"/>
      <c r="LSJ2" s="38"/>
      <c r="LSK2" s="38"/>
      <c r="LSL2" s="38"/>
      <c r="LSM2" s="38"/>
      <c r="LSN2" s="38"/>
      <c r="LSO2" s="38"/>
      <c r="LSP2" s="38"/>
      <c r="LSQ2" s="38"/>
      <c r="LSR2" s="38"/>
      <c r="LSS2" s="38"/>
      <c r="LST2" s="38"/>
      <c r="LSU2" s="38"/>
      <c r="LSV2" s="38"/>
      <c r="LSW2" s="38"/>
      <c r="LSX2" s="38"/>
      <c r="LSY2" s="38"/>
      <c r="LSZ2" s="38"/>
      <c r="LTA2" s="38"/>
      <c r="LTB2" s="38"/>
      <c r="LTC2" s="38"/>
      <c r="LTD2" s="38"/>
      <c r="LTE2" s="38"/>
      <c r="LTF2" s="38"/>
      <c r="LTG2" s="38"/>
      <c r="LTH2" s="38"/>
      <c r="LTI2" s="38"/>
      <c r="LTJ2" s="38"/>
      <c r="LTK2" s="38"/>
      <c r="LTL2" s="38"/>
      <c r="LTM2" s="38"/>
      <c r="LTN2" s="38"/>
      <c r="LTO2" s="38"/>
      <c r="LTP2" s="38"/>
      <c r="LTQ2" s="38"/>
      <c r="LTR2" s="38"/>
      <c r="LTS2" s="38"/>
      <c r="LTT2" s="38"/>
      <c r="LTU2" s="38"/>
      <c r="LTV2" s="38"/>
      <c r="LTW2" s="38"/>
      <c r="LTX2" s="38"/>
      <c r="LTY2" s="38"/>
      <c r="LTZ2" s="38"/>
      <c r="LUA2" s="38"/>
      <c r="LUB2" s="38"/>
      <c r="LUC2" s="38"/>
      <c r="LUD2" s="38"/>
      <c r="LUE2" s="38"/>
      <c r="LUF2" s="38"/>
      <c r="LUG2" s="38"/>
      <c r="LUH2" s="38"/>
      <c r="LUI2" s="38"/>
      <c r="LUJ2" s="38"/>
      <c r="LUK2" s="38"/>
      <c r="LUL2" s="38"/>
      <c r="LUM2" s="38"/>
      <c r="LUN2" s="38"/>
      <c r="LUO2" s="38"/>
      <c r="LUP2" s="38"/>
      <c r="LUQ2" s="38"/>
      <c r="LUR2" s="38"/>
      <c r="LUS2" s="38"/>
      <c r="LUT2" s="38"/>
      <c r="LUU2" s="38"/>
      <c r="LUV2" s="38"/>
      <c r="LUW2" s="38"/>
      <c r="LUX2" s="38"/>
      <c r="LUY2" s="38"/>
      <c r="LUZ2" s="38"/>
      <c r="LVA2" s="38"/>
      <c r="LVB2" s="38"/>
      <c r="LVC2" s="38"/>
      <c r="LVD2" s="38"/>
      <c r="LVE2" s="38"/>
      <c r="LVF2" s="38"/>
      <c r="LVG2" s="38"/>
      <c r="LVH2" s="38"/>
      <c r="LVI2" s="38"/>
      <c r="LVJ2" s="38"/>
      <c r="LVK2" s="38"/>
      <c r="LVL2" s="38"/>
      <c r="LVM2" s="38"/>
      <c r="LVN2" s="38"/>
      <c r="LVO2" s="38"/>
      <c r="LVP2" s="38"/>
      <c r="LVQ2" s="38"/>
      <c r="LVR2" s="38"/>
      <c r="LVS2" s="38"/>
      <c r="LVT2" s="38"/>
      <c r="LVU2" s="38"/>
      <c r="LVV2" s="38"/>
      <c r="LVW2" s="38"/>
      <c r="LVX2" s="38"/>
      <c r="LVY2" s="38"/>
      <c r="LVZ2" s="38"/>
      <c r="LWA2" s="38"/>
      <c r="LWB2" s="38"/>
      <c r="LWC2" s="38"/>
      <c r="LWD2" s="38"/>
      <c r="LWE2" s="38"/>
      <c r="LWF2" s="38"/>
      <c r="LWG2" s="38"/>
      <c r="LWH2" s="38"/>
      <c r="LWI2" s="38"/>
      <c r="LWJ2" s="38"/>
      <c r="LWK2" s="38"/>
      <c r="LWL2" s="38"/>
      <c r="LWM2" s="38"/>
      <c r="LWN2" s="38"/>
      <c r="LWO2" s="38"/>
      <c r="LWP2" s="38"/>
      <c r="LWQ2" s="38"/>
      <c r="LWR2" s="38"/>
      <c r="LWS2" s="38"/>
      <c r="LWT2" s="38"/>
      <c r="LWU2" s="38"/>
      <c r="LWV2" s="38"/>
      <c r="LWW2" s="38"/>
      <c r="LWX2" s="38"/>
      <c r="LWY2" s="38"/>
      <c r="LWZ2" s="38"/>
      <c r="LXA2" s="38"/>
      <c r="LXB2" s="38"/>
      <c r="LXC2" s="38"/>
      <c r="LXD2" s="38"/>
      <c r="LXE2" s="38"/>
      <c r="LXF2" s="38"/>
      <c r="LXG2" s="38"/>
      <c r="LXH2" s="38"/>
      <c r="LXI2" s="38"/>
      <c r="LXJ2" s="38"/>
      <c r="LXK2" s="38"/>
      <c r="LXL2" s="38"/>
      <c r="LXM2" s="38"/>
      <c r="LXN2" s="38"/>
      <c r="LXO2" s="38"/>
      <c r="LXP2" s="38"/>
      <c r="LXQ2" s="38"/>
      <c r="LXR2" s="38"/>
      <c r="LXS2" s="38"/>
      <c r="LXT2" s="38"/>
      <c r="LXU2" s="38"/>
      <c r="LXV2" s="38"/>
      <c r="LXW2" s="38"/>
      <c r="LXX2" s="38"/>
      <c r="LXY2" s="38"/>
      <c r="LXZ2" s="38"/>
      <c r="LYA2" s="38"/>
      <c r="LYB2" s="38"/>
      <c r="LYC2" s="38"/>
      <c r="LYD2" s="38"/>
      <c r="LYE2" s="38"/>
      <c r="LYF2" s="38"/>
      <c r="LYG2" s="38"/>
      <c r="LYH2" s="38"/>
      <c r="LYI2" s="38"/>
      <c r="LYJ2" s="38"/>
      <c r="LYK2" s="38"/>
      <c r="LYL2" s="38"/>
      <c r="LYM2" s="38"/>
      <c r="LYN2" s="38"/>
      <c r="LYO2" s="38"/>
      <c r="LYP2" s="38"/>
      <c r="LYQ2" s="38"/>
      <c r="LYR2" s="38"/>
      <c r="LYS2" s="38"/>
      <c r="LYT2" s="38"/>
      <c r="LYU2" s="38"/>
      <c r="LYV2" s="38"/>
      <c r="LYW2" s="38"/>
      <c r="LYX2" s="38"/>
      <c r="LYY2" s="38"/>
      <c r="LYZ2" s="38"/>
      <c r="LZA2" s="38"/>
      <c r="LZB2" s="38"/>
      <c r="LZC2" s="38"/>
      <c r="LZD2" s="38"/>
      <c r="LZE2" s="38"/>
      <c r="LZF2" s="38"/>
      <c r="LZG2" s="38"/>
      <c r="LZH2" s="38"/>
      <c r="LZI2" s="38"/>
      <c r="LZJ2" s="38"/>
      <c r="LZK2" s="38"/>
      <c r="LZL2" s="38"/>
      <c r="LZM2" s="38"/>
      <c r="LZN2" s="38"/>
      <c r="LZO2" s="38"/>
      <c r="LZP2" s="38"/>
      <c r="LZQ2" s="38"/>
      <c r="LZR2" s="38"/>
      <c r="LZS2" s="38"/>
      <c r="LZT2" s="38"/>
      <c r="LZU2" s="38"/>
      <c r="LZV2" s="38"/>
      <c r="LZW2" s="38"/>
      <c r="LZX2" s="38"/>
      <c r="LZY2" s="38"/>
      <c r="LZZ2" s="38"/>
      <c r="MAA2" s="38"/>
      <c r="MAB2" s="38"/>
      <c r="MAC2" s="38"/>
      <c r="MAD2" s="38"/>
      <c r="MAE2" s="38"/>
      <c r="MAF2" s="38"/>
      <c r="MAG2" s="38"/>
      <c r="MAH2" s="38"/>
      <c r="MAI2" s="38"/>
      <c r="MAJ2" s="38"/>
      <c r="MAK2" s="38"/>
      <c r="MAL2" s="38"/>
      <c r="MAM2" s="38"/>
      <c r="MAN2" s="38"/>
      <c r="MAO2" s="38"/>
      <c r="MAP2" s="38"/>
      <c r="MAQ2" s="38"/>
      <c r="MAR2" s="38"/>
      <c r="MAS2" s="38"/>
      <c r="MAT2" s="38"/>
      <c r="MAU2" s="38"/>
      <c r="MAV2" s="38"/>
      <c r="MAW2" s="38"/>
      <c r="MAX2" s="38"/>
      <c r="MAY2" s="38"/>
      <c r="MAZ2" s="38"/>
      <c r="MBA2" s="38"/>
      <c r="MBB2" s="38"/>
      <c r="MBC2" s="38"/>
      <c r="MBD2" s="38"/>
      <c r="MBE2" s="38"/>
      <c r="MBF2" s="38"/>
      <c r="MBG2" s="38"/>
      <c r="MBH2" s="38"/>
      <c r="MBI2" s="38"/>
      <c r="MBJ2" s="38"/>
      <c r="MBK2" s="38"/>
      <c r="MBL2" s="38"/>
      <c r="MBM2" s="38"/>
      <c r="MBN2" s="38"/>
      <c r="MBO2" s="38"/>
      <c r="MBP2" s="38"/>
      <c r="MBQ2" s="38"/>
      <c r="MBR2" s="38"/>
      <c r="MBS2" s="38"/>
      <c r="MBT2" s="38"/>
      <c r="MBU2" s="38"/>
      <c r="MBV2" s="38"/>
      <c r="MBW2" s="38"/>
      <c r="MBX2" s="38"/>
      <c r="MBY2" s="38"/>
      <c r="MBZ2" s="38"/>
      <c r="MCA2" s="38"/>
      <c r="MCB2" s="38"/>
      <c r="MCC2" s="38"/>
      <c r="MCD2" s="38"/>
      <c r="MCE2" s="38"/>
      <c r="MCF2" s="38"/>
      <c r="MCG2" s="38"/>
      <c r="MCH2" s="38"/>
      <c r="MCI2" s="38"/>
      <c r="MCJ2" s="38"/>
      <c r="MCK2" s="38"/>
      <c r="MCL2" s="38"/>
      <c r="MCM2" s="38"/>
      <c r="MCN2" s="38"/>
      <c r="MCO2" s="38"/>
      <c r="MCP2" s="38"/>
      <c r="MCQ2" s="38"/>
      <c r="MCR2" s="38"/>
      <c r="MCS2" s="38"/>
      <c r="MCT2" s="38"/>
      <c r="MCU2" s="38"/>
      <c r="MCV2" s="38"/>
      <c r="MCW2" s="38"/>
      <c r="MCX2" s="38"/>
      <c r="MCY2" s="38"/>
      <c r="MCZ2" s="38"/>
      <c r="MDA2" s="38"/>
      <c r="MDB2" s="38"/>
      <c r="MDC2" s="38"/>
      <c r="MDD2" s="38"/>
      <c r="MDE2" s="38"/>
      <c r="MDF2" s="38"/>
      <c r="MDG2" s="38"/>
      <c r="MDH2" s="38"/>
      <c r="MDI2" s="38"/>
      <c r="MDJ2" s="38"/>
      <c r="MDK2" s="38"/>
      <c r="MDL2" s="38"/>
      <c r="MDM2" s="38"/>
      <c r="MDN2" s="38"/>
      <c r="MDO2" s="38"/>
      <c r="MDP2" s="38"/>
      <c r="MDQ2" s="38"/>
      <c r="MDR2" s="38"/>
      <c r="MDS2" s="38"/>
      <c r="MDT2" s="38"/>
      <c r="MDU2" s="38"/>
      <c r="MDV2" s="38"/>
      <c r="MDW2" s="38"/>
      <c r="MDX2" s="38"/>
      <c r="MDY2" s="38"/>
      <c r="MDZ2" s="38"/>
      <c r="MEA2" s="38"/>
      <c r="MEB2" s="38"/>
      <c r="MEC2" s="38"/>
      <c r="MED2" s="38"/>
      <c r="MEE2" s="38"/>
      <c r="MEF2" s="38"/>
      <c r="MEG2" s="38"/>
      <c r="MEH2" s="38"/>
      <c r="MEI2" s="38"/>
      <c r="MEJ2" s="38"/>
      <c r="MEK2" s="38"/>
      <c r="MEL2" s="38"/>
      <c r="MEM2" s="38"/>
      <c r="MEN2" s="38"/>
      <c r="MEO2" s="38"/>
      <c r="MEP2" s="38"/>
      <c r="MEQ2" s="38"/>
      <c r="MER2" s="38"/>
      <c r="MES2" s="38"/>
      <c r="MET2" s="38"/>
      <c r="MEU2" s="38"/>
      <c r="MEV2" s="38"/>
      <c r="MEW2" s="38"/>
      <c r="MEX2" s="38"/>
      <c r="MEY2" s="38"/>
      <c r="MEZ2" s="38"/>
      <c r="MFA2" s="38"/>
      <c r="MFB2" s="38"/>
      <c r="MFC2" s="38"/>
      <c r="MFD2" s="38"/>
      <c r="MFE2" s="38"/>
      <c r="MFF2" s="38"/>
      <c r="MFG2" s="38"/>
      <c r="MFH2" s="38"/>
      <c r="MFI2" s="38"/>
      <c r="MFJ2" s="38"/>
      <c r="MFK2" s="38"/>
      <c r="MFL2" s="38"/>
      <c r="MFM2" s="38"/>
      <c r="MFN2" s="38"/>
      <c r="MFO2" s="38"/>
      <c r="MFP2" s="38"/>
      <c r="MFQ2" s="38"/>
      <c r="MFR2" s="38"/>
      <c r="MFS2" s="38"/>
      <c r="MFT2" s="38"/>
      <c r="MFU2" s="38"/>
      <c r="MFV2" s="38"/>
      <c r="MFW2" s="38"/>
      <c r="MFX2" s="38"/>
      <c r="MFY2" s="38"/>
      <c r="MFZ2" s="38"/>
      <c r="MGA2" s="38"/>
      <c r="MGB2" s="38"/>
      <c r="MGC2" s="38"/>
      <c r="MGD2" s="38"/>
      <c r="MGE2" s="38"/>
      <c r="MGF2" s="38"/>
      <c r="MGG2" s="38"/>
      <c r="MGH2" s="38"/>
      <c r="MGI2" s="38"/>
      <c r="MGJ2" s="38"/>
      <c r="MGK2" s="38"/>
      <c r="MGL2" s="38"/>
      <c r="MGM2" s="38"/>
      <c r="MGN2" s="38"/>
      <c r="MGO2" s="38"/>
      <c r="MGP2" s="38"/>
      <c r="MGQ2" s="38"/>
      <c r="MGR2" s="38"/>
      <c r="MGS2" s="38"/>
      <c r="MGT2" s="38"/>
      <c r="MGU2" s="38"/>
      <c r="MGV2" s="38"/>
      <c r="MGW2" s="38"/>
      <c r="MGX2" s="38"/>
      <c r="MGY2" s="38"/>
      <c r="MGZ2" s="38"/>
      <c r="MHA2" s="38"/>
      <c r="MHB2" s="38"/>
      <c r="MHC2" s="38"/>
      <c r="MHD2" s="38"/>
      <c r="MHE2" s="38"/>
      <c r="MHF2" s="38"/>
      <c r="MHG2" s="38"/>
      <c r="MHH2" s="38"/>
      <c r="MHI2" s="38"/>
      <c r="MHJ2" s="38"/>
      <c r="MHK2" s="38"/>
      <c r="MHL2" s="38"/>
      <c r="MHM2" s="38"/>
      <c r="MHN2" s="38"/>
      <c r="MHO2" s="38"/>
      <c r="MHP2" s="38"/>
      <c r="MHQ2" s="38"/>
      <c r="MHR2" s="38"/>
      <c r="MHS2" s="38"/>
      <c r="MHT2" s="38"/>
      <c r="MHU2" s="38"/>
      <c r="MHV2" s="38"/>
      <c r="MHW2" s="38"/>
      <c r="MHX2" s="38"/>
      <c r="MHY2" s="38"/>
      <c r="MHZ2" s="38"/>
      <c r="MIA2" s="38"/>
      <c r="MIB2" s="38"/>
      <c r="MIC2" s="38"/>
      <c r="MID2" s="38"/>
      <c r="MIE2" s="38"/>
      <c r="MIF2" s="38"/>
      <c r="MIG2" s="38"/>
      <c r="MIH2" s="38"/>
      <c r="MII2" s="38"/>
      <c r="MIJ2" s="38"/>
      <c r="MIK2" s="38"/>
      <c r="MIL2" s="38"/>
      <c r="MIM2" s="38"/>
      <c r="MIN2" s="38"/>
      <c r="MIO2" s="38"/>
      <c r="MIP2" s="38"/>
      <c r="MIQ2" s="38"/>
      <c r="MIR2" s="38"/>
      <c r="MIS2" s="38"/>
      <c r="MIT2" s="38"/>
      <c r="MIU2" s="38"/>
      <c r="MIV2" s="38"/>
      <c r="MIW2" s="38"/>
      <c r="MIX2" s="38"/>
      <c r="MIY2" s="38"/>
      <c r="MIZ2" s="38"/>
      <c r="MJA2" s="38"/>
      <c r="MJB2" s="38"/>
      <c r="MJC2" s="38"/>
      <c r="MJD2" s="38"/>
      <c r="MJE2" s="38"/>
      <c r="MJF2" s="38"/>
      <c r="MJG2" s="38"/>
      <c r="MJH2" s="38"/>
      <c r="MJI2" s="38"/>
      <c r="MJJ2" s="38"/>
      <c r="MJK2" s="38"/>
      <c r="MJL2" s="38"/>
      <c r="MJM2" s="38"/>
      <c r="MJN2" s="38"/>
      <c r="MJO2" s="38"/>
      <c r="MJP2" s="38"/>
      <c r="MJQ2" s="38"/>
      <c r="MJR2" s="38"/>
      <c r="MJS2" s="38"/>
      <c r="MJT2" s="38"/>
      <c r="MJU2" s="38"/>
      <c r="MJV2" s="38"/>
      <c r="MJW2" s="38"/>
      <c r="MJX2" s="38"/>
      <c r="MJY2" s="38"/>
      <c r="MJZ2" s="38"/>
      <c r="MKA2" s="38"/>
      <c r="MKB2" s="38"/>
      <c r="MKC2" s="38"/>
      <c r="MKD2" s="38"/>
      <c r="MKE2" s="38"/>
      <c r="MKF2" s="38"/>
      <c r="MKG2" s="38"/>
      <c r="MKH2" s="38"/>
      <c r="MKI2" s="38"/>
      <c r="MKJ2" s="38"/>
      <c r="MKK2" s="38"/>
      <c r="MKL2" s="38"/>
      <c r="MKM2" s="38"/>
      <c r="MKN2" s="38"/>
      <c r="MKO2" s="38"/>
      <c r="MKP2" s="38"/>
      <c r="MKQ2" s="38"/>
      <c r="MKR2" s="38"/>
      <c r="MKS2" s="38"/>
      <c r="MKT2" s="38"/>
      <c r="MKU2" s="38"/>
      <c r="MKV2" s="38"/>
      <c r="MKW2" s="38"/>
      <c r="MKX2" s="38"/>
      <c r="MKY2" s="38"/>
      <c r="MKZ2" s="38"/>
      <c r="MLA2" s="38"/>
      <c r="MLB2" s="38"/>
      <c r="MLC2" s="38"/>
      <c r="MLD2" s="38"/>
      <c r="MLE2" s="38"/>
      <c r="MLF2" s="38"/>
      <c r="MLG2" s="38"/>
      <c r="MLH2" s="38"/>
      <c r="MLI2" s="38"/>
      <c r="MLJ2" s="38"/>
      <c r="MLK2" s="38"/>
      <c r="MLL2" s="38"/>
      <c r="MLM2" s="38"/>
      <c r="MLN2" s="38"/>
      <c r="MLO2" s="38"/>
      <c r="MLP2" s="38"/>
      <c r="MLQ2" s="38"/>
      <c r="MLR2" s="38"/>
      <c r="MLS2" s="38"/>
      <c r="MLT2" s="38"/>
      <c r="MLU2" s="38"/>
      <c r="MLV2" s="38"/>
      <c r="MLW2" s="38"/>
      <c r="MLX2" s="38"/>
      <c r="MLY2" s="38"/>
      <c r="MLZ2" s="38"/>
      <c r="MMA2" s="38"/>
      <c r="MMB2" s="38"/>
      <c r="MMC2" s="38"/>
      <c r="MMD2" s="38"/>
      <c r="MME2" s="38"/>
      <c r="MMF2" s="38"/>
      <c r="MMG2" s="38"/>
      <c r="MMH2" s="38"/>
      <c r="MMI2" s="38"/>
      <c r="MMJ2" s="38"/>
      <c r="MMK2" s="38"/>
      <c r="MML2" s="38"/>
      <c r="MMM2" s="38"/>
      <c r="MMN2" s="38"/>
      <c r="MMO2" s="38"/>
      <c r="MMP2" s="38"/>
      <c r="MMQ2" s="38"/>
      <c r="MMR2" s="38"/>
      <c r="MMS2" s="38"/>
      <c r="MMT2" s="38"/>
      <c r="MMU2" s="38"/>
      <c r="MMV2" s="38"/>
      <c r="MMW2" s="38"/>
      <c r="MMX2" s="38"/>
      <c r="MMY2" s="38"/>
      <c r="MMZ2" s="38"/>
      <c r="MNA2" s="38"/>
      <c r="MNB2" s="38"/>
      <c r="MNC2" s="38"/>
      <c r="MND2" s="38"/>
      <c r="MNE2" s="38"/>
      <c r="MNF2" s="38"/>
      <c r="MNG2" s="38"/>
      <c r="MNH2" s="38"/>
      <c r="MNI2" s="38"/>
      <c r="MNJ2" s="38"/>
      <c r="MNK2" s="38"/>
      <c r="MNL2" s="38"/>
      <c r="MNM2" s="38"/>
      <c r="MNN2" s="38"/>
      <c r="MNO2" s="38"/>
      <c r="MNP2" s="38"/>
      <c r="MNQ2" s="38"/>
      <c r="MNR2" s="38"/>
      <c r="MNS2" s="38"/>
      <c r="MNT2" s="38"/>
      <c r="MNU2" s="38"/>
      <c r="MNV2" s="38"/>
      <c r="MNW2" s="38"/>
      <c r="MNX2" s="38"/>
      <c r="MNY2" s="38"/>
      <c r="MNZ2" s="38"/>
      <c r="MOA2" s="38"/>
      <c r="MOB2" s="38"/>
      <c r="MOC2" s="38"/>
      <c r="MOD2" s="38"/>
      <c r="MOE2" s="38"/>
      <c r="MOF2" s="38"/>
      <c r="MOG2" s="38"/>
      <c r="MOH2" s="38"/>
      <c r="MOI2" s="38"/>
      <c r="MOJ2" s="38"/>
      <c r="MOK2" s="38"/>
      <c r="MOL2" s="38"/>
      <c r="MOM2" s="38"/>
      <c r="MON2" s="38"/>
      <c r="MOO2" s="38"/>
      <c r="MOP2" s="38"/>
      <c r="MOQ2" s="38"/>
      <c r="MOR2" s="38"/>
      <c r="MOS2" s="38"/>
      <c r="MOT2" s="38"/>
      <c r="MOU2" s="38"/>
      <c r="MOV2" s="38"/>
      <c r="MOW2" s="38"/>
      <c r="MOX2" s="38"/>
      <c r="MOY2" s="38"/>
      <c r="MOZ2" s="38"/>
      <c r="MPA2" s="38"/>
      <c r="MPB2" s="38"/>
      <c r="MPC2" s="38"/>
      <c r="MPD2" s="38"/>
      <c r="MPE2" s="38"/>
      <c r="MPF2" s="38"/>
      <c r="MPG2" s="38"/>
      <c r="MPH2" s="38"/>
      <c r="MPI2" s="38"/>
      <c r="MPJ2" s="38"/>
      <c r="MPK2" s="38"/>
      <c r="MPL2" s="38"/>
      <c r="MPM2" s="38"/>
      <c r="MPN2" s="38"/>
      <c r="MPO2" s="38"/>
      <c r="MPP2" s="38"/>
      <c r="MPQ2" s="38"/>
      <c r="MPR2" s="38"/>
      <c r="MPS2" s="38"/>
      <c r="MPT2" s="38"/>
      <c r="MPU2" s="38"/>
      <c r="MPV2" s="38"/>
      <c r="MPW2" s="38"/>
      <c r="MPX2" s="38"/>
      <c r="MPY2" s="38"/>
      <c r="MPZ2" s="38"/>
      <c r="MQA2" s="38"/>
      <c r="MQB2" s="38"/>
      <c r="MQC2" s="38"/>
      <c r="MQD2" s="38"/>
      <c r="MQE2" s="38"/>
      <c r="MQF2" s="38"/>
      <c r="MQG2" s="38"/>
      <c r="MQH2" s="38"/>
      <c r="MQI2" s="38"/>
      <c r="MQJ2" s="38"/>
      <c r="MQK2" s="38"/>
      <c r="MQL2" s="38"/>
      <c r="MQM2" s="38"/>
      <c r="MQN2" s="38"/>
      <c r="MQO2" s="38"/>
      <c r="MQP2" s="38"/>
      <c r="MQQ2" s="38"/>
      <c r="MQR2" s="38"/>
      <c r="MQS2" s="38"/>
      <c r="MQT2" s="38"/>
      <c r="MQU2" s="38"/>
      <c r="MQV2" s="38"/>
      <c r="MQW2" s="38"/>
      <c r="MQX2" s="38"/>
      <c r="MQY2" s="38"/>
      <c r="MQZ2" s="38"/>
      <c r="MRA2" s="38"/>
      <c r="MRB2" s="38"/>
      <c r="MRC2" s="38"/>
      <c r="MRD2" s="38"/>
      <c r="MRE2" s="38"/>
      <c r="MRF2" s="38"/>
      <c r="MRG2" s="38"/>
      <c r="MRH2" s="38"/>
      <c r="MRI2" s="38"/>
      <c r="MRJ2" s="38"/>
      <c r="MRK2" s="38"/>
      <c r="MRL2" s="38"/>
      <c r="MRM2" s="38"/>
      <c r="MRN2" s="38"/>
      <c r="MRO2" s="38"/>
      <c r="MRP2" s="38"/>
      <c r="MRQ2" s="38"/>
      <c r="MRR2" s="38"/>
      <c r="MRS2" s="38"/>
      <c r="MRT2" s="38"/>
      <c r="MRU2" s="38"/>
      <c r="MRV2" s="38"/>
      <c r="MRW2" s="38"/>
      <c r="MRX2" s="38"/>
      <c r="MRY2" s="38"/>
      <c r="MRZ2" s="38"/>
      <c r="MSA2" s="38"/>
      <c r="MSB2" s="38"/>
      <c r="MSC2" s="38"/>
      <c r="MSD2" s="38"/>
      <c r="MSE2" s="38"/>
      <c r="MSF2" s="38"/>
      <c r="MSG2" s="38"/>
      <c r="MSH2" s="38"/>
      <c r="MSI2" s="38"/>
      <c r="MSJ2" s="38"/>
      <c r="MSK2" s="38"/>
      <c r="MSL2" s="38"/>
      <c r="MSM2" s="38"/>
      <c r="MSN2" s="38"/>
      <c r="MSO2" s="38"/>
      <c r="MSP2" s="38"/>
      <c r="MSQ2" s="38"/>
      <c r="MSR2" s="38"/>
      <c r="MSS2" s="38"/>
      <c r="MST2" s="38"/>
      <c r="MSU2" s="38"/>
      <c r="MSV2" s="38"/>
      <c r="MSW2" s="38"/>
      <c r="MSX2" s="38"/>
      <c r="MSY2" s="38"/>
      <c r="MSZ2" s="38"/>
      <c r="MTA2" s="38"/>
      <c r="MTB2" s="38"/>
      <c r="MTC2" s="38"/>
      <c r="MTD2" s="38"/>
      <c r="MTE2" s="38"/>
      <c r="MTF2" s="38"/>
      <c r="MTG2" s="38"/>
      <c r="MTH2" s="38"/>
      <c r="MTI2" s="38"/>
      <c r="MTJ2" s="38"/>
      <c r="MTK2" s="38"/>
      <c r="MTL2" s="38"/>
      <c r="MTM2" s="38"/>
      <c r="MTN2" s="38"/>
      <c r="MTO2" s="38"/>
      <c r="MTP2" s="38"/>
      <c r="MTQ2" s="38"/>
      <c r="MTR2" s="38"/>
      <c r="MTS2" s="38"/>
      <c r="MTT2" s="38"/>
      <c r="MTU2" s="38"/>
      <c r="MTV2" s="38"/>
      <c r="MTW2" s="38"/>
      <c r="MTX2" s="38"/>
      <c r="MTY2" s="38"/>
      <c r="MTZ2" s="38"/>
      <c r="MUA2" s="38"/>
      <c r="MUB2" s="38"/>
      <c r="MUC2" s="38"/>
      <c r="MUD2" s="38"/>
      <c r="MUE2" s="38"/>
      <c r="MUF2" s="38"/>
      <c r="MUG2" s="38"/>
      <c r="MUH2" s="38"/>
      <c r="MUI2" s="38"/>
      <c r="MUJ2" s="38"/>
      <c r="MUK2" s="38"/>
      <c r="MUL2" s="38"/>
      <c r="MUM2" s="38"/>
      <c r="MUN2" s="38"/>
      <c r="MUO2" s="38"/>
      <c r="MUP2" s="38"/>
      <c r="MUQ2" s="38"/>
      <c r="MUR2" s="38"/>
      <c r="MUS2" s="38"/>
      <c r="MUT2" s="38"/>
      <c r="MUU2" s="38"/>
      <c r="MUV2" s="38"/>
      <c r="MUW2" s="38"/>
      <c r="MUX2" s="38"/>
      <c r="MUY2" s="38"/>
      <c r="MUZ2" s="38"/>
      <c r="MVA2" s="38"/>
      <c r="MVB2" s="38"/>
      <c r="MVC2" s="38"/>
      <c r="MVD2" s="38"/>
      <c r="MVE2" s="38"/>
      <c r="MVF2" s="38"/>
      <c r="MVG2" s="38"/>
      <c r="MVH2" s="38"/>
      <c r="MVI2" s="38"/>
      <c r="MVJ2" s="38"/>
      <c r="MVK2" s="38"/>
      <c r="MVL2" s="38"/>
      <c r="MVM2" s="38"/>
      <c r="MVN2" s="38"/>
      <c r="MVO2" s="38"/>
      <c r="MVP2" s="38"/>
      <c r="MVQ2" s="38"/>
      <c r="MVR2" s="38"/>
      <c r="MVS2" s="38"/>
      <c r="MVT2" s="38"/>
      <c r="MVU2" s="38"/>
      <c r="MVV2" s="38"/>
      <c r="MVW2" s="38"/>
      <c r="MVX2" s="38"/>
      <c r="MVY2" s="38"/>
      <c r="MVZ2" s="38"/>
      <c r="MWA2" s="38"/>
      <c r="MWB2" s="38"/>
      <c r="MWC2" s="38"/>
      <c r="MWD2" s="38"/>
      <c r="MWE2" s="38"/>
      <c r="MWF2" s="38"/>
      <c r="MWG2" s="38"/>
      <c r="MWH2" s="38"/>
      <c r="MWI2" s="38"/>
      <c r="MWJ2" s="38"/>
      <c r="MWK2" s="38"/>
      <c r="MWL2" s="38"/>
      <c r="MWM2" s="38"/>
      <c r="MWN2" s="38"/>
      <c r="MWO2" s="38"/>
      <c r="MWP2" s="38"/>
      <c r="MWQ2" s="38"/>
      <c r="MWR2" s="38"/>
      <c r="MWS2" s="38"/>
      <c r="MWT2" s="38"/>
      <c r="MWU2" s="38"/>
      <c r="MWV2" s="38"/>
      <c r="MWW2" s="38"/>
      <c r="MWX2" s="38"/>
      <c r="MWY2" s="38"/>
      <c r="MWZ2" s="38"/>
      <c r="MXA2" s="38"/>
      <c r="MXB2" s="38"/>
      <c r="MXC2" s="38"/>
      <c r="MXD2" s="38"/>
      <c r="MXE2" s="38"/>
      <c r="MXF2" s="38"/>
      <c r="MXG2" s="38"/>
      <c r="MXH2" s="38"/>
      <c r="MXI2" s="38"/>
      <c r="MXJ2" s="38"/>
      <c r="MXK2" s="38"/>
      <c r="MXL2" s="38"/>
      <c r="MXM2" s="38"/>
      <c r="MXN2" s="38"/>
      <c r="MXO2" s="38"/>
      <c r="MXP2" s="38"/>
      <c r="MXQ2" s="38"/>
      <c r="MXR2" s="38"/>
      <c r="MXS2" s="38"/>
      <c r="MXT2" s="38"/>
      <c r="MXU2" s="38"/>
      <c r="MXV2" s="38"/>
      <c r="MXW2" s="38"/>
      <c r="MXX2" s="38"/>
      <c r="MXY2" s="38"/>
      <c r="MXZ2" s="38"/>
      <c r="MYA2" s="38"/>
      <c r="MYB2" s="38"/>
      <c r="MYC2" s="38"/>
      <c r="MYD2" s="38"/>
      <c r="MYE2" s="38"/>
      <c r="MYF2" s="38"/>
      <c r="MYG2" s="38"/>
      <c r="MYH2" s="38"/>
      <c r="MYI2" s="38"/>
      <c r="MYJ2" s="38"/>
      <c r="MYK2" s="38"/>
      <c r="MYL2" s="38"/>
      <c r="MYM2" s="38"/>
      <c r="MYN2" s="38"/>
      <c r="MYO2" s="38"/>
      <c r="MYP2" s="38"/>
      <c r="MYQ2" s="38"/>
      <c r="MYR2" s="38"/>
      <c r="MYS2" s="38"/>
      <c r="MYT2" s="38"/>
      <c r="MYU2" s="38"/>
      <c r="MYV2" s="38"/>
      <c r="MYW2" s="38"/>
      <c r="MYX2" s="38"/>
      <c r="MYY2" s="38"/>
      <c r="MYZ2" s="38"/>
      <c r="MZA2" s="38"/>
      <c r="MZB2" s="38"/>
      <c r="MZC2" s="38"/>
      <c r="MZD2" s="38"/>
      <c r="MZE2" s="38"/>
      <c r="MZF2" s="38"/>
      <c r="MZG2" s="38"/>
      <c r="MZH2" s="38"/>
      <c r="MZI2" s="38"/>
      <c r="MZJ2" s="38"/>
      <c r="MZK2" s="38"/>
      <c r="MZL2" s="38"/>
      <c r="MZM2" s="38"/>
      <c r="MZN2" s="38"/>
      <c r="MZO2" s="38"/>
      <c r="MZP2" s="38"/>
      <c r="MZQ2" s="38"/>
      <c r="MZR2" s="38"/>
      <c r="MZS2" s="38"/>
      <c r="MZT2" s="38"/>
      <c r="MZU2" s="38"/>
      <c r="MZV2" s="38"/>
      <c r="MZW2" s="38"/>
      <c r="MZX2" s="38"/>
      <c r="MZY2" s="38"/>
      <c r="MZZ2" s="38"/>
      <c r="NAA2" s="38"/>
      <c r="NAB2" s="38"/>
      <c r="NAC2" s="38"/>
      <c r="NAD2" s="38"/>
      <c r="NAE2" s="38"/>
      <c r="NAF2" s="38"/>
      <c r="NAG2" s="38"/>
      <c r="NAH2" s="38"/>
      <c r="NAI2" s="38"/>
      <c r="NAJ2" s="38"/>
      <c r="NAK2" s="38"/>
      <c r="NAL2" s="38"/>
      <c r="NAM2" s="38"/>
      <c r="NAN2" s="38"/>
      <c r="NAO2" s="38"/>
      <c r="NAP2" s="38"/>
      <c r="NAQ2" s="38"/>
      <c r="NAR2" s="38"/>
      <c r="NAS2" s="38"/>
      <c r="NAT2" s="38"/>
      <c r="NAU2" s="38"/>
      <c r="NAV2" s="38"/>
      <c r="NAW2" s="38"/>
      <c r="NAX2" s="38"/>
      <c r="NAY2" s="38"/>
      <c r="NAZ2" s="38"/>
      <c r="NBA2" s="38"/>
      <c r="NBB2" s="38"/>
      <c r="NBC2" s="38"/>
      <c r="NBD2" s="38"/>
      <c r="NBE2" s="38"/>
      <c r="NBF2" s="38"/>
      <c r="NBG2" s="38"/>
      <c r="NBH2" s="38"/>
      <c r="NBI2" s="38"/>
      <c r="NBJ2" s="38"/>
      <c r="NBK2" s="38"/>
      <c r="NBL2" s="38"/>
      <c r="NBM2" s="38"/>
      <c r="NBN2" s="38"/>
      <c r="NBO2" s="38"/>
      <c r="NBP2" s="38"/>
      <c r="NBQ2" s="38"/>
      <c r="NBR2" s="38"/>
      <c r="NBS2" s="38"/>
      <c r="NBT2" s="38"/>
      <c r="NBU2" s="38"/>
      <c r="NBV2" s="38"/>
      <c r="NBW2" s="38"/>
      <c r="NBX2" s="38"/>
      <c r="NBY2" s="38"/>
      <c r="NBZ2" s="38"/>
      <c r="NCA2" s="38"/>
      <c r="NCB2" s="38"/>
      <c r="NCC2" s="38"/>
      <c r="NCD2" s="38"/>
      <c r="NCE2" s="38"/>
      <c r="NCF2" s="38"/>
      <c r="NCG2" s="38"/>
      <c r="NCH2" s="38"/>
      <c r="NCI2" s="38"/>
      <c r="NCJ2" s="38"/>
      <c r="NCK2" s="38"/>
      <c r="NCL2" s="38"/>
      <c r="NCM2" s="38"/>
      <c r="NCN2" s="38"/>
      <c r="NCO2" s="38"/>
      <c r="NCP2" s="38"/>
      <c r="NCQ2" s="38"/>
      <c r="NCR2" s="38"/>
      <c r="NCS2" s="38"/>
      <c r="NCT2" s="38"/>
      <c r="NCU2" s="38"/>
      <c r="NCV2" s="38"/>
      <c r="NCW2" s="38"/>
      <c r="NCX2" s="38"/>
      <c r="NCY2" s="38"/>
      <c r="NCZ2" s="38"/>
      <c r="NDA2" s="38"/>
      <c r="NDB2" s="38"/>
      <c r="NDC2" s="38"/>
      <c r="NDD2" s="38"/>
      <c r="NDE2" s="38"/>
      <c r="NDF2" s="38"/>
      <c r="NDG2" s="38"/>
      <c r="NDH2" s="38"/>
      <c r="NDI2" s="38"/>
      <c r="NDJ2" s="38"/>
      <c r="NDK2" s="38"/>
      <c r="NDL2" s="38"/>
      <c r="NDM2" s="38"/>
      <c r="NDN2" s="38"/>
      <c r="NDO2" s="38"/>
      <c r="NDP2" s="38"/>
      <c r="NDQ2" s="38"/>
      <c r="NDR2" s="38"/>
      <c r="NDS2" s="38"/>
      <c r="NDT2" s="38"/>
      <c r="NDU2" s="38"/>
      <c r="NDV2" s="38"/>
      <c r="NDW2" s="38"/>
      <c r="NDX2" s="38"/>
      <c r="NDY2" s="38"/>
      <c r="NDZ2" s="38"/>
      <c r="NEA2" s="38"/>
      <c r="NEB2" s="38"/>
      <c r="NEC2" s="38"/>
      <c r="NED2" s="38"/>
      <c r="NEE2" s="38"/>
      <c r="NEF2" s="38"/>
      <c r="NEG2" s="38"/>
      <c r="NEH2" s="38"/>
      <c r="NEI2" s="38"/>
      <c r="NEJ2" s="38"/>
      <c r="NEK2" s="38"/>
      <c r="NEL2" s="38"/>
      <c r="NEM2" s="38"/>
      <c r="NEN2" s="38"/>
      <c r="NEO2" s="38"/>
      <c r="NEP2" s="38"/>
      <c r="NEQ2" s="38"/>
      <c r="NER2" s="38"/>
      <c r="NES2" s="38"/>
      <c r="NET2" s="38"/>
      <c r="NEU2" s="38"/>
      <c r="NEV2" s="38"/>
      <c r="NEW2" s="38"/>
      <c r="NEX2" s="38"/>
      <c r="NEY2" s="38"/>
      <c r="NEZ2" s="38"/>
      <c r="NFA2" s="38"/>
      <c r="NFB2" s="38"/>
      <c r="NFC2" s="38"/>
      <c r="NFD2" s="38"/>
      <c r="NFE2" s="38"/>
      <c r="NFF2" s="38"/>
      <c r="NFG2" s="38"/>
      <c r="NFH2" s="38"/>
      <c r="NFI2" s="38"/>
      <c r="NFJ2" s="38"/>
      <c r="NFK2" s="38"/>
      <c r="NFL2" s="38"/>
      <c r="NFM2" s="38"/>
      <c r="NFN2" s="38"/>
      <c r="NFO2" s="38"/>
      <c r="NFP2" s="38"/>
      <c r="NFQ2" s="38"/>
      <c r="NFR2" s="38"/>
      <c r="NFS2" s="38"/>
      <c r="NFT2" s="38"/>
      <c r="NFU2" s="38"/>
      <c r="NFV2" s="38"/>
      <c r="NFW2" s="38"/>
      <c r="NFX2" s="38"/>
      <c r="NFY2" s="38"/>
      <c r="NFZ2" s="38"/>
      <c r="NGA2" s="38"/>
      <c r="NGB2" s="38"/>
      <c r="NGC2" s="38"/>
      <c r="NGD2" s="38"/>
      <c r="NGE2" s="38"/>
      <c r="NGF2" s="38"/>
      <c r="NGG2" s="38"/>
      <c r="NGH2" s="38"/>
      <c r="NGI2" s="38"/>
      <c r="NGJ2" s="38"/>
      <c r="NGK2" s="38"/>
      <c r="NGL2" s="38"/>
      <c r="NGM2" s="38"/>
      <c r="NGN2" s="38"/>
      <c r="NGO2" s="38"/>
      <c r="NGP2" s="38"/>
      <c r="NGQ2" s="38"/>
      <c r="NGR2" s="38"/>
      <c r="NGS2" s="38"/>
      <c r="NGT2" s="38"/>
      <c r="NGU2" s="38"/>
      <c r="NGV2" s="38"/>
      <c r="NGW2" s="38"/>
      <c r="NGX2" s="38"/>
      <c r="NGY2" s="38"/>
      <c r="NGZ2" s="38"/>
      <c r="NHA2" s="38"/>
      <c r="NHB2" s="38"/>
      <c r="NHC2" s="38"/>
      <c r="NHD2" s="38"/>
      <c r="NHE2" s="38"/>
      <c r="NHF2" s="38"/>
      <c r="NHG2" s="38"/>
      <c r="NHH2" s="38"/>
      <c r="NHI2" s="38"/>
      <c r="NHJ2" s="38"/>
      <c r="NHK2" s="38"/>
      <c r="NHL2" s="38"/>
      <c r="NHM2" s="38"/>
      <c r="NHN2" s="38"/>
      <c r="NHO2" s="38"/>
      <c r="NHP2" s="38"/>
      <c r="NHQ2" s="38"/>
      <c r="NHR2" s="38"/>
      <c r="NHS2" s="38"/>
      <c r="NHT2" s="38"/>
      <c r="NHU2" s="38"/>
      <c r="NHV2" s="38"/>
      <c r="NHW2" s="38"/>
      <c r="NHX2" s="38"/>
      <c r="NHY2" s="38"/>
      <c r="NHZ2" s="38"/>
      <c r="NIA2" s="38"/>
      <c r="NIB2" s="38"/>
      <c r="NIC2" s="38"/>
      <c r="NID2" s="38"/>
      <c r="NIE2" s="38"/>
      <c r="NIF2" s="38"/>
      <c r="NIG2" s="38"/>
      <c r="NIH2" s="38"/>
      <c r="NII2" s="38"/>
      <c r="NIJ2" s="38"/>
      <c r="NIK2" s="38"/>
      <c r="NIL2" s="38"/>
      <c r="NIM2" s="38"/>
      <c r="NIN2" s="38"/>
      <c r="NIO2" s="38"/>
      <c r="NIP2" s="38"/>
      <c r="NIQ2" s="38"/>
      <c r="NIR2" s="38"/>
      <c r="NIS2" s="38"/>
      <c r="NIT2" s="38"/>
      <c r="NIU2" s="38"/>
      <c r="NIV2" s="38"/>
      <c r="NIW2" s="38"/>
      <c r="NIX2" s="38"/>
      <c r="NIY2" s="38"/>
      <c r="NIZ2" s="38"/>
      <c r="NJA2" s="38"/>
      <c r="NJB2" s="38"/>
      <c r="NJC2" s="38"/>
      <c r="NJD2" s="38"/>
      <c r="NJE2" s="38"/>
      <c r="NJF2" s="38"/>
      <c r="NJG2" s="38"/>
      <c r="NJH2" s="38"/>
      <c r="NJI2" s="38"/>
      <c r="NJJ2" s="38"/>
      <c r="NJK2" s="38"/>
      <c r="NJL2" s="38"/>
      <c r="NJM2" s="38"/>
      <c r="NJN2" s="38"/>
      <c r="NJO2" s="38"/>
      <c r="NJP2" s="38"/>
      <c r="NJQ2" s="38"/>
      <c r="NJR2" s="38"/>
      <c r="NJS2" s="38"/>
      <c r="NJT2" s="38"/>
      <c r="NJU2" s="38"/>
      <c r="NJV2" s="38"/>
      <c r="NJW2" s="38"/>
      <c r="NJX2" s="38"/>
      <c r="NJY2" s="38"/>
      <c r="NJZ2" s="38"/>
      <c r="NKA2" s="38"/>
      <c r="NKB2" s="38"/>
      <c r="NKC2" s="38"/>
      <c r="NKD2" s="38"/>
      <c r="NKE2" s="38"/>
      <c r="NKF2" s="38"/>
      <c r="NKG2" s="38"/>
      <c r="NKH2" s="38"/>
      <c r="NKI2" s="38"/>
      <c r="NKJ2" s="38"/>
      <c r="NKK2" s="38"/>
      <c r="NKL2" s="38"/>
      <c r="NKM2" s="38"/>
      <c r="NKN2" s="38"/>
      <c r="NKO2" s="38"/>
      <c r="NKP2" s="38"/>
      <c r="NKQ2" s="38"/>
      <c r="NKR2" s="38"/>
      <c r="NKS2" s="38"/>
      <c r="NKT2" s="38"/>
      <c r="NKU2" s="38"/>
      <c r="NKV2" s="38"/>
      <c r="NKW2" s="38"/>
      <c r="NKX2" s="38"/>
      <c r="NKY2" s="38"/>
      <c r="NKZ2" s="38"/>
      <c r="NLA2" s="38"/>
      <c r="NLB2" s="38"/>
      <c r="NLC2" s="38"/>
      <c r="NLD2" s="38"/>
      <c r="NLE2" s="38"/>
      <c r="NLF2" s="38"/>
      <c r="NLG2" s="38"/>
      <c r="NLH2" s="38"/>
      <c r="NLI2" s="38"/>
      <c r="NLJ2" s="38"/>
      <c r="NLK2" s="38"/>
      <c r="NLL2" s="38"/>
      <c r="NLM2" s="38"/>
      <c r="NLN2" s="38"/>
      <c r="NLO2" s="38"/>
      <c r="NLP2" s="38"/>
      <c r="NLQ2" s="38"/>
      <c r="NLR2" s="38"/>
      <c r="NLS2" s="38"/>
      <c r="NLT2" s="38"/>
      <c r="NLU2" s="38"/>
      <c r="NLV2" s="38"/>
      <c r="NLW2" s="38"/>
      <c r="NLX2" s="38"/>
      <c r="NLY2" s="38"/>
      <c r="NLZ2" s="38"/>
      <c r="NMA2" s="38"/>
      <c r="NMB2" s="38"/>
      <c r="NMC2" s="38"/>
      <c r="NMD2" s="38"/>
      <c r="NME2" s="38"/>
      <c r="NMF2" s="38"/>
      <c r="NMG2" s="38"/>
      <c r="NMH2" s="38"/>
      <c r="NMI2" s="38"/>
      <c r="NMJ2" s="38"/>
      <c r="NMK2" s="38"/>
      <c r="NML2" s="38"/>
      <c r="NMM2" s="38"/>
      <c r="NMN2" s="38"/>
      <c r="NMO2" s="38"/>
      <c r="NMP2" s="38"/>
      <c r="NMQ2" s="38"/>
      <c r="NMR2" s="38"/>
      <c r="NMS2" s="38"/>
      <c r="NMT2" s="38"/>
      <c r="NMU2" s="38"/>
      <c r="NMV2" s="38"/>
      <c r="NMW2" s="38"/>
      <c r="NMX2" s="38"/>
      <c r="NMY2" s="38"/>
      <c r="NMZ2" s="38"/>
      <c r="NNA2" s="38"/>
      <c r="NNB2" s="38"/>
      <c r="NNC2" s="38"/>
      <c r="NND2" s="38"/>
      <c r="NNE2" s="38"/>
      <c r="NNF2" s="38"/>
      <c r="NNG2" s="38"/>
      <c r="NNH2" s="38"/>
      <c r="NNI2" s="38"/>
      <c r="NNJ2" s="38"/>
      <c r="NNK2" s="38"/>
      <c r="NNL2" s="38"/>
      <c r="NNM2" s="38"/>
      <c r="NNN2" s="38"/>
      <c r="NNO2" s="38"/>
      <c r="NNP2" s="38"/>
      <c r="NNQ2" s="38"/>
      <c r="NNR2" s="38"/>
      <c r="NNS2" s="38"/>
      <c r="NNT2" s="38"/>
      <c r="NNU2" s="38"/>
      <c r="NNV2" s="38"/>
      <c r="NNW2" s="38"/>
      <c r="NNX2" s="38"/>
      <c r="NNY2" s="38"/>
      <c r="NNZ2" s="38"/>
      <c r="NOA2" s="38"/>
      <c r="NOB2" s="38"/>
      <c r="NOC2" s="38"/>
      <c r="NOD2" s="38"/>
      <c r="NOE2" s="38"/>
      <c r="NOF2" s="38"/>
      <c r="NOG2" s="38"/>
      <c r="NOH2" s="38"/>
      <c r="NOI2" s="38"/>
      <c r="NOJ2" s="38"/>
      <c r="NOK2" s="38"/>
      <c r="NOL2" s="38"/>
      <c r="NOM2" s="38"/>
      <c r="NON2" s="38"/>
      <c r="NOO2" s="38"/>
      <c r="NOP2" s="38"/>
      <c r="NOQ2" s="38"/>
      <c r="NOR2" s="38"/>
      <c r="NOS2" s="38"/>
      <c r="NOT2" s="38"/>
      <c r="NOU2" s="38"/>
      <c r="NOV2" s="38"/>
      <c r="NOW2" s="38"/>
      <c r="NOX2" s="38"/>
      <c r="NOY2" s="38"/>
      <c r="NOZ2" s="38"/>
      <c r="NPA2" s="38"/>
      <c r="NPB2" s="38"/>
      <c r="NPC2" s="38"/>
      <c r="NPD2" s="38"/>
      <c r="NPE2" s="38"/>
      <c r="NPF2" s="38"/>
      <c r="NPG2" s="38"/>
      <c r="NPH2" s="38"/>
      <c r="NPI2" s="38"/>
      <c r="NPJ2" s="38"/>
      <c r="NPK2" s="38"/>
      <c r="NPL2" s="38"/>
      <c r="NPM2" s="38"/>
      <c r="NPN2" s="38"/>
      <c r="NPO2" s="38"/>
      <c r="NPP2" s="38"/>
      <c r="NPQ2" s="38"/>
      <c r="NPR2" s="38"/>
      <c r="NPS2" s="38"/>
      <c r="NPT2" s="38"/>
      <c r="NPU2" s="38"/>
      <c r="NPV2" s="38"/>
      <c r="NPW2" s="38"/>
      <c r="NPX2" s="38"/>
      <c r="NPY2" s="38"/>
      <c r="NPZ2" s="38"/>
      <c r="NQA2" s="38"/>
      <c r="NQB2" s="38"/>
      <c r="NQC2" s="38"/>
      <c r="NQD2" s="38"/>
      <c r="NQE2" s="38"/>
      <c r="NQF2" s="38"/>
      <c r="NQG2" s="38"/>
      <c r="NQH2" s="38"/>
      <c r="NQI2" s="38"/>
      <c r="NQJ2" s="38"/>
      <c r="NQK2" s="38"/>
      <c r="NQL2" s="38"/>
      <c r="NQM2" s="38"/>
      <c r="NQN2" s="38"/>
      <c r="NQO2" s="38"/>
      <c r="NQP2" s="38"/>
      <c r="NQQ2" s="38"/>
      <c r="NQR2" s="38"/>
      <c r="NQS2" s="38"/>
      <c r="NQT2" s="38"/>
      <c r="NQU2" s="38"/>
      <c r="NQV2" s="38"/>
      <c r="NQW2" s="38"/>
      <c r="NQX2" s="38"/>
      <c r="NQY2" s="38"/>
      <c r="NQZ2" s="38"/>
      <c r="NRA2" s="38"/>
      <c r="NRB2" s="38"/>
      <c r="NRC2" s="38"/>
      <c r="NRD2" s="38"/>
      <c r="NRE2" s="38"/>
      <c r="NRF2" s="38"/>
      <c r="NRG2" s="38"/>
      <c r="NRH2" s="38"/>
      <c r="NRI2" s="38"/>
      <c r="NRJ2" s="38"/>
      <c r="NRK2" s="38"/>
      <c r="NRL2" s="38"/>
      <c r="NRM2" s="38"/>
      <c r="NRN2" s="38"/>
      <c r="NRO2" s="38"/>
      <c r="NRP2" s="38"/>
      <c r="NRQ2" s="38"/>
      <c r="NRR2" s="38"/>
      <c r="NRS2" s="38"/>
      <c r="NRT2" s="38"/>
      <c r="NRU2" s="38"/>
      <c r="NRV2" s="38"/>
      <c r="NRW2" s="38"/>
      <c r="NRX2" s="38"/>
      <c r="NRY2" s="38"/>
      <c r="NRZ2" s="38"/>
      <c r="NSA2" s="38"/>
      <c r="NSB2" s="38"/>
      <c r="NSC2" s="38"/>
      <c r="NSD2" s="38"/>
      <c r="NSE2" s="38"/>
      <c r="NSF2" s="38"/>
      <c r="NSG2" s="38"/>
      <c r="NSH2" s="38"/>
      <c r="NSI2" s="38"/>
      <c r="NSJ2" s="38"/>
      <c r="NSK2" s="38"/>
      <c r="NSL2" s="38"/>
      <c r="NSM2" s="38"/>
      <c r="NSN2" s="38"/>
      <c r="NSO2" s="38"/>
      <c r="NSP2" s="38"/>
      <c r="NSQ2" s="38"/>
      <c r="NSR2" s="38"/>
      <c r="NSS2" s="38"/>
      <c r="NST2" s="38"/>
      <c r="NSU2" s="38"/>
      <c r="NSV2" s="38"/>
      <c r="NSW2" s="38"/>
      <c r="NSX2" s="38"/>
      <c r="NSY2" s="38"/>
      <c r="NSZ2" s="38"/>
      <c r="NTA2" s="38"/>
      <c r="NTB2" s="38"/>
      <c r="NTC2" s="38"/>
      <c r="NTD2" s="38"/>
      <c r="NTE2" s="38"/>
      <c r="NTF2" s="38"/>
      <c r="NTG2" s="38"/>
      <c r="NTH2" s="38"/>
      <c r="NTI2" s="38"/>
      <c r="NTJ2" s="38"/>
      <c r="NTK2" s="38"/>
      <c r="NTL2" s="38"/>
      <c r="NTM2" s="38"/>
      <c r="NTN2" s="38"/>
      <c r="NTO2" s="38"/>
      <c r="NTP2" s="38"/>
      <c r="NTQ2" s="38"/>
      <c r="NTR2" s="38"/>
      <c r="NTS2" s="38"/>
      <c r="NTT2" s="38"/>
      <c r="NTU2" s="38"/>
      <c r="NTV2" s="38"/>
      <c r="NTW2" s="38"/>
      <c r="NTX2" s="38"/>
      <c r="NTY2" s="38"/>
      <c r="NTZ2" s="38"/>
      <c r="NUA2" s="38"/>
      <c r="NUB2" s="38"/>
      <c r="NUC2" s="38"/>
      <c r="NUD2" s="38"/>
      <c r="NUE2" s="38"/>
      <c r="NUF2" s="38"/>
      <c r="NUG2" s="38"/>
      <c r="NUH2" s="38"/>
      <c r="NUI2" s="38"/>
      <c r="NUJ2" s="38"/>
      <c r="NUK2" s="38"/>
      <c r="NUL2" s="38"/>
      <c r="NUM2" s="38"/>
      <c r="NUN2" s="38"/>
      <c r="NUO2" s="38"/>
      <c r="NUP2" s="38"/>
      <c r="NUQ2" s="38"/>
      <c r="NUR2" s="38"/>
      <c r="NUS2" s="38"/>
      <c r="NUT2" s="38"/>
      <c r="NUU2" s="38"/>
      <c r="NUV2" s="38"/>
      <c r="NUW2" s="38"/>
      <c r="NUX2" s="38"/>
      <c r="NUY2" s="38"/>
      <c r="NUZ2" s="38"/>
      <c r="NVA2" s="38"/>
      <c r="NVB2" s="38"/>
      <c r="NVC2" s="38"/>
      <c r="NVD2" s="38"/>
      <c r="NVE2" s="38"/>
      <c r="NVF2" s="38"/>
      <c r="NVG2" s="38"/>
      <c r="NVH2" s="38"/>
      <c r="NVI2" s="38"/>
      <c r="NVJ2" s="38"/>
      <c r="NVK2" s="38"/>
      <c r="NVL2" s="38"/>
      <c r="NVM2" s="38"/>
      <c r="NVN2" s="38"/>
      <c r="NVO2" s="38"/>
      <c r="NVP2" s="38"/>
      <c r="NVQ2" s="38"/>
      <c r="NVR2" s="38"/>
      <c r="NVS2" s="38"/>
      <c r="NVT2" s="38"/>
      <c r="NVU2" s="38"/>
      <c r="NVV2" s="38"/>
      <c r="NVW2" s="38"/>
      <c r="NVX2" s="38"/>
      <c r="NVY2" s="38"/>
      <c r="NVZ2" s="38"/>
      <c r="NWA2" s="38"/>
      <c r="NWB2" s="38"/>
      <c r="NWC2" s="38"/>
      <c r="NWD2" s="38"/>
      <c r="NWE2" s="38"/>
      <c r="NWF2" s="38"/>
      <c r="NWG2" s="38"/>
      <c r="NWH2" s="38"/>
      <c r="NWI2" s="38"/>
      <c r="NWJ2" s="38"/>
      <c r="NWK2" s="38"/>
      <c r="NWL2" s="38"/>
      <c r="NWM2" s="38"/>
      <c r="NWN2" s="38"/>
      <c r="NWO2" s="38"/>
      <c r="NWP2" s="38"/>
      <c r="NWQ2" s="38"/>
      <c r="NWR2" s="38"/>
      <c r="NWS2" s="38"/>
      <c r="NWT2" s="38"/>
      <c r="NWU2" s="38"/>
      <c r="NWV2" s="38"/>
      <c r="NWW2" s="38"/>
      <c r="NWX2" s="38"/>
      <c r="NWY2" s="38"/>
      <c r="NWZ2" s="38"/>
      <c r="NXA2" s="38"/>
      <c r="NXB2" s="38"/>
      <c r="NXC2" s="38"/>
      <c r="NXD2" s="38"/>
      <c r="NXE2" s="38"/>
      <c r="NXF2" s="38"/>
      <c r="NXG2" s="38"/>
      <c r="NXH2" s="38"/>
      <c r="NXI2" s="38"/>
      <c r="NXJ2" s="38"/>
      <c r="NXK2" s="38"/>
      <c r="NXL2" s="38"/>
      <c r="NXM2" s="38"/>
      <c r="NXN2" s="38"/>
      <c r="NXO2" s="38"/>
      <c r="NXP2" s="38"/>
      <c r="NXQ2" s="38"/>
      <c r="NXR2" s="38"/>
      <c r="NXS2" s="38"/>
      <c r="NXT2" s="38"/>
      <c r="NXU2" s="38"/>
      <c r="NXV2" s="38"/>
      <c r="NXW2" s="38"/>
      <c r="NXX2" s="38"/>
      <c r="NXY2" s="38"/>
      <c r="NXZ2" s="38"/>
      <c r="NYA2" s="38"/>
      <c r="NYB2" s="38"/>
      <c r="NYC2" s="38"/>
      <c r="NYD2" s="38"/>
      <c r="NYE2" s="38"/>
      <c r="NYF2" s="38"/>
      <c r="NYG2" s="38"/>
      <c r="NYH2" s="38"/>
      <c r="NYI2" s="38"/>
      <c r="NYJ2" s="38"/>
      <c r="NYK2" s="38"/>
      <c r="NYL2" s="38"/>
      <c r="NYM2" s="38"/>
      <c r="NYN2" s="38"/>
      <c r="NYO2" s="38"/>
      <c r="NYP2" s="38"/>
      <c r="NYQ2" s="38"/>
      <c r="NYR2" s="38"/>
      <c r="NYS2" s="38"/>
      <c r="NYT2" s="38"/>
      <c r="NYU2" s="38"/>
      <c r="NYV2" s="38"/>
      <c r="NYW2" s="38"/>
      <c r="NYX2" s="38"/>
      <c r="NYY2" s="38"/>
      <c r="NYZ2" s="38"/>
      <c r="NZA2" s="38"/>
      <c r="NZB2" s="38"/>
      <c r="NZC2" s="38"/>
      <c r="NZD2" s="38"/>
      <c r="NZE2" s="38"/>
      <c r="NZF2" s="38"/>
      <c r="NZG2" s="38"/>
      <c r="NZH2" s="38"/>
      <c r="NZI2" s="38"/>
      <c r="NZJ2" s="38"/>
      <c r="NZK2" s="38"/>
      <c r="NZL2" s="38"/>
      <c r="NZM2" s="38"/>
      <c r="NZN2" s="38"/>
      <c r="NZO2" s="38"/>
      <c r="NZP2" s="38"/>
      <c r="NZQ2" s="38"/>
      <c r="NZR2" s="38"/>
      <c r="NZS2" s="38"/>
      <c r="NZT2" s="38"/>
      <c r="NZU2" s="38"/>
      <c r="NZV2" s="38"/>
      <c r="NZW2" s="38"/>
      <c r="NZX2" s="38"/>
      <c r="NZY2" s="38"/>
      <c r="NZZ2" s="38"/>
      <c r="OAA2" s="38"/>
      <c r="OAB2" s="38"/>
      <c r="OAC2" s="38"/>
      <c r="OAD2" s="38"/>
      <c r="OAE2" s="38"/>
      <c r="OAF2" s="38"/>
      <c r="OAG2" s="38"/>
      <c r="OAH2" s="38"/>
      <c r="OAI2" s="38"/>
      <c r="OAJ2" s="38"/>
      <c r="OAK2" s="38"/>
      <c r="OAL2" s="38"/>
      <c r="OAM2" s="38"/>
      <c r="OAN2" s="38"/>
      <c r="OAO2" s="38"/>
      <c r="OAP2" s="38"/>
      <c r="OAQ2" s="38"/>
      <c r="OAR2" s="38"/>
      <c r="OAS2" s="38"/>
      <c r="OAT2" s="38"/>
      <c r="OAU2" s="38"/>
      <c r="OAV2" s="38"/>
      <c r="OAW2" s="38"/>
      <c r="OAX2" s="38"/>
      <c r="OAY2" s="38"/>
      <c r="OAZ2" s="38"/>
      <c r="OBA2" s="38"/>
      <c r="OBB2" s="38"/>
      <c r="OBC2" s="38"/>
      <c r="OBD2" s="38"/>
      <c r="OBE2" s="38"/>
      <c r="OBF2" s="38"/>
      <c r="OBG2" s="38"/>
      <c r="OBH2" s="38"/>
      <c r="OBI2" s="38"/>
      <c r="OBJ2" s="38"/>
      <c r="OBK2" s="38"/>
      <c r="OBL2" s="38"/>
      <c r="OBM2" s="38"/>
      <c r="OBN2" s="38"/>
      <c r="OBO2" s="38"/>
      <c r="OBP2" s="38"/>
      <c r="OBQ2" s="38"/>
      <c r="OBR2" s="38"/>
      <c r="OBS2" s="38"/>
      <c r="OBT2" s="38"/>
      <c r="OBU2" s="38"/>
      <c r="OBV2" s="38"/>
      <c r="OBW2" s="38"/>
      <c r="OBX2" s="38"/>
      <c r="OBY2" s="38"/>
      <c r="OBZ2" s="38"/>
      <c r="OCA2" s="38"/>
      <c r="OCB2" s="38"/>
      <c r="OCC2" s="38"/>
      <c r="OCD2" s="38"/>
      <c r="OCE2" s="38"/>
      <c r="OCF2" s="38"/>
      <c r="OCG2" s="38"/>
      <c r="OCH2" s="38"/>
      <c r="OCI2" s="38"/>
      <c r="OCJ2" s="38"/>
      <c r="OCK2" s="38"/>
      <c r="OCL2" s="38"/>
      <c r="OCM2" s="38"/>
      <c r="OCN2" s="38"/>
      <c r="OCO2" s="38"/>
      <c r="OCP2" s="38"/>
      <c r="OCQ2" s="38"/>
      <c r="OCR2" s="38"/>
      <c r="OCS2" s="38"/>
      <c r="OCT2" s="38"/>
      <c r="OCU2" s="38"/>
      <c r="OCV2" s="38"/>
      <c r="OCW2" s="38"/>
      <c r="OCX2" s="38"/>
      <c r="OCY2" s="38"/>
      <c r="OCZ2" s="38"/>
      <c r="ODA2" s="38"/>
      <c r="ODB2" s="38"/>
      <c r="ODC2" s="38"/>
      <c r="ODD2" s="38"/>
      <c r="ODE2" s="38"/>
      <c r="ODF2" s="38"/>
      <c r="ODG2" s="38"/>
      <c r="ODH2" s="38"/>
      <c r="ODI2" s="38"/>
      <c r="ODJ2" s="38"/>
      <c r="ODK2" s="38"/>
      <c r="ODL2" s="38"/>
      <c r="ODM2" s="38"/>
      <c r="ODN2" s="38"/>
      <c r="ODO2" s="38"/>
      <c r="ODP2" s="38"/>
      <c r="ODQ2" s="38"/>
      <c r="ODR2" s="38"/>
      <c r="ODS2" s="38"/>
      <c r="ODT2" s="38"/>
      <c r="ODU2" s="38"/>
      <c r="ODV2" s="38"/>
      <c r="ODW2" s="38"/>
      <c r="ODX2" s="38"/>
      <c r="ODY2" s="38"/>
      <c r="ODZ2" s="38"/>
      <c r="OEA2" s="38"/>
      <c r="OEB2" s="38"/>
      <c r="OEC2" s="38"/>
      <c r="OED2" s="38"/>
      <c r="OEE2" s="38"/>
      <c r="OEF2" s="38"/>
      <c r="OEG2" s="38"/>
      <c r="OEH2" s="38"/>
      <c r="OEI2" s="38"/>
      <c r="OEJ2" s="38"/>
      <c r="OEK2" s="38"/>
      <c r="OEL2" s="38"/>
      <c r="OEM2" s="38"/>
      <c r="OEN2" s="38"/>
      <c r="OEO2" s="38"/>
      <c r="OEP2" s="38"/>
      <c r="OEQ2" s="38"/>
      <c r="OER2" s="38"/>
      <c r="OES2" s="38"/>
      <c r="OET2" s="38"/>
      <c r="OEU2" s="38"/>
      <c r="OEV2" s="38"/>
      <c r="OEW2" s="38"/>
      <c r="OEX2" s="38"/>
      <c r="OEY2" s="38"/>
      <c r="OEZ2" s="38"/>
      <c r="OFA2" s="38"/>
      <c r="OFB2" s="38"/>
      <c r="OFC2" s="38"/>
      <c r="OFD2" s="38"/>
      <c r="OFE2" s="38"/>
      <c r="OFF2" s="38"/>
      <c r="OFG2" s="38"/>
      <c r="OFH2" s="38"/>
      <c r="OFI2" s="38"/>
      <c r="OFJ2" s="38"/>
      <c r="OFK2" s="38"/>
      <c r="OFL2" s="38"/>
      <c r="OFM2" s="38"/>
      <c r="OFN2" s="38"/>
      <c r="OFO2" s="38"/>
      <c r="OFP2" s="38"/>
      <c r="OFQ2" s="38"/>
      <c r="OFR2" s="38"/>
      <c r="OFS2" s="38"/>
      <c r="OFT2" s="38"/>
      <c r="OFU2" s="38"/>
      <c r="OFV2" s="38"/>
      <c r="OFW2" s="38"/>
      <c r="OFX2" s="38"/>
      <c r="OFY2" s="38"/>
      <c r="OFZ2" s="38"/>
      <c r="OGA2" s="38"/>
      <c r="OGB2" s="38"/>
      <c r="OGC2" s="38"/>
      <c r="OGD2" s="38"/>
      <c r="OGE2" s="38"/>
      <c r="OGF2" s="38"/>
      <c r="OGG2" s="38"/>
      <c r="OGH2" s="38"/>
      <c r="OGI2" s="38"/>
      <c r="OGJ2" s="38"/>
      <c r="OGK2" s="38"/>
      <c r="OGL2" s="38"/>
      <c r="OGM2" s="38"/>
      <c r="OGN2" s="38"/>
      <c r="OGO2" s="38"/>
      <c r="OGP2" s="38"/>
      <c r="OGQ2" s="38"/>
      <c r="OGR2" s="38"/>
      <c r="OGS2" s="38"/>
      <c r="OGT2" s="38"/>
      <c r="OGU2" s="38"/>
      <c r="OGV2" s="38"/>
      <c r="OGW2" s="38"/>
      <c r="OGX2" s="38"/>
      <c r="OGY2" s="38"/>
      <c r="OGZ2" s="38"/>
      <c r="OHA2" s="38"/>
      <c r="OHB2" s="38"/>
      <c r="OHC2" s="38"/>
      <c r="OHD2" s="38"/>
      <c r="OHE2" s="38"/>
      <c r="OHF2" s="38"/>
      <c r="OHG2" s="38"/>
      <c r="OHH2" s="38"/>
      <c r="OHI2" s="38"/>
      <c r="OHJ2" s="38"/>
      <c r="OHK2" s="38"/>
      <c r="OHL2" s="38"/>
      <c r="OHM2" s="38"/>
      <c r="OHN2" s="38"/>
      <c r="OHO2" s="38"/>
      <c r="OHP2" s="38"/>
      <c r="OHQ2" s="38"/>
      <c r="OHR2" s="38"/>
      <c r="OHS2" s="38"/>
      <c r="OHT2" s="38"/>
      <c r="OHU2" s="38"/>
      <c r="OHV2" s="38"/>
      <c r="OHW2" s="38"/>
      <c r="OHX2" s="38"/>
      <c r="OHY2" s="38"/>
      <c r="OHZ2" s="38"/>
      <c r="OIA2" s="38"/>
      <c r="OIB2" s="38"/>
      <c r="OIC2" s="38"/>
      <c r="OID2" s="38"/>
      <c r="OIE2" s="38"/>
      <c r="OIF2" s="38"/>
      <c r="OIG2" s="38"/>
      <c r="OIH2" s="38"/>
      <c r="OII2" s="38"/>
      <c r="OIJ2" s="38"/>
      <c r="OIK2" s="38"/>
      <c r="OIL2" s="38"/>
      <c r="OIM2" s="38"/>
      <c r="OIN2" s="38"/>
      <c r="OIO2" s="38"/>
      <c r="OIP2" s="38"/>
      <c r="OIQ2" s="38"/>
      <c r="OIR2" s="38"/>
      <c r="OIS2" s="38"/>
      <c r="OIT2" s="38"/>
      <c r="OIU2" s="38"/>
      <c r="OIV2" s="38"/>
      <c r="OIW2" s="38"/>
      <c r="OIX2" s="38"/>
      <c r="OIY2" s="38"/>
      <c r="OIZ2" s="38"/>
      <c r="OJA2" s="38"/>
      <c r="OJB2" s="38"/>
      <c r="OJC2" s="38"/>
      <c r="OJD2" s="38"/>
      <c r="OJE2" s="38"/>
      <c r="OJF2" s="38"/>
      <c r="OJG2" s="38"/>
      <c r="OJH2" s="38"/>
      <c r="OJI2" s="38"/>
      <c r="OJJ2" s="38"/>
      <c r="OJK2" s="38"/>
      <c r="OJL2" s="38"/>
      <c r="OJM2" s="38"/>
      <c r="OJN2" s="38"/>
      <c r="OJO2" s="38"/>
      <c r="OJP2" s="38"/>
      <c r="OJQ2" s="38"/>
      <c r="OJR2" s="38"/>
      <c r="OJS2" s="38"/>
      <c r="OJT2" s="38"/>
      <c r="OJU2" s="38"/>
      <c r="OJV2" s="38"/>
      <c r="OJW2" s="38"/>
      <c r="OJX2" s="38"/>
      <c r="OJY2" s="38"/>
      <c r="OJZ2" s="38"/>
      <c r="OKA2" s="38"/>
      <c r="OKB2" s="38"/>
      <c r="OKC2" s="38"/>
      <c r="OKD2" s="38"/>
      <c r="OKE2" s="38"/>
      <c r="OKF2" s="38"/>
      <c r="OKG2" s="38"/>
      <c r="OKH2" s="38"/>
      <c r="OKI2" s="38"/>
      <c r="OKJ2" s="38"/>
      <c r="OKK2" s="38"/>
      <c r="OKL2" s="38"/>
      <c r="OKM2" s="38"/>
      <c r="OKN2" s="38"/>
      <c r="OKO2" s="38"/>
      <c r="OKP2" s="38"/>
      <c r="OKQ2" s="38"/>
      <c r="OKR2" s="38"/>
      <c r="OKS2" s="38"/>
      <c r="OKT2" s="38"/>
      <c r="OKU2" s="38"/>
      <c r="OKV2" s="38"/>
      <c r="OKW2" s="38"/>
      <c r="OKX2" s="38"/>
      <c r="OKY2" s="38"/>
      <c r="OKZ2" s="38"/>
      <c r="OLA2" s="38"/>
      <c r="OLB2" s="38"/>
      <c r="OLC2" s="38"/>
      <c r="OLD2" s="38"/>
      <c r="OLE2" s="38"/>
      <c r="OLF2" s="38"/>
      <c r="OLG2" s="38"/>
      <c r="OLH2" s="38"/>
      <c r="OLI2" s="38"/>
      <c r="OLJ2" s="38"/>
      <c r="OLK2" s="38"/>
      <c r="OLL2" s="38"/>
      <c r="OLM2" s="38"/>
      <c r="OLN2" s="38"/>
      <c r="OLO2" s="38"/>
      <c r="OLP2" s="38"/>
      <c r="OLQ2" s="38"/>
      <c r="OLR2" s="38"/>
      <c r="OLS2" s="38"/>
      <c r="OLT2" s="38"/>
      <c r="OLU2" s="38"/>
      <c r="OLV2" s="38"/>
      <c r="OLW2" s="38"/>
      <c r="OLX2" s="38"/>
      <c r="OLY2" s="38"/>
      <c r="OLZ2" s="38"/>
      <c r="OMA2" s="38"/>
      <c r="OMB2" s="38"/>
      <c r="OMC2" s="38"/>
      <c r="OMD2" s="38"/>
      <c r="OME2" s="38"/>
      <c r="OMF2" s="38"/>
      <c r="OMG2" s="38"/>
      <c r="OMH2" s="38"/>
      <c r="OMI2" s="38"/>
      <c r="OMJ2" s="38"/>
      <c r="OMK2" s="38"/>
      <c r="OML2" s="38"/>
      <c r="OMM2" s="38"/>
      <c r="OMN2" s="38"/>
      <c r="OMO2" s="38"/>
      <c r="OMP2" s="38"/>
      <c r="OMQ2" s="38"/>
      <c r="OMR2" s="38"/>
      <c r="OMS2" s="38"/>
      <c r="OMT2" s="38"/>
      <c r="OMU2" s="38"/>
      <c r="OMV2" s="38"/>
      <c r="OMW2" s="38"/>
      <c r="OMX2" s="38"/>
      <c r="OMY2" s="38"/>
      <c r="OMZ2" s="38"/>
      <c r="ONA2" s="38"/>
      <c r="ONB2" s="38"/>
      <c r="ONC2" s="38"/>
      <c r="OND2" s="38"/>
      <c r="ONE2" s="38"/>
      <c r="ONF2" s="38"/>
      <c r="ONG2" s="38"/>
      <c r="ONH2" s="38"/>
      <c r="ONI2" s="38"/>
      <c r="ONJ2" s="38"/>
      <c r="ONK2" s="38"/>
      <c r="ONL2" s="38"/>
      <c r="ONM2" s="38"/>
      <c r="ONN2" s="38"/>
      <c r="ONO2" s="38"/>
      <c r="ONP2" s="38"/>
      <c r="ONQ2" s="38"/>
      <c r="ONR2" s="38"/>
      <c r="ONS2" s="38"/>
      <c r="ONT2" s="38"/>
      <c r="ONU2" s="38"/>
      <c r="ONV2" s="38"/>
      <c r="ONW2" s="38"/>
      <c r="ONX2" s="38"/>
      <c r="ONY2" s="38"/>
      <c r="ONZ2" s="38"/>
      <c r="OOA2" s="38"/>
      <c r="OOB2" s="38"/>
      <c r="OOC2" s="38"/>
      <c r="OOD2" s="38"/>
      <c r="OOE2" s="38"/>
      <c r="OOF2" s="38"/>
      <c r="OOG2" s="38"/>
      <c r="OOH2" s="38"/>
      <c r="OOI2" s="38"/>
      <c r="OOJ2" s="38"/>
      <c r="OOK2" s="38"/>
      <c r="OOL2" s="38"/>
      <c r="OOM2" s="38"/>
      <c r="OON2" s="38"/>
      <c r="OOO2" s="38"/>
      <c r="OOP2" s="38"/>
      <c r="OOQ2" s="38"/>
      <c r="OOR2" s="38"/>
      <c r="OOS2" s="38"/>
      <c r="OOT2" s="38"/>
      <c r="OOU2" s="38"/>
      <c r="OOV2" s="38"/>
      <c r="OOW2" s="38"/>
      <c r="OOX2" s="38"/>
      <c r="OOY2" s="38"/>
      <c r="OOZ2" s="38"/>
      <c r="OPA2" s="38"/>
      <c r="OPB2" s="38"/>
      <c r="OPC2" s="38"/>
      <c r="OPD2" s="38"/>
      <c r="OPE2" s="38"/>
      <c r="OPF2" s="38"/>
      <c r="OPG2" s="38"/>
      <c r="OPH2" s="38"/>
      <c r="OPI2" s="38"/>
      <c r="OPJ2" s="38"/>
      <c r="OPK2" s="38"/>
      <c r="OPL2" s="38"/>
      <c r="OPM2" s="38"/>
      <c r="OPN2" s="38"/>
      <c r="OPO2" s="38"/>
      <c r="OPP2" s="38"/>
      <c r="OPQ2" s="38"/>
      <c r="OPR2" s="38"/>
      <c r="OPS2" s="38"/>
      <c r="OPT2" s="38"/>
      <c r="OPU2" s="38"/>
      <c r="OPV2" s="38"/>
      <c r="OPW2" s="38"/>
      <c r="OPX2" s="38"/>
      <c r="OPY2" s="38"/>
      <c r="OPZ2" s="38"/>
      <c r="OQA2" s="38"/>
      <c r="OQB2" s="38"/>
      <c r="OQC2" s="38"/>
      <c r="OQD2" s="38"/>
      <c r="OQE2" s="38"/>
      <c r="OQF2" s="38"/>
      <c r="OQG2" s="38"/>
      <c r="OQH2" s="38"/>
      <c r="OQI2" s="38"/>
      <c r="OQJ2" s="38"/>
      <c r="OQK2" s="38"/>
      <c r="OQL2" s="38"/>
      <c r="OQM2" s="38"/>
      <c r="OQN2" s="38"/>
      <c r="OQO2" s="38"/>
      <c r="OQP2" s="38"/>
      <c r="OQQ2" s="38"/>
      <c r="OQR2" s="38"/>
      <c r="OQS2" s="38"/>
      <c r="OQT2" s="38"/>
      <c r="OQU2" s="38"/>
      <c r="OQV2" s="38"/>
      <c r="OQW2" s="38"/>
      <c r="OQX2" s="38"/>
      <c r="OQY2" s="38"/>
      <c r="OQZ2" s="38"/>
      <c r="ORA2" s="38"/>
      <c r="ORB2" s="38"/>
      <c r="ORC2" s="38"/>
      <c r="ORD2" s="38"/>
      <c r="ORE2" s="38"/>
      <c r="ORF2" s="38"/>
      <c r="ORG2" s="38"/>
      <c r="ORH2" s="38"/>
      <c r="ORI2" s="38"/>
      <c r="ORJ2" s="38"/>
      <c r="ORK2" s="38"/>
      <c r="ORL2" s="38"/>
      <c r="ORM2" s="38"/>
      <c r="ORN2" s="38"/>
      <c r="ORO2" s="38"/>
      <c r="ORP2" s="38"/>
      <c r="ORQ2" s="38"/>
      <c r="ORR2" s="38"/>
      <c r="ORS2" s="38"/>
      <c r="ORT2" s="38"/>
      <c r="ORU2" s="38"/>
      <c r="ORV2" s="38"/>
      <c r="ORW2" s="38"/>
      <c r="ORX2" s="38"/>
      <c r="ORY2" s="38"/>
      <c r="ORZ2" s="38"/>
      <c r="OSA2" s="38"/>
      <c r="OSB2" s="38"/>
      <c r="OSC2" s="38"/>
      <c r="OSD2" s="38"/>
      <c r="OSE2" s="38"/>
      <c r="OSF2" s="38"/>
      <c r="OSG2" s="38"/>
      <c r="OSH2" s="38"/>
      <c r="OSI2" s="38"/>
      <c r="OSJ2" s="38"/>
      <c r="OSK2" s="38"/>
      <c r="OSL2" s="38"/>
      <c r="OSM2" s="38"/>
      <c r="OSN2" s="38"/>
      <c r="OSO2" s="38"/>
      <c r="OSP2" s="38"/>
      <c r="OSQ2" s="38"/>
      <c r="OSR2" s="38"/>
      <c r="OSS2" s="38"/>
      <c r="OST2" s="38"/>
      <c r="OSU2" s="38"/>
      <c r="OSV2" s="38"/>
      <c r="OSW2" s="38"/>
      <c r="OSX2" s="38"/>
      <c r="OSY2" s="38"/>
      <c r="OSZ2" s="38"/>
      <c r="OTA2" s="38"/>
      <c r="OTB2" s="38"/>
      <c r="OTC2" s="38"/>
      <c r="OTD2" s="38"/>
      <c r="OTE2" s="38"/>
      <c r="OTF2" s="38"/>
      <c r="OTG2" s="38"/>
      <c r="OTH2" s="38"/>
      <c r="OTI2" s="38"/>
      <c r="OTJ2" s="38"/>
      <c r="OTK2" s="38"/>
      <c r="OTL2" s="38"/>
      <c r="OTM2" s="38"/>
      <c r="OTN2" s="38"/>
      <c r="OTO2" s="38"/>
      <c r="OTP2" s="38"/>
      <c r="OTQ2" s="38"/>
      <c r="OTR2" s="38"/>
      <c r="OTS2" s="38"/>
      <c r="OTT2" s="38"/>
      <c r="OTU2" s="38"/>
      <c r="OTV2" s="38"/>
      <c r="OTW2" s="38"/>
      <c r="OTX2" s="38"/>
      <c r="OTY2" s="38"/>
      <c r="OTZ2" s="38"/>
      <c r="OUA2" s="38"/>
      <c r="OUB2" s="38"/>
      <c r="OUC2" s="38"/>
      <c r="OUD2" s="38"/>
      <c r="OUE2" s="38"/>
      <c r="OUF2" s="38"/>
      <c r="OUG2" s="38"/>
      <c r="OUH2" s="38"/>
      <c r="OUI2" s="38"/>
      <c r="OUJ2" s="38"/>
      <c r="OUK2" s="38"/>
      <c r="OUL2" s="38"/>
      <c r="OUM2" s="38"/>
      <c r="OUN2" s="38"/>
      <c r="OUO2" s="38"/>
      <c r="OUP2" s="38"/>
      <c r="OUQ2" s="38"/>
      <c r="OUR2" s="38"/>
      <c r="OUS2" s="38"/>
      <c r="OUT2" s="38"/>
      <c r="OUU2" s="38"/>
      <c r="OUV2" s="38"/>
      <c r="OUW2" s="38"/>
      <c r="OUX2" s="38"/>
      <c r="OUY2" s="38"/>
      <c r="OUZ2" s="38"/>
      <c r="OVA2" s="38"/>
      <c r="OVB2" s="38"/>
      <c r="OVC2" s="38"/>
      <c r="OVD2" s="38"/>
      <c r="OVE2" s="38"/>
      <c r="OVF2" s="38"/>
      <c r="OVG2" s="38"/>
      <c r="OVH2" s="38"/>
      <c r="OVI2" s="38"/>
      <c r="OVJ2" s="38"/>
      <c r="OVK2" s="38"/>
      <c r="OVL2" s="38"/>
      <c r="OVM2" s="38"/>
      <c r="OVN2" s="38"/>
      <c r="OVO2" s="38"/>
      <c r="OVP2" s="38"/>
      <c r="OVQ2" s="38"/>
      <c r="OVR2" s="38"/>
      <c r="OVS2" s="38"/>
      <c r="OVT2" s="38"/>
      <c r="OVU2" s="38"/>
      <c r="OVV2" s="38"/>
      <c r="OVW2" s="38"/>
      <c r="OVX2" s="38"/>
      <c r="OVY2" s="38"/>
      <c r="OVZ2" s="38"/>
      <c r="OWA2" s="38"/>
      <c r="OWB2" s="38"/>
      <c r="OWC2" s="38"/>
      <c r="OWD2" s="38"/>
      <c r="OWE2" s="38"/>
      <c r="OWF2" s="38"/>
      <c r="OWG2" s="38"/>
      <c r="OWH2" s="38"/>
      <c r="OWI2" s="38"/>
      <c r="OWJ2" s="38"/>
      <c r="OWK2" s="38"/>
      <c r="OWL2" s="38"/>
      <c r="OWM2" s="38"/>
      <c r="OWN2" s="38"/>
      <c r="OWO2" s="38"/>
      <c r="OWP2" s="38"/>
      <c r="OWQ2" s="38"/>
      <c r="OWR2" s="38"/>
      <c r="OWS2" s="38"/>
      <c r="OWT2" s="38"/>
      <c r="OWU2" s="38"/>
      <c r="OWV2" s="38"/>
      <c r="OWW2" s="38"/>
      <c r="OWX2" s="38"/>
      <c r="OWY2" s="38"/>
      <c r="OWZ2" s="38"/>
      <c r="OXA2" s="38"/>
      <c r="OXB2" s="38"/>
      <c r="OXC2" s="38"/>
      <c r="OXD2" s="38"/>
      <c r="OXE2" s="38"/>
      <c r="OXF2" s="38"/>
      <c r="OXG2" s="38"/>
      <c r="OXH2" s="38"/>
      <c r="OXI2" s="38"/>
      <c r="OXJ2" s="38"/>
      <c r="OXK2" s="38"/>
      <c r="OXL2" s="38"/>
      <c r="OXM2" s="38"/>
      <c r="OXN2" s="38"/>
      <c r="OXO2" s="38"/>
      <c r="OXP2" s="38"/>
      <c r="OXQ2" s="38"/>
      <c r="OXR2" s="38"/>
      <c r="OXS2" s="38"/>
      <c r="OXT2" s="38"/>
      <c r="OXU2" s="38"/>
      <c r="OXV2" s="38"/>
      <c r="OXW2" s="38"/>
      <c r="OXX2" s="38"/>
      <c r="OXY2" s="38"/>
      <c r="OXZ2" s="38"/>
      <c r="OYA2" s="38"/>
      <c r="OYB2" s="38"/>
      <c r="OYC2" s="38"/>
      <c r="OYD2" s="38"/>
      <c r="OYE2" s="38"/>
      <c r="OYF2" s="38"/>
      <c r="OYG2" s="38"/>
      <c r="OYH2" s="38"/>
      <c r="OYI2" s="38"/>
      <c r="OYJ2" s="38"/>
      <c r="OYK2" s="38"/>
      <c r="OYL2" s="38"/>
      <c r="OYM2" s="38"/>
      <c r="OYN2" s="38"/>
      <c r="OYO2" s="38"/>
      <c r="OYP2" s="38"/>
      <c r="OYQ2" s="38"/>
      <c r="OYR2" s="38"/>
      <c r="OYS2" s="38"/>
      <c r="OYT2" s="38"/>
      <c r="OYU2" s="38"/>
      <c r="OYV2" s="38"/>
      <c r="OYW2" s="38"/>
      <c r="OYX2" s="38"/>
      <c r="OYY2" s="38"/>
      <c r="OYZ2" s="38"/>
      <c r="OZA2" s="38"/>
      <c r="OZB2" s="38"/>
      <c r="OZC2" s="38"/>
      <c r="OZD2" s="38"/>
      <c r="OZE2" s="38"/>
      <c r="OZF2" s="38"/>
      <c r="OZG2" s="38"/>
      <c r="OZH2" s="38"/>
      <c r="OZI2" s="38"/>
      <c r="OZJ2" s="38"/>
      <c r="OZK2" s="38"/>
      <c r="OZL2" s="38"/>
      <c r="OZM2" s="38"/>
      <c r="OZN2" s="38"/>
      <c r="OZO2" s="38"/>
      <c r="OZP2" s="38"/>
      <c r="OZQ2" s="38"/>
      <c r="OZR2" s="38"/>
      <c r="OZS2" s="38"/>
      <c r="OZT2" s="38"/>
      <c r="OZU2" s="38"/>
      <c r="OZV2" s="38"/>
      <c r="OZW2" s="38"/>
      <c r="OZX2" s="38"/>
      <c r="OZY2" s="38"/>
      <c r="OZZ2" s="38"/>
      <c r="PAA2" s="38"/>
      <c r="PAB2" s="38"/>
      <c r="PAC2" s="38"/>
      <c r="PAD2" s="38"/>
      <c r="PAE2" s="38"/>
      <c r="PAF2" s="38"/>
      <c r="PAG2" s="38"/>
      <c r="PAH2" s="38"/>
      <c r="PAI2" s="38"/>
      <c r="PAJ2" s="38"/>
      <c r="PAK2" s="38"/>
      <c r="PAL2" s="38"/>
      <c r="PAM2" s="38"/>
      <c r="PAN2" s="38"/>
      <c r="PAO2" s="38"/>
      <c r="PAP2" s="38"/>
      <c r="PAQ2" s="38"/>
      <c r="PAR2" s="38"/>
      <c r="PAS2" s="38"/>
      <c r="PAT2" s="38"/>
      <c r="PAU2" s="38"/>
      <c r="PAV2" s="38"/>
      <c r="PAW2" s="38"/>
      <c r="PAX2" s="38"/>
      <c r="PAY2" s="38"/>
      <c r="PAZ2" s="38"/>
      <c r="PBA2" s="38"/>
      <c r="PBB2" s="38"/>
      <c r="PBC2" s="38"/>
      <c r="PBD2" s="38"/>
      <c r="PBE2" s="38"/>
      <c r="PBF2" s="38"/>
      <c r="PBG2" s="38"/>
      <c r="PBH2" s="38"/>
      <c r="PBI2" s="38"/>
      <c r="PBJ2" s="38"/>
      <c r="PBK2" s="38"/>
      <c r="PBL2" s="38"/>
      <c r="PBM2" s="38"/>
      <c r="PBN2" s="38"/>
      <c r="PBO2" s="38"/>
      <c r="PBP2" s="38"/>
      <c r="PBQ2" s="38"/>
      <c r="PBR2" s="38"/>
      <c r="PBS2" s="38"/>
      <c r="PBT2" s="38"/>
      <c r="PBU2" s="38"/>
      <c r="PBV2" s="38"/>
      <c r="PBW2" s="38"/>
      <c r="PBX2" s="38"/>
      <c r="PBY2" s="38"/>
      <c r="PBZ2" s="38"/>
      <c r="PCA2" s="38"/>
      <c r="PCB2" s="38"/>
      <c r="PCC2" s="38"/>
      <c r="PCD2" s="38"/>
      <c r="PCE2" s="38"/>
      <c r="PCF2" s="38"/>
      <c r="PCG2" s="38"/>
      <c r="PCH2" s="38"/>
      <c r="PCI2" s="38"/>
      <c r="PCJ2" s="38"/>
      <c r="PCK2" s="38"/>
      <c r="PCL2" s="38"/>
      <c r="PCM2" s="38"/>
      <c r="PCN2" s="38"/>
      <c r="PCO2" s="38"/>
      <c r="PCP2" s="38"/>
      <c r="PCQ2" s="38"/>
      <c r="PCR2" s="38"/>
      <c r="PCS2" s="38"/>
      <c r="PCT2" s="38"/>
      <c r="PCU2" s="38"/>
      <c r="PCV2" s="38"/>
      <c r="PCW2" s="38"/>
      <c r="PCX2" s="38"/>
      <c r="PCY2" s="38"/>
      <c r="PCZ2" s="38"/>
      <c r="PDA2" s="38"/>
      <c r="PDB2" s="38"/>
      <c r="PDC2" s="38"/>
      <c r="PDD2" s="38"/>
      <c r="PDE2" s="38"/>
      <c r="PDF2" s="38"/>
      <c r="PDG2" s="38"/>
      <c r="PDH2" s="38"/>
      <c r="PDI2" s="38"/>
      <c r="PDJ2" s="38"/>
      <c r="PDK2" s="38"/>
      <c r="PDL2" s="38"/>
      <c r="PDM2" s="38"/>
      <c r="PDN2" s="38"/>
      <c r="PDO2" s="38"/>
      <c r="PDP2" s="38"/>
      <c r="PDQ2" s="38"/>
      <c r="PDR2" s="38"/>
      <c r="PDS2" s="38"/>
      <c r="PDT2" s="38"/>
      <c r="PDU2" s="38"/>
      <c r="PDV2" s="38"/>
      <c r="PDW2" s="38"/>
      <c r="PDX2" s="38"/>
      <c r="PDY2" s="38"/>
      <c r="PDZ2" s="38"/>
      <c r="PEA2" s="38"/>
      <c r="PEB2" s="38"/>
      <c r="PEC2" s="38"/>
      <c r="PED2" s="38"/>
      <c r="PEE2" s="38"/>
      <c r="PEF2" s="38"/>
      <c r="PEG2" s="38"/>
      <c r="PEH2" s="38"/>
      <c r="PEI2" s="38"/>
      <c r="PEJ2" s="38"/>
      <c r="PEK2" s="38"/>
      <c r="PEL2" s="38"/>
      <c r="PEM2" s="38"/>
      <c r="PEN2" s="38"/>
      <c r="PEO2" s="38"/>
      <c r="PEP2" s="38"/>
      <c r="PEQ2" s="38"/>
      <c r="PER2" s="38"/>
      <c r="PES2" s="38"/>
      <c r="PET2" s="38"/>
      <c r="PEU2" s="38"/>
      <c r="PEV2" s="38"/>
      <c r="PEW2" s="38"/>
      <c r="PEX2" s="38"/>
      <c r="PEY2" s="38"/>
      <c r="PEZ2" s="38"/>
      <c r="PFA2" s="38"/>
      <c r="PFB2" s="38"/>
      <c r="PFC2" s="38"/>
      <c r="PFD2" s="38"/>
      <c r="PFE2" s="38"/>
      <c r="PFF2" s="38"/>
      <c r="PFG2" s="38"/>
      <c r="PFH2" s="38"/>
      <c r="PFI2" s="38"/>
      <c r="PFJ2" s="38"/>
      <c r="PFK2" s="38"/>
      <c r="PFL2" s="38"/>
      <c r="PFM2" s="38"/>
      <c r="PFN2" s="38"/>
      <c r="PFO2" s="38"/>
      <c r="PFP2" s="38"/>
      <c r="PFQ2" s="38"/>
      <c r="PFR2" s="38"/>
      <c r="PFS2" s="38"/>
      <c r="PFT2" s="38"/>
      <c r="PFU2" s="38"/>
      <c r="PFV2" s="38"/>
      <c r="PFW2" s="38"/>
      <c r="PFX2" s="38"/>
      <c r="PFY2" s="38"/>
      <c r="PFZ2" s="38"/>
      <c r="PGA2" s="38"/>
      <c r="PGB2" s="38"/>
      <c r="PGC2" s="38"/>
      <c r="PGD2" s="38"/>
      <c r="PGE2" s="38"/>
      <c r="PGF2" s="38"/>
      <c r="PGG2" s="38"/>
      <c r="PGH2" s="38"/>
      <c r="PGI2" s="38"/>
      <c r="PGJ2" s="38"/>
      <c r="PGK2" s="38"/>
      <c r="PGL2" s="38"/>
      <c r="PGM2" s="38"/>
      <c r="PGN2" s="38"/>
      <c r="PGO2" s="38"/>
      <c r="PGP2" s="38"/>
      <c r="PGQ2" s="38"/>
      <c r="PGR2" s="38"/>
      <c r="PGS2" s="38"/>
      <c r="PGT2" s="38"/>
      <c r="PGU2" s="38"/>
      <c r="PGV2" s="38"/>
      <c r="PGW2" s="38"/>
      <c r="PGX2" s="38"/>
      <c r="PGY2" s="38"/>
      <c r="PGZ2" s="38"/>
      <c r="PHA2" s="38"/>
      <c r="PHB2" s="38"/>
      <c r="PHC2" s="38"/>
      <c r="PHD2" s="38"/>
      <c r="PHE2" s="38"/>
      <c r="PHF2" s="38"/>
      <c r="PHG2" s="38"/>
      <c r="PHH2" s="38"/>
      <c r="PHI2" s="38"/>
      <c r="PHJ2" s="38"/>
      <c r="PHK2" s="38"/>
      <c r="PHL2" s="38"/>
      <c r="PHM2" s="38"/>
      <c r="PHN2" s="38"/>
      <c r="PHO2" s="38"/>
      <c r="PHP2" s="38"/>
      <c r="PHQ2" s="38"/>
      <c r="PHR2" s="38"/>
      <c r="PHS2" s="38"/>
      <c r="PHT2" s="38"/>
      <c r="PHU2" s="38"/>
      <c r="PHV2" s="38"/>
      <c r="PHW2" s="38"/>
      <c r="PHX2" s="38"/>
      <c r="PHY2" s="38"/>
      <c r="PHZ2" s="38"/>
      <c r="PIA2" s="38"/>
      <c r="PIB2" s="38"/>
      <c r="PIC2" s="38"/>
      <c r="PID2" s="38"/>
      <c r="PIE2" s="38"/>
      <c r="PIF2" s="38"/>
      <c r="PIG2" s="38"/>
      <c r="PIH2" s="38"/>
      <c r="PII2" s="38"/>
      <c r="PIJ2" s="38"/>
      <c r="PIK2" s="38"/>
      <c r="PIL2" s="38"/>
      <c r="PIM2" s="38"/>
      <c r="PIN2" s="38"/>
      <c r="PIO2" s="38"/>
      <c r="PIP2" s="38"/>
      <c r="PIQ2" s="38"/>
      <c r="PIR2" s="38"/>
      <c r="PIS2" s="38"/>
      <c r="PIT2" s="38"/>
      <c r="PIU2" s="38"/>
      <c r="PIV2" s="38"/>
      <c r="PIW2" s="38"/>
      <c r="PIX2" s="38"/>
      <c r="PIY2" s="38"/>
      <c r="PIZ2" s="38"/>
      <c r="PJA2" s="38"/>
      <c r="PJB2" s="38"/>
      <c r="PJC2" s="38"/>
      <c r="PJD2" s="38"/>
      <c r="PJE2" s="38"/>
      <c r="PJF2" s="38"/>
      <c r="PJG2" s="38"/>
      <c r="PJH2" s="38"/>
      <c r="PJI2" s="38"/>
      <c r="PJJ2" s="38"/>
      <c r="PJK2" s="38"/>
      <c r="PJL2" s="38"/>
      <c r="PJM2" s="38"/>
      <c r="PJN2" s="38"/>
      <c r="PJO2" s="38"/>
      <c r="PJP2" s="38"/>
      <c r="PJQ2" s="38"/>
      <c r="PJR2" s="38"/>
      <c r="PJS2" s="38"/>
      <c r="PJT2" s="38"/>
      <c r="PJU2" s="38"/>
      <c r="PJV2" s="38"/>
      <c r="PJW2" s="38"/>
      <c r="PJX2" s="38"/>
      <c r="PJY2" s="38"/>
      <c r="PJZ2" s="38"/>
      <c r="PKA2" s="38"/>
      <c r="PKB2" s="38"/>
      <c r="PKC2" s="38"/>
      <c r="PKD2" s="38"/>
      <c r="PKE2" s="38"/>
      <c r="PKF2" s="38"/>
      <c r="PKG2" s="38"/>
      <c r="PKH2" s="38"/>
      <c r="PKI2" s="38"/>
      <c r="PKJ2" s="38"/>
      <c r="PKK2" s="38"/>
      <c r="PKL2" s="38"/>
      <c r="PKM2" s="38"/>
      <c r="PKN2" s="38"/>
      <c r="PKO2" s="38"/>
      <c r="PKP2" s="38"/>
      <c r="PKQ2" s="38"/>
      <c r="PKR2" s="38"/>
      <c r="PKS2" s="38"/>
      <c r="PKT2" s="38"/>
      <c r="PKU2" s="38"/>
      <c r="PKV2" s="38"/>
      <c r="PKW2" s="38"/>
      <c r="PKX2" s="38"/>
      <c r="PKY2" s="38"/>
      <c r="PKZ2" s="38"/>
      <c r="PLA2" s="38"/>
      <c r="PLB2" s="38"/>
      <c r="PLC2" s="38"/>
      <c r="PLD2" s="38"/>
      <c r="PLE2" s="38"/>
      <c r="PLF2" s="38"/>
      <c r="PLG2" s="38"/>
      <c r="PLH2" s="38"/>
      <c r="PLI2" s="38"/>
      <c r="PLJ2" s="38"/>
      <c r="PLK2" s="38"/>
      <c r="PLL2" s="38"/>
      <c r="PLM2" s="38"/>
      <c r="PLN2" s="38"/>
      <c r="PLO2" s="38"/>
      <c r="PLP2" s="38"/>
      <c r="PLQ2" s="38"/>
      <c r="PLR2" s="38"/>
      <c r="PLS2" s="38"/>
      <c r="PLT2" s="38"/>
      <c r="PLU2" s="38"/>
      <c r="PLV2" s="38"/>
      <c r="PLW2" s="38"/>
      <c r="PLX2" s="38"/>
      <c r="PLY2" s="38"/>
      <c r="PLZ2" s="38"/>
      <c r="PMA2" s="38"/>
      <c r="PMB2" s="38"/>
      <c r="PMC2" s="38"/>
      <c r="PMD2" s="38"/>
      <c r="PME2" s="38"/>
      <c r="PMF2" s="38"/>
      <c r="PMG2" s="38"/>
      <c r="PMH2" s="38"/>
      <c r="PMI2" s="38"/>
      <c r="PMJ2" s="38"/>
      <c r="PMK2" s="38"/>
      <c r="PML2" s="38"/>
      <c r="PMM2" s="38"/>
      <c r="PMN2" s="38"/>
      <c r="PMO2" s="38"/>
      <c r="PMP2" s="38"/>
      <c r="PMQ2" s="38"/>
      <c r="PMR2" s="38"/>
      <c r="PMS2" s="38"/>
      <c r="PMT2" s="38"/>
      <c r="PMU2" s="38"/>
      <c r="PMV2" s="38"/>
      <c r="PMW2" s="38"/>
      <c r="PMX2" s="38"/>
      <c r="PMY2" s="38"/>
      <c r="PMZ2" s="38"/>
      <c r="PNA2" s="38"/>
      <c r="PNB2" s="38"/>
      <c r="PNC2" s="38"/>
      <c r="PND2" s="38"/>
      <c r="PNE2" s="38"/>
      <c r="PNF2" s="38"/>
      <c r="PNG2" s="38"/>
      <c r="PNH2" s="38"/>
      <c r="PNI2" s="38"/>
      <c r="PNJ2" s="38"/>
      <c r="PNK2" s="38"/>
      <c r="PNL2" s="38"/>
      <c r="PNM2" s="38"/>
      <c r="PNN2" s="38"/>
      <c r="PNO2" s="38"/>
      <c r="PNP2" s="38"/>
      <c r="PNQ2" s="38"/>
      <c r="PNR2" s="38"/>
      <c r="PNS2" s="38"/>
      <c r="PNT2" s="38"/>
      <c r="PNU2" s="38"/>
      <c r="PNV2" s="38"/>
      <c r="PNW2" s="38"/>
      <c r="PNX2" s="38"/>
      <c r="PNY2" s="38"/>
      <c r="PNZ2" s="38"/>
      <c r="POA2" s="38"/>
      <c r="POB2" s="38"/>
      <c r="POC2" s="38"/>
      <c r="POD2" s="38"/>
      <c r="POE2" s="38"/>
      <c r="POF2" s="38"/>
      <c r="POG2" s="38"/>
      <c r="POH2" s="38"/>
      <c r="POI2" s="38"/>
      <c r="POJ2" s="38"/>
      <c r="POK2" s="38"/>
      <c r="POL2" s="38"/>
      <c r="POM2" s="38"/>
      <c r="PON2" s="38"/>
      <c r="POO2" s="38"/>
      <c r="POP2" s="38"/>
      <c r="POQ2" s="38"/>
      <c r="POR2" s="38"/>
      <c r="POS2" s="38"/>
      <c r="POT2" s="38"/>
      <c r="POU2" s="38"/>
      <c r="POV2" s="38"/>
      <c r="POW2" s="38"/>
      <c r="POX2" s="38"/>
      <c r="POY2" s="38"/>
      <c r="POZ2" s="38"/>
      <c r="PPA2" s="38"/>
      <c r="PPB2" s="38"/>
      <c r="PPC2" s="38"/>
      <c r="PPD2" s="38"/>
      <c r="PPE2" s="38"/>
      <c r="PPF2" s="38"/>
      <c r="PPG2" s="38"/>
      <c r="PPH2" s="38"/>
      <c r="PPI2" s="38"/>
      <c r="PPJ2" s="38"/>
      <c r="PPK2" s="38"/>
      <c r="PPL2" s="38"/>
      <c r="PPM2" s="38"/>
      <c r="PPN2" s="38"/>
      <c r="PPO2" s="38"/>
      <c r="PPP2" s="38"/>
      <c r="PPQ2" s="38"/>
      <c r="PPR2" s="38"/>
      <c r="PPS2" s="38"/>
      <c r="PPT2" s="38"/>
      <c r="PPU2" s="38"/>
      <c r="PPV2" s="38"/>
      <c r="PPW2" s="38"/>
      <c r="PPX2" s="38"/>
      <c r="PPY2" s="38"/>
      <c r="PPZ2" s="38"/>
      <c r="PQA2" s="38"/>
      <c r="PQB2" s="38"/>
      <c r="PQC2" s="38"/>
      <c r="PQD2" s="38"/>
      <c r="PQE2" s="38"/>
      <c r="PQF2" s="38"/>
      <c r="PQG2" s="38"/>
      <c r="PQH2" s="38"/>
      <c r="PQI2" s="38"/>
      <c r="PQJ2" s="38"/>
      <c r="PQK2" s="38"/>
      <c r="PQL2" s="38"/>
      <c r="PQM2" s="38"/>
      <c r="PQN2" s="38"/>
      <c r="PQO2" s="38"/>
      <c r="PQP2" s="38"/>
      <c r="PQQ2" s="38"/>
      <c r="PQR2" s="38"/>
      <c r="PQS2" s="38"/>
      <c r="PQT2" s="38"/>
      <c r="PQU2" s="38"/>
      <c r="PQV2" s="38"/>
      <c r="PQW2" s="38"/>
      <c r="PQX2" s="38"/>
      <c r="PQY2" s="38"/>
      <c r="PQZ2" s="38"/>
      <c r="PRA2" s="38"/>
      <c r="PRB2" s="38"/>
      <c r="PRC2" s="38"/>
      <c r="PRD2" s="38"/>
      <c r="PRE2" s="38"/>
      <c r="PRF2" s="38"/>
      <c r="PRG2" s="38"/>
      <c r="PRH2" s="38"/>
      <c r="PRI2" s="38"/>
      <c r="PRJ2" s="38"/>
      <c r="PRK2" s="38"/>
      <c r="PRL2" s="38"/>
      <c r="PRM2" s="38"/>
      <c r="PRN2" s="38"/>
      <c r="PRO2" s="38"/>
      <c r="PRP2" s="38"/>
      <c r="PRQ2" s="38"/>
      <c r="PRR2" s="38"/>
      <c r="PRS2" s="38"/>
      <c r="PRT2" s="38"/>
      <c r="PRU2" s="38"/>
      <c r="PRV2" s="38"/>
      <c r="PRW2" s="38"/>
      <c r="PRX2" s="38"/>
      <c r="PRY2" s="38"/>
      <c r="PRZ2" s="38"/>
      <c r="PSA2" s="38"/>
      <c r="PSB2" s="38"/>
      <c r="PSC2" s="38"/>
      <c r="PSD2" s="38"/>
      <c r="PSE2" s="38"/>
      <c r="PSF2" s="38"/>
      <c r="PSG2" s="38"/>
      <c r="PSH2" s="38"/>
      <c r="PSI2" s="38"/>
      <c r="PSJ2" s="38"/>
      <c r="PSK2" s="38"/>
      <c r="PSL2" s="38"/>
      <c r="PSM2" s="38"/>
      <c r="PSN2" s="38"/>
      <c r="PSO2" s="38"/>
      <c r="PSP2" s="38"/>
      <c r="PSQ2" s="38"/>
      <c r="PSR2" s="38"/>
      <c r="PSS2" s="38"/>
      <c r="PST2" s="38"/>
      <c r="PSU2" s="38"/>
      <c r="PSV2" s="38"/>
      <c r="PSW2" s="38"/>
      <c r="PSX2" s="38"/>
      <c r="PSY2" s="38"/>
      <c r="PSZ2" s="38"/>
      <c r="PTA2" s="38"/>
      <c r="PTB2" s="38"/>
      <c r="PTC2" s="38"/>
      <c r="PTD2" s="38"/>
      <c r="PTE2" s="38"/>
      <c r="PTF2" s="38"/>
      <c r="PTG2" s="38"/>
      <c r="PTH2" s="38"/>
      <c r="PTI2" s="38"/>
      <c r="PTJ2" s="38"/>
      <c r="PTK2" s="38"/>
      <c r="PTL2" s="38"/>
      <c r="PTM2" s="38"/>
      <c r="PTN2" s="38"/>
      <c r="PTO2" s="38"/>
      <c r="PTP2" s="38"/>
      <c r="PTQ2" s="38"/>
      <c r="PTR2" s="38"/>
      <c r="PTS2" s="38"/>
      <c r="PTT2" s="38"/>
      <c r="PTU2" s="38"/>
      <c r="PTV2" s="38"/>
      <c r="PTW2" s="38"/>
      <c r="PTX2" s="38"/>
      <c r="PTY2" s="38"/>
      <c r="PTZ2" s="38"/>
      <c r="PUA2" s="38"/>
      <c r="PUB2" s="38"/>
      <c r="PUC2" s="38"/>
      <c r="PUD2" s="38"/>
      <c r="PUE2" s="38"/>
      <c r="PUF2" s="38"/>
      <c r="PUG2" s="38"/>
      <c r="PUH2" s="38"/>
      <c r="PUI2" s="38"/>
      <c r="PUJ2" s="38"/>
      <c r="PUK2" s="38"/>
      <c r="PUL2" s="38"/>
      <c r="PUM2" s="38"/>
      <c r="PUN2" s="38"/>
      <c r="PUO2" s="38"/>
      <c r="PUP2" s="38"/>
      <c r="PUQ2" s="38"/>
      <c r="PUR2" s="38"/>
      <c r="PUS2" s="38"/>
      <c r="PUT2" s="38"/>
      <c r="PUU2" s="38"/>
      <c r="PUV2" s="38"/>
      <c r="PUW2" s="38"/>
      <c r="PUX2" s="38"/>
      <c r="PUY2" s="38"/>
      <c r="PUZ2" s="38"/>
      <c r="PVA2" s="38"/>
      <c r="PVB2" s="38"/>
      <c r="PVC2" s="38"/>
      <c r="PVD2" s="38"/>
      <c r="PVE2" s="38"/>
      <c r="PVF2" s="38"/>
      <c r="PVG2" s="38"/>
      <c r="PVH2" s="38"/>
      <c r="PVI2" s="38"/>
      <c r="PVJ2" s="38"/>
      <c r="PVK2" s="38"/>
      <c r="PVL2" s="38"/>
      <c r="PVM2" s="38"/>
      <c r="PVN2" s="38"/>
      <c r="PVO2" s="38"/>
      <c r="PVP2" s="38"/>
      <c r="PVQ2" s="38"/>
      <c r="PVR2" s="38"/>
      <c r="PVS2" s="38"/>
      <c r="PVT2" s="38"/>
      <c r="PVU2" s="38"/>
      <c r="PVV2" s="38"/>
      <c r="PVW2" s="38"/>
      <c r="PVX2" s="38"/>
      <c r="PVY2" s="38"/>
      <c r="PVZ2" s="38"/>
      <c r="PWA2" s="38"/>
      <c r="PWB2" s="38"/>
      <c r="PWC2" s="38"/>
      <c r="PWD2" s="38"/>
      <c r="PWE2" s="38"/>
      <c r="PWF2" s="38"/>
      <c r="PWG2" s="38"/>
      <c r="PWH2" s="38"/>
      <c r="PWI2" s="38"/>
      <c r="PWJ2" s="38"/>
      <c r="PWK2" s="38"/>
      <c r="PWL2" s="38"/>
      <c r="PWM2" s="38"/>
      <c r="PWN2" s="38"/>
      <c r="PWO2" s="38"/>
      <c r="PWP2" s="38"/>
      <c r="PWQ2" s="38"/>
      <c r="PWR2" s="38"/>
      <c r="PWS2" s="38"/>
      <c r="PWT2" s="38"/>
      <c r="PWU2" s="38"/>
      <c r="PWV2" s="38"/>
      <c r="PWW2" s="38"/>
      <c r="PWX2" s="38"/>
      <c r="PWY2" s="38"/>
      <c r="PWZ2" s="38"/>
      <c r="PXA2" s="38"/>
      <c r="PXB2" s="38"/>
      <c r="PXC2" s="38"/>
      <c r="PXD2" s="38"/>
      <c r="PXE2" s="38"/>
      <c r="PXF2" s="38"/>
      <c r="PXG2" s="38"/>
      <c r="PXH2" s="38"/>
      <c r="PXI2" s="38"/>
      <c r="PXJ2" s="38"/>
      <c r="PXK2" s="38"/>
      <c r="PXL2" s="38"/>
      <c r="PXM2" s="38"/>
      <c r="PXN2" s="38"/>
      <c r="PXO2" s="38"/>
      <c r="PXP2" s="38"/>
      <c r="PXQ2" s="38"/>
      <c r="PXR2" s="38"/>
      <c r="PXS2" s="38"/>
      <c r="PXT2" s="38"/>
      <c r="PXU2" s="38"/>
      <c r="PXV2" s="38"/>
      <c r="PXW2" s="38"/>
      <c r="PXX2" s="38"/>
      <c r="PXY2" s="38"/>
      <c r="PXZ2" s="38"/>
      <c r="PYA2" s="38"/>
      <c r="PYB2" s="38"/>
      <c r="PYC2" s="38"/>
      <c r="PYD2" s="38"/>
      <c r="PYE2" s="38"/>
      <c r="PYF2" s="38"/>
      <c r="PYG2" s="38"/>
      <c r="PYH2" s="38"/>
      <c r="PYI2" s="38"/>
      <c r="PYJ2" s="38"/>
      <c r="PYK2" s="38"/>
      <c r="PYL2" s="38"/>
      <c r="PYM2" s="38"/>
      <c r="PYN2" s="38"/>
      <c r="PYO2" s="38"/>
      <c r="PYP2" s="38"/>
      <c r="PYQ2" s="38"/>
      <c r="PYR2" s="38"/>
      <c r="PYS2" s="38"/>
      <c r="PYT2" s="38"/>
      <c r="PYU2" s="38"/>
      <c r="PYV2" s="38"/>
      <c r="PYW2" s="38"/>
      <c r="PYX2" s="38"/>
      <c r="PYY2" s="38"/>
      <c r="PYZ2" s="38"/>
      <c r="PZA2" s="38"/>
      <c r="PZB2" s="38"/>
      <c r="PZC2" s="38"/>
      <c r="PZD2" s="38"/>
      <c r="PZE2" s="38"/>
      <c r="PZF2" s="38"/>
      <c r="PZG2" s="38"/>
      <c r="PZH2" s="38"/>
      <c r="PZI2" s="38"/>
      <c r="PZJ2" s="38"/>
      <c r="PZK2" s="38"/>
      <c r="PZL2" s="38"/>
      <c r="PZM2" s="38"/>
      <c r="PZN2" s="38"/>
      <c r="PZO2" s="38"/>
      <c r="PZP2" s="38"/>
      <c r="PZQ2" s="38"/>
      <c r="PZR2" s="38"/>
      <c r="PZS2" s="38"/>
      <c r="PZT2" s="38"/>
      <c r="PZU2" s="38"/>
      <c r="PZV2" s="38"/>
      <c r="PZW2" s="38"/>
      <c r="PZX2" s="38"/>
      <c r="PZY2" s="38"/>
      <c r="PZZ2" s="38"/>
      <c r="QAA2" s="38"/>
      <c r="QAB2" s="38"/>
      <c r="QAC2" s="38"/>
      <c r="QAD2" s="38"/>
      <c r="QAE2" s="38"/>
      <c r="QAF2" s="38"/>
      <c r="QAG2" s="38"/>
      <c r="QAH2" s="38"/>
      <c r="QAI2" s="38"/>
      <c r="QAJ2" s="38"/>
      <c r="QAK2" s="38"/>
      <c r="QAL2" s="38"/>
      <c r="QAM2" s="38"/>
      <c r="QAN2" s="38"/>
      <c r="QAO2" s="38"/>
      <c r="QAP2" s="38"/>
      <c r="QAQ2" s="38"/>
      <c r="QAR2" s="38"/>
      <c r="QAS2" s="38"/>
      <c r="QAT2" s="38"/>
      <c r="QAU2" s="38"/>
      <c r="QAV2" s="38"/>
      <c r="QAW2" s="38"/>
      <c r="QAX2" s="38"/>
      <c r="QAY2" s="38"/>
      <c r="QAZ2" s="38"/>
      <c r="QBA2" s="38"/>
      <c r="QBB2" s="38"/>
      <c r="QBC2" s="38"/>
      <c r="QBD2" s="38"/>
      <c r="QBE2" s="38"/>
      <c r="QBF2" s="38"/>
      <c r="QBG2" s="38"/>
      <c r="QBH2" s="38"/>
      <c r="QBI2" s="38"/>
      <c r="QBJ2" s="38"/>
      <c r="QBK2" s="38"/>
      <c r="QBL2" s="38"/>
      <c r="QBM2" s="38"/>
      <c r="QBN2" s="38"/>
      <c r="QBO2" s="38"/>
      <c r="QBP2" s="38"/>
      <c r="QBQ2" s="38"/>
      <c r="QBR2" s="38"/>
      <c r="QBS2" s="38"/>
      <c r="QBT2" s="38"/>
      <c r="QBU2" s="38"/>
      <c r="QBV2" s="38"/>
      <c r="QBW2" s="38"/>
      <c r="QBX2" s="38"/>
      <c r="QBY2" s="38"/>
      <c r="QBZ2" s="38"/>
      <c r="QCA2" s="38"/>
      <c r="QCB2" s="38"/>
      <c r="QCC2" s="38"/>
      <c r="QCD2" s="38"/>
      <c r="QCE2" s="38"/>
      <c r="QCF2" s="38"/>
      <c r="QCG2" s="38"/>
      <c r="QCH2" s="38"/>
      <c r="QCI2" s="38"/>
      <c r="QCJ2" s="38"/>
      <c r="QCK2" s="38"/>
      <c r="QCL2" s="38"/>
      <c r="QCM2" s="38"/>
      <c r="QCN2" s="38"/>
      <c r="QCO2" s="38"/>
      <c r="QCP2" s="38"/>
      <c r="QCQ2" s="38"/>
      <c r="QCR2" s="38"/>
      <c r="QCS2" s="38"/>
      <c r="QCT2" s="38"/>
      <c r="QCU2" s="38"/>
      <c r="QCV2" s="38"/>
      <c r="QCW2" s="38"/>
      <c r="QCX2" s="38"/>
      <c r="QCY2" s="38"/>
      <c r="QCZ2" s="38"/>
      <c r="QDA2" s="38"/>
      <c r="QDB2" s="38"/>
      <c r="QDC2" s="38"/>
      <c r="QDD2" s="38"/>
      <c r="QDE2" s="38"/>
      <c r="QDF2" s="38"/>
      <c r="QDG2" s="38"/>
      <c r="QDH2" s="38"/>
      <c r="QDI2" s="38"/>
      <c r="QDJ2" s="38"/>
      <c r="QDK2" s="38"/>
      <c r="QDL2" s="38"/>
      <c r="QDM2" s="38"/>
      <c r="QDN2" s="38"/>
      <c r="QDO2" s="38"/>
      <c r="QDP2" s="38"/>
      <c r="QDQ2" s="38"/>
      <c r="QDR2" s="38"/>
      <c r="QDS2" s="38"/>
      <c r="QDT2" s="38"/>
      <c r="QDU2" s="38"/>
      <c r="QDV2" s="38"/>
      <c r="QDW2" s="38"/>
      <c r="QDX2" s="38"/>
      <c r="QDY2" s="38"/>
      <c r="QDZ2" s="38"/>
      <c r="QEA2" s="38"/>
      <c r="QEB2" s="38"/>
      <c r="QEC2" s="38"/>
      <c r="QED2" s="38"/>
      <c r="QEE2" s="38"/>
      <c r="QEF2" s="38"/>
      <c r="QEG2" s="38"/>
      <c r="QEH2" s="38"/>
      <c r="QEI2" s="38"/>
      <c r="QEJ2" s="38"/>
      <c r="QEK2" s="38"/>
      <c r="QEL2" s="38"/>
      <c r="QEM2" s="38"/>
      <c r="QEN2" s="38"/>
      <c r="QEO2" s="38"/>
      <c r="QEP2" s="38"/>
      <c r="QEQ2" s="38"/>
      <c r="QER2" s="38"/>
      <c r="QES2" s="38"/>
      <c r="QET2" s="38"/>
      <c r="QEU2" s="38"/>
      <c r="QEV2" s="38"/>
      <c r="QEW2" s="38"/>
      <c r="QEX2" s="38"/>
      <c r="QEY2" s="38"/>
      <c r="QEZ2" s="38"/>
      <c r="QFA2" s="38"/>
      <c r="QFB2" s="38"/>
      <c r="QFC2" s="38"/>
      <c r="QFD2" s="38"/>
      <c r="QFE2" s="38"/>
      <c r="QFF2" s="38"/>
      <c r="QFG2" s="38"/>
      <c r="QFH2" s="38"/>
      <c r="QFI2" s="38"/>
      <c r="QFJ2" s="38"/>
      <c r="QFK2" s="38"/>
      <c r="QFL2" s="38"/>
      <c r="QFM2" s="38"/>
      <c r="QFN2" s="38"/>
      <c r="QFO2" s="38"/>
      <c r="QFP2" s="38"/>
      <c r="QFQ2" s="38"/>
      <c r="QFR2" s="38"/>
      <c r="QFS2" s="38"/>
      <c r="QFT2" s="38"/>
      <c r="QFU2" s="38"/>
      <c r="QFV2" s="38"/>
      <c r="QFW2" s="38"/>
      <c r="QFX2" s="38"/>
      <c r="QFY2" s="38"/>
      <c r="QFZ2" s="38"/>
      <c r="QGA2" s="38"/>
      <c r="QGB2" s="38"/>
      <c r="QGC2" s="38"/>
      <c r="QGD2" s="38"/>
      <c r="QGE2" s="38"/>
      <c r="QGF2" s="38"/>
      <c r="QGG2" s="38"/>
      <c r="QGH2" s="38"/>
      <c r="QGI2" s="38"/>
      <c r="QGJ2" s="38"/>
      <c r="QGK2" s="38"/>
      <c r="QGL2" s="38"/>
      <c r="QGM2" s="38"/>
      <c r="QGN2" s="38"/>
      <c r="QGO2" s="38"/>
      <c r="QGP2" s="38"/>
      <c r="QGQ2" s="38"/>
      <c r="QGR2" s="38"/>
      <c r="QGS2" s="38"/>
      <c r="QGT2" s="38"/>
      <c r="QGU2" s="38"/>
      <c r="QGV2" s="38"/>
      <c r="QGW2" s="38"/>
      <c r="QGX2" s="38"/>
      <c r="QGY2" s="38"/>
      <c r="QGZ2" s="38"/>
      <c r="QHA2" s="38"/>
      <c r="QHB2" s="38"/>
      <c r="QHC2" s="38"/>
      <c r="QHD2" s="38"/>
      <c r="QHE2" s="38"/>
      <c r="QHF2" s="38"/>
      <c r="QHG2" s="38"/>
      <c r="QHH2" s="38"/>
      <c r="QHI2" s="38"/>
      <c r="QHJ2" s="38"/>
      <c r="QHK2" s="38"/>
      <c r="QHL2" s="38"/>
      <c r="QHM2" s="38"/>
      <c r="QHN2" s="38"/>
      <c r="QHO2" s="38"/>
      <c r="QHP2" s="38"/>
      <c r="QHQ2" s="38"/>
      <c r="QHR2" s="38"/>
      <c r="QHS2" s="38"/>
      <c r="QHT2" s="38"/>
      <c r="QHU2" s="38"/>
      <c r="QHV2" s="38"/>
      <c r="QHW2" s="38"/>
      <c r="QHX2" s="38"/>
      <c r="QHY2" s="38"/>
      <c r="QHZ2" s="38"/>
      <c r="QIA2" s="38"/>
      <c r="QIB2" s="38"/>
      <c r="QIC2" s="38"/>
      <c r="QID2" s="38"/>
      <c r="QIE2" s="38"/>
      <c r="QIF2" s="38"/>
      <c r="QIG2" s="38"/>
      <c r="QIH2" s="38"/>
      <c r="QII2" s="38"/>
      <c r="QIJ2" s="38"/>
      <c r="QIK2" s="38"/>
      <c r="QIL2" s="38"/>
      <c r="QIM2" s="38"/>
      <c r="QIN2" s="38"/>
      <c r="QIO2" s="38"/>
      <c r="QIP2" s="38"/>
      <c r="QIQ2" s="38"/>
      <c r="QIR2" s="38"/>
      <c r="QIS2" s="38"/>
      <c r="QIT2" s="38"/>
      <c r="QIU2" s="38"/>
      <c r="QIV2" s="38"/>
      <c r="QIW2" s="38"/>
      <c r="QIX2" s="38"/>
      <c r="QIY2" s="38"/>
      <c r="QIZ2" s="38"/>
      <c r="QJA2" s="38"/>
      <c r="QJB2" s="38"/>
      <c r="QJC2" s="38"/>
      <c r="QJD2" s="38"/>
      <c r="QJE2" s="38"/>
      <c r="QJF2" s="38"/>
      <c r="QJG2" s="38"/>
      <c r="QJH2" s="38"/>
      <c r="QJI2" s="38"/>
      <c r="QJJ2" s="38"/>
      <c r="QJK2" s="38"/>
      <c r="QJL2" s="38"/>
      <c r="QJM2" s="38"/>
      <c r="QJN2" s="38"/>
      <c r="QJO2" s="38"/>
      <c r="QJP2" s="38"/>
      <c r="QJQ2" s="38"/>
      <c r="QJR2" s="38"/>
      <c r="QJS2" s="38"/>
      <c r="QJT2" s="38"/>
      <c r="QJU2" s="38"/>
      <c r="QJV2" s="38"/>
      <c r="QJW2" s="38"/>
      <c r="QJX2" s="38"/>
      <c r="QJY2" s="38"/>
      <c r="QJZ2" s="38"/>
      <c r="QKA2" s="38"/>
      <c r="QKB2" s="38"/>
      <c r="QKC2" s="38"/>
      <c r="QKD2" s="38"/>
      <c r="QKE2" s="38"/>
      <c r="QKF2" s="38"/>
      <c r="QKG2" s="38"/>
      <c r="QKH2" s="38"/>
      <c r="QKI2" s="38"/>
      <c r="QKJ2" s="38"/>
      <c r="QKK2" s="38"/>
      <c r="QKL2" s="38"/>
      <c r="QKM2" s="38"/>
      <c r="QKN2" s="38"/>
      <c r="QKO2" s="38"/>
      <c r="QKP2" s="38"/>
      <c r="QKQ2" s="38"/>
      <c r="QKR2" s="38"/>
      <c r="QKS2" s="38"/>
      <c r="QKT2" s="38"/>
      <c r="QKU2" s="38"/>
      <c r="QKV2" s="38"/>
      <c r="QKW2" s="38"/>
      <c r="QKX2" s="38"/>
      <c r="QKY2" s="38"/>
      <c r="QKZ2" s="38"/>
      <c r="QLA2" s="38"/>
      <c r="QLB2" s="38"/>
      <c r="QLC2" s="38"/>
      <c r="QLD2" s="38"/>
      <c r="QLE2" s="38"/>
      <c r="QLF2" s="38"/>
      <c r="QLG2" s="38"/>
      <c r="QLH2" s="38"/>
      <c r="QLI2" s="38"/>
      <c r="QLJ2" s="38"/>
      <c r="QLK2" s="38"/>
      <c r="QLL2" s="38"/>
      <c r="QLM2" s="38"/>
      <c r="QLN2" s="38"/>
      <c r="QLO2" s="38"/>
      <c r="QLP2" s="38"/>
      <c r="QLQ2" s="38"/>
      <c r="QLR2" s="38"/>
      <c r="QLS2" s="38"/>
      <c r="QLT2" s="38"/>
      <c r="QLU2" s="38"/>
      <c r="QLV2" s="38"/>
      <c r="QLW2" s="38"/>
      <c r="QLX2" s="38"/>
      <c r="QLY2" s="38"/>
      <c r="QLZ2" s="38"/>
      <c r="QMA2" s="38"/>
      <c r="QMB2" s="38"/>
      <c r="QMC2" s="38"/>
      <c r="QMD2" s="38"/>
      <c r="QME2" s="38"/>
      <c r="QMF2" s="38"/>
      <c r="QMG2" s="38"/>
      <c r="QMH2" s="38"/>
      <c r="QMI2" s="38"/>
      <c r="QMJ2" s="38"/>
      <c r="QMK2" s="38"/>
      <c r="QML2" s="38"/>
      <c r="QMM2" s="38"/>
      <c r="QMN2" s="38"/>
      <c r="QMO2" s="38"/>
      <c r="QMP2" s="38"/>
      <c r="QMQ2" s="38"/>
      <c r="QMR2" s="38"/>
      <c r="QMS2" s="38"/>
      <c r="QMT2" s="38"/>
      <c r="QMU2" s="38"/>
      <c r="QMV2" s="38"/>
      <c r="QMW2" s="38"/>
      <c r="QMX2" s="38"/>
      <c r="QMY2" s="38"/>
      <c r="QMZ2" s="38"/>
      <c r="QNA2" s="38"/>
      <c r="QNB2" s="38"/>
      <c r="QNC2" s="38"/>
      <c r="QND2" s="38"/>
      <c r="QNE2" s="38"/>
      <c r="QNF2" s="38"/>
      <c r="QNG2" s="38"/>
      <c r="QNH2" s="38"/>
      <c r="QNI2" s="38"/>
      <c r="QNJ2" s="38"/>
      <c r="QNK2" s="38"/>
      <c r="QNL2" s="38"/>
      <c r="QNM2" s="38"/>
      <c r="QNN2" s="38"/>
      <c r="QNO2" s="38"/>
      <c r="QNP2" s="38"/>
      <c r="QNQ2" s="38"/>
      <c r="QNR2" s="38"/>
      <c r="QNS2" s="38"/>
      <c r="QNT2" s="38"/>
      <c r="QNU2" s="38"/>
      <c r="QNV2" s="38"/>
      <c r="QNW2" s="38"/>
      <c r="QNX2" s="38"/>
      <c r="QNY2" s="38"/>
      <c r="QNZ2" s="38"/>
      <c r="QOA2" s="38"/>
      <c r="QOB2" s="38"/>
      <c r="QOC2" s="38"/>
      <c r="QOD2" s="38"/>
      <c r="QOE2" s="38"/>
      <c r="QOF2" s="38"/>
      <c r="QOG2" s="38"/>
      <c r="QOH2" s="38"/>
      <c r="QOI2" s="38"/>
      <c r="QOJ2" s="38"/>
      <c r="QOK2" s="38"/>
      <c r="QOL2" s="38"/>
      <c r="QOM2" s="38"/>
      <c r="QON2" s="38"/>
      <c r="QOO2" s="38"/>
      <c r="QOP2" s="38"/>
      <c r="QOQ2" s="38"/>
      <c r="QOR2" s="38"/>
      <c r="QOS2" s="38"/>
      <c r="QOT2" s="38"/>
      <c r="QOU2" s="38"/>
      <c r="QOV2" s="38"/>
      <c r="QOW2" s="38"/>
      <c r="QOX2" s="38"/>
      <c r="QOY2" s="38"/>
      <c r="QOZ2" s="38"/>
      <c r="QPA2" s="38"/>
      <c r="QPB2" s="38"/>
      <c r="QPC2" s="38"/>
      <c r="QPD2" s="38"/>
      <c r="QPE2" s="38"/>
      <c r="QPF2" s="38"/>
      <c r="QPG2" s="38"/>
      <c r="QPH2" s="38"/>
      <c r="QPI2" s="38"/>
      <c r="QPJ2" s="38"/>
      <c r="QPK2" s="38"/>
      <c r="QPL2" s="38"/>
      <c r="QPM2" s="38"/>
      <c r="QPN2" s="38"/>
      <c r="QPO2" s="38"/>
      <c r="QPP2" s="38"/>
      <c r="QPQ2" s="38"/>
      <c r="QPR2" s="38"/>
      <c r="QPS2" s="38"/>
      <c r="QPT2" s="38"/>
      <c r="QPU2" s="38"/>
      <c r="QPV2" s="38"/>
      <c r="QPW2" s="38"/>
      <c r="QPX2" s="38"/>
      <c r="QPY2" s="38"/>
      <c r="QPZ2" s="38"/>
      <c r="QQA2" s="38"/>
      <c r="QQB2" s="38"/>
      <c r="QQC2" s="38"/>
      <c r="QQD2" s="38"/>
      <c r="QQE2" s="38"/>
      <c r="QQF2" s="38"/>
      <c r="QQG2" s="38"/>
      <c r="QQH2" s="38"/>
      <c r="QQI2" s="38"/>
      <c r="QQJ2" s="38"/>
      <c r="QQK2" s="38"/>
      <c r="QQL2" s="38"/>
      <c r="QQM2" s="38"/>
      <c r="QQN2" s="38"/>
      <c r="QQO2" s="38"/>
      <c r="QQP2" s="38"/>
      <c r="QQQ2" s="38"/>
      <c r="QQR2" s="38"/>
      <c r="QQS2" s="38"/>
      <c r="QQT2" s="38"/>
      <c r="QQU2" s="38"/>
      <c r="QQV2" s="38"/>
      <c r="QQW2" s="38"/>
      <c r="QQX2" s="38"/>
      <c r="QQY2" s="38"/>
      <c r="QQZ2" s="38"/>
      <c r="QRA2" s="38"/>
      <c r="QRB2" s="38"/>
      <c r="QRC2" s="38"/>
      <c r="QRD2" s="38"/>
      <c r="QRE2" s="38"/>
      <c r="QRF2" s="38"/>
      <c r="QRG2" s="38"/>
      <c r="QRH2" s="38"/>
      <c r="QRI2" s="38"/>
      <c r="QRJ2" s="38"/>
      <c r="QRK2" s="38"/>
      <c r="QRL2" s="38"/>
      <c r="QRM2" s="38"/>
      <c r="QRN2" s="38"/>
      <c r="QRO2" s="38"/>
      <c r="QRP2" s="38"/>
      <c r="QRQ2" s="38"/>
      <c r="QRR2" s="38"/>
      <c r="QRS2" s="38"/>
      <c r="QRT2" s="38"/>
      <c r="QRU2" s="38"/>
      <c r="QRV2" s="38"/>
      <c r="QRW2" s="38"/>
      <c r="QRX2" s="38"/>
      <c r="QRY2" s="38"/>
      <c r="QRZ2" s="38"/>
      <c r="QSA2" s="38"/>
      <c r="QSB2" s="38"/>
      <c r="QSC2" s="38"/>
      <c r="QSD2" s="38"/>
      <c r="QSE2" s="38"/>
      <c r="QSF2" s="38"/>
      <c r="QSG2" s="38"/>
      <c r="QSH2" s="38"/>
      <c r="QSI2" s="38"/>
      <c r="QSJ2" s="38"/>
      <c r="QSK2" s="38"/>
      <c r="QSL2" s="38"/>
      <c r="QSM2" s="38"/>
      <c r="QSN2" s="38"/>
      <c r="QSO2" s="38"/>
      <c r="QSP2" s="38"/>
      <c r="QSQ2" s="38"/>
      <c r="QSR2" s="38"/>
      <c r="QSS2" s="38"/>
      <c r="QST2" s="38"/>
      <c r="QSU2" s="38"/>
      <c r="QSV2" s="38"/>
      <c r="QSW2" s="38"/>
      <c r="QSX2" s="38"/>
      <c r="QSY2" s="38"/>
      <c r="QSZ2" s="38"/>
      <c r="QTA2" s="38"/>
      <c r="QTB2" s="38"/>
      <c r="QTC2" s="38"/>
      <c r="QTD2" s="38"/>
      <c r="QTE2" s="38"/>
      <c r="QTF2" s="38"/>
      <c r="QTG2" s="38"/>
      <c r="QTH2" s="38"/>
      <c r="QTI2" s="38"/>
      <c r="QTJ2" s="38"/>
      <c r="QTK2" s="38"/>
      <c r="QTL2" s="38"/>
      <c r="QTM2" s="38"/>
      <c r="QTN2" s="38"/>
      <c r="QTO2" s="38"/>
      <c r="QTP2" s="38"/>
      <c r="QTQ2" s="38"/>
      <c r="QTR2" s="38"/>
      <c r="QTS2" s="38"/>
      <c r="QTT2" s="38"/>
      <c r="QTU2" s="38"/>
      <c r="QTV2" s="38"/>
      <c r="QTW2" s="38"/>
      <c r="QTX2" s="38"/>
      <c r="QTY2" s="38"/>
      <c r="QTZ2" s="38"/>
      <c r="QUA2" s="38"/>
      <c r="QUB2" s="38"/>
      <c r="QUC2" s="38"/>
      <c r="QUD2" s="38"/>
      <c r="QUE2" s="38"/>
      <c r="QUF2" s="38"/>
      <c r="QUG2" s="38"/>
      <c r="QUH2" s="38"/>
      <c r="QUI2" s="38"/>
      <c r="QUJ2" s="38"/>
      <c r="QUK2" s="38"/>
      <c r="QUL2" s="38"/>
      <c r="QUM2" s="38"/>
      <c r="QUN2" s="38"/>
      <c r="QUO2" s="38"/>
      <c r="QUP2" s="38"/>
      <c r="QUQ2" s="38"/>
      <c r="QUR2" s="38"/>
      <c r="QUS2" s="38"/>
      <c r="QUT2" s="38"/>
      <c r="QUU2" s="38"/>
      <c r="QUV2" s="38"/>
      <c r="QUW2" s="38"/>
      <c r="QUX2" s="38"/>
      <c r="QUY2" s="38"/>
      <c r="QUZ2" s="38"/>
      <c r="QVA2" s="38"/>
      <c r="QVB2" s="38"/>
      <c r="QVC2" s="38"/>
      <c r="QVD2" s="38"/>
      <c r="QVE2" s="38"/>
      <c r="QVF2" s="38"/>
      <c r="QVG2" s="38"/>
      <c r="QVH2" s="38"/>
      <c r="QVI2" s="38"/>
      <c r="QVJ2" s="38"/>
      <c r="QVK2" s="38"/>
      <c r="QVL2" s="38"/>
      <c r="QVM2" s="38"/>
      <c r="QVN2" s="38"/>
      <c r="QVO2" s="38"/>
      <c r="QVP2" s="38"/>
      <c r="QVQ2" s="38"/>
      <c r="QVR2" s="38"/>
      <c r="QVS2" s="38"/>
      <c r="QVT2" s="38"/>
      <c r="QVU2" s="38"/>
      <c r="QVV2" s="38"/>
      <c r="QVW2" s="38"/>
      <c r="QVX2" s="38"/>
      <c r="QVY2" s="38"/>
      <c r="QVZ2" s="38"/>
      <c r="QWA2" s="38"/>
      <c r="QWB2" s="38"/>
      <c r="QWC2" s="38"/>
      <c r="QWD2" s="38"/>
      <c r="QWE2" s="38"/>
      <c r="QWF2" s="38"/>
      <c r="QWG2" s="38"/>
      <c r="QWH2" s="38"/>
      <c r="QWI2" s="38"/>
      <c r="QWJ2" s="38"/>
      <c r="QWK2" s="38"/>
      <c r="QWL2" s="38"/>
      <c r="QWM2" s="38"/>
      <c r="QWN2" s="38"/>
      <c r="QWO2" s="38"/>
      <c r="QWP2" s="38"/>
      <c r="QWQ2" s="38"/>
      <c r="QWR2" s="38"/>
      <c r="QWS2" s="38"/>
      <c r="QWT2" s="38"/>
      <c r="QWU2" s="38"/>
      <c r="QWV2" s="38"/>
      <c r="QWW2" s="38"/>
      <c r="QWX2" s="38"/>
      <c r="QWY2" s="38"/>
      <c r="QWZ2" s="38"/>
      <c r="QXA2" s="38"/>
      <c r="QXB2" s="38"/>
      <c r="QXC2" s="38"/>
      <c r="QXD2" s="38"/>
      <c r="QXE2" s="38"/>
      <c r="QXF2" s="38"/>
      <c r="QXG2" s="38"/>
      <c r="QXH2" s="38"/>
      <c r="QXI2" s="38"/>
      <c r="QXJ2" s="38"/>
      <c r="QXK2" s="38"/>
      <c r="QXL2" s="38"/>
      <c r="QXM2" s="38"/>
      <c r="QXN2" s="38"/>
      <c r="QXO2" s="38"/>
      <c r="QXP2" s="38"/>
      <c r="QXQ2" s="38"/>
      <c r="QXR2" s="38"/>
      <c r="QXS2" s="38"/>
      <c r="QXT2" s="38"/>
      <c r="QXU2" s="38"/>
      <c r="QXV2" s="38"/>
      <c r="QXW2" s="38"/>
      <c r="QXX2" s="38"/>
      <c r="QXY2" s="38"/>
      <c r="QXZ2" s="38"/>
      <c r="QYA2" s="38"/>
      <c r="QYB2" s="38"/>
      <c r="QYC2" s="38"/>
      <c r="QYD2" s="38"/>
      <c r="QYE2" s="38"/>
      <c r="QYF2" s="38"/>
      <c r="QYG2" s="38"/>
      <c r="QYH2" s="38"/>
      <c r="QYI2" s="38"/>
      <c r="QYJ2" s="38"/>
      <c r="QYK2" s="38"/>
      <c r="QYL2" s="38"/>
      <c r="QYM2" s="38"/>
      <c r="QYN2" s="38"/>
      <c r="QYO2" s="38"/>
      <c r="QYP2" s="38"/>
      <c r="QYQ2" s="38"/>
      <c r="QYR2" s="38"/>
      <c r="QYS2" s="38"/>
      <c r="QYT2" s="38"/>
      <c r="QYU2" s="38"/>
      <c r="QYV2" s="38"/>
      <c r="QYW2" s="38"/>
      <c r="QYX2" s="38"/>
      <c r="QYY2" s="38"/>
      <c r="QYZ2" s="38"/>
      <c r="QZA2" s="38"/>
      <c r="QZB2" s="38"/>
      <c r="QZC2" s="38"/>
      <c r="QZD2" s="38"/>
      <c r="QZE2" s="38"/>
      <c r="QZF2" s="38"/>
      <c r="QZG2" s="38"/>
      <c r="QZH2" s="38"/>
      <c r="QZI2" s="38"/>
      <c r="QZJ2" s="38"/>
      <c r="QZK2" s="38"/>
      <c r="QZL2" s="38"/>
      <c r="QZM2" s="38"/>
      <c r="QZN2" s="38"/>
      <c r="QZO2" s="38"/>
      <c r="QZP2" s="38"/>
      <c r="QZQ2" s="38"/>
      <c r="QZR2" s="38"/>
      <c r="QZS2" s="38"/>
      <c r="QZT2" s="38"/>
      <c r="QZU2" s="38"/>
      <c r="QZV2" s="38"/>
      <c r="QZW2" s="38"/>
      <c r="QZX2" s="38"/>
      <c r="QZY2" s="38"/>
      <c r="QZZ2" s="38"/>
      <c r="RAA2" s="38"/>
      <c r="RAB2" s="38"/>
      <c r="RAC2" s="38"/>
      <c r="RAD2" s="38"/>
      <c r="RAE2" s="38"/>
      <c r="RAF2" s="38"/>
      <c r="RAG2" s="38"/>
      <c r="RAH2" s="38"/>
      <c r="RAI2" s="38"/>
      <c r="RAJ2" s="38"/>
      <c r="RAK2" s="38"/>
      <c r="RAL2" s="38"/>
      <c r="RAM2" s="38"/>
      <c r="RAN2" s="38"/>
      <c r="RAO2" s="38"/>
      <c r="RAP2" s="38"/>
      <c r="RAQ2" s="38"/>
      <c r="RAR2" s="38"/>
      <c r="RAS2" s="38"/>
      <c r="RAT2" s="38"/>
      <c r="RAU2" s="38"/>
      <c r="RAV2" s="38"/>
      <c r="RAW2" s="38"/>
      <c r="RAX2" s="38"/>
      <c r="RAY2" s="38"/>
      <c r="RAZ2" s="38"/>
      <c r="RBA2" s="38"/>
      <c r="RBB2" s="38"/>
      <c r="RBC2" s="38"/>
      <c r="RBD2" s="38"/>
      <c r="RBE2" s="38"/>
      <c r="RBF2" s="38"/>
      <c r="RBG2" s="38"/>
      <c r="RBH2" s="38"/>
      <c r="RBI2" s="38"/>
      <c r="RBJ2" s="38"/>
      <c r="RBK2" s="38"/>
      <c r="RBL2" s="38"/>
      <c r="RBM2" s="38"/>
      <c r="RBN2" s="38"/>
      <c r="RBO2" s="38"/>
      <c r="RBP2" s="38"/>
      <c r="RBQ2" s="38"/>
      <c r="RBR2" s="38"/>
      <c r="RBS2" s="38"/>
      <c r="RBT2" s="38"/>
      <c r="RBU2" s="38"/>
      <c r="RBV2" s="38"/>
      <c r="RBW2" s="38"/>
      <c r="RBX2" s="38"/>
      <c r="RBY2" s="38"/>
      <c r="RBZ2" s="38"/>
      <c r="RCA2" s="38"/>
      <c r="RCB2" s="38"/>
      <c r="RCC2" s="38"/>
      <c r="RCD2" s="38"/>
      <c r="RCE2" s="38"/>
      <c r="RCF2" s="38"/>
      <c r="RCG2" s="38"/>
      <c r="RCH2" s="38"/>
      <c r="RCI2" s="38"/>
      <c r="RCJ2" s="38"/>
      <c r="RCK2" s="38"/>
      <c r="RCL2" s="38"/>
      <c r="RCM2" s="38"/>
      <c r="RCN2" s="38"/>
      <c r="RCO2" s="38"/>
      <c r="RCP2" s="38"/>
      <c r="RCQ2" s="38"/>
      <c r="RCR2" s="38"/>
      <c r="RCS2" s="38"/>
      <c r="RCT2" s="38"/>
      <c r="RCU2" s="38"/>
      <c r="RCV2" s="38"/>
      <c r="RCW2" s="38"/>
      <c r="RCX2" s="38"/>
      <c r="RCY2" s="38"/>
      <c r="RCZ2" s="38"/>
      <c r="RDA2" s="38"/>
      <c r="RDB2" s="38"/>
      <c r="RDC2" s="38"/>
      <c r="RDD2" s="38"/>
      <c r="RDE2" s="38"/>
      <c r="RDF2" s="38"/>
      <c r="RDG2" s="38"/>
      <c r="RDH2" s="38"/>
      <c r="RDI2" s="38"/>
      <c r="RDJ2" s="38"/>
      <c r="RDK2" s="38"/>
      <c r="RDL2" s="38"/>
      <c r="RDM2" s="38"/>
      <c r="RDN2" s="38"/>
      <c r="RDO2" s="38"/>
      <c r="RDP2" s="38"/>
      <c r="RDQ2" s="38"/>
      <c r="RDR2" s="38"/>
      <c r="RDS2" s="38"/>
      <c r="RDT2" s="38"/>
      <c r="RDU2" s="38"/>
      <c r="RDV2" s="38"/>
      <c r="RDW2" s="38"/>
      <c r="RDX2" s="38"/>
      <c r="RDY2" s="38"/>
      <c r="RDZ2" s="38"/>
      <c r="REA2" s="38"/>
      <c r="REB2" s="38"/>
      <c r="REC2" s="38"/>
      <c r="RED2" s="38"/>
      <c r="REE2" s="38"/>
      <c r="REF2" s="38"/>
      <c r="REG2" s="38"/>
      <c r="REH2" s="38"/>
      <c r="REI2" s="38"/>
      <c r="REJ2" s="38"/>
      <c r="REK2" s="38"/>
      <c r="REL2" s="38"/>
      <c r="REM2" s="38"/>
      <c r="REN2" s="38"/>
      <c r="REO2" s="38"/>
      <c r="REP2" s="38"/>
      <c r="REQ2" s="38"/>
      <c r="RER2" s="38"/>
      <c r="RES2" s="38"/>
      <c r="RET2" s="38"/>
      <c r="REU2" s="38"/>
      <c r="REV2" s="38"/>
      <c r="REW2" s="38"/>
      <c r="REX2" s="38"/>
      <c r="REY2" s="38"/>
      <c r="REZ2" s="38"/>
      <c r="RFA2" s="38"/>
      <c r="RFB2" s="38"/>
      <c r="RFC2" s="38"/>
      <c r="RFD2" s="38"/>
      <c r="RFE2" s="38"/>
      <c r="RFF2" s="38"/>
      <c r="RFG2" s="38"/>
      <c r="RFH2" s="38"/>
      <c r="RFI2" s="38"/>
      <c r="RFJ2" s="38"/>
      <c r="RFK2" s="38"/>
      <c r="RFL2" s="38"/>
      <c r="RFM2" s="38"/>
      <c r="RFN2" s="38"/>
      <c r="RFO2" s="38"/>
      <c r="RFP2" s="38"/>
      <c r="RFQ2" s="38"/>
      <c r="RFR2" s="38"/>
      <c r="RFS2" s="38"/>
      <c r="RFT2" s="38"/>
      <c r="RFU2" s="38"/>
      <c r="RFV2" s="38"/>
      <c r="RFW2" s="38"/>
      <c r="RFX2" s="38"/>
      <c r="RFY2" s="38"/>
      <c r="RFZ2" s="38"/>
      <c r="RGA2" s="38"/>
      <c r="RGB2" s="38"/>
      <c r="RGC2" s="38"/>
      <c r="RGD2" s="38"/>
      <c r="RGE2" s="38"/>
      <c r="RGF2" s="38"/>
      <c r="RGG2" s="38"/>
      <c r="RGH2" s="38"/>
      <c r="RGI2" s="38"/>
      <c r="RGJ2" s="38"/>
      <c r="RGK2" s="38"/>
      <c r="RGL2" s="38"/>
      <c r="RGM2" s="38"/>
      <c r="RGN2" s="38"/>
      <c r="RGO2" s="38"/>
      <c r="RGP2" s="38"/>
      <c r="RGQ2" s="38"/>
      <c r="RGR2" s="38"/>
      <c r="RGS2" s="38"/>
      <c r="RGT2" s="38"/>
      <c r="RGU2" s="38"/>
      <c r="RGV2" s="38"/>
      <c r="RGW2" s="38"/>
      <c r="RGX2" s="38"/>
      <c r="RGY2" s="38"/>
      <c r="RGZ2" s="38"/>
      <c r="RHA2" s="38"/>
      <c r="RHB2" s="38"/>
      <c r="RHC2" s="38"/>
      <c r="RHD2" s="38"/>
      <c r="RHE2" s="38"/>
      <c r="RHF2" s="38"/>
      <c r="RHG2" s="38"/>
      <c r="RHH2" s="38"/>
      <c r="RHI2" s="38"/>
      <c r="RHJ2" s="38"/>
      <c r="RHK2" s="38"/>
      <c r="RHL2" s="38"/>
      <c r="RHM2" s="38"/>
      <c r="RHN2" s="38"/>
      <c r="RHO2" s="38"/>
      <c r="RHP2" s="38"/>
      <c r="RHQ2" s="38"/>
      <c r="RHR2" s="38"/>
      <c r="RHS2" s="38"/>
      <c r="RHT2" s="38"/>
      <c r="RHU2" s="38"/>
      <c r="RHV2" s="38"/>
      <c r="RHW2" s="38"/>
      <c r="RHX2" s="38"/>
      <c r="RHY2" s="38"/>
      <c r="RHZ2" s="38"/>
      <c r="RIA2" s="38"/>
      <c r="RIB2" s="38"/>
      <c r="RIC2" s="38"/>
      <c r="RID2" s="38"/>
      <c r="RIE2" s="38"/>
      <c r="RIF2" s="38"/>
      <c r="RIG2" s="38"/>
      <c r="RIH2" s="38"/>
      <c r="RII2" s="38"/>
      <c r="RIJ2" s="38"/>
      <c r="RIK2" s="38"/>
      <c r="RIL2" s="38"/>
      <c r="RIM2" s="38"/>
      <c r="RIN2" s="38"/>
      <c r="RIO2" s="38"/>
      <c r="RIP2" s="38"/>
      <c r="RIQ2" s="38"/>
      <c r="RIR2" s="38"/>
      <c r="RIS2" s="38"/>
      <c r="RIT2" s="38"/>
      <c r="RIU2" s="38"/>
      <c r="RIV2" s="38"/>
      <c r="RIW2" s="38"/>
      <c r="RIX2" s="38"/>
      <c r="RIY2" s="38"/>
      <c r="RIZ2" s="38"/>
      <c r="RJA2" s="38"/>
      <c r="RJB2" s="38"/>
      <c r="RJC2" s="38"/>
      <c r="RJD2" s="38"/>
      <c r="RJE2" s="38"/>
      <c r="RJF2" s="38"/>
      <c r="RJG2" s="38"/>
      <c r="RJH2" s="38"/>
      <c r="RJI2" s="38"/>
      <c r="RJJ2" s="38"/>
      <c r="RJK2" s="38"/>
      <c r="RJL2" s="38"/>
      <c r="RJM2" s="38"/>
      <c r="RJN2" s="38"/>
      <c r="RJO2" s="38"/>
      <c r="RJP2" s="38"/>
      <c r="RJQ2" s="38"/>
      <c r="RJR2" s="38"/>
      <c r="RJS2" s="38"/>
      <c r="RJT2" s="38"/>
      <c r="RJU2" s="38"/>
      <c r="RJV2" s="38"/>
      <c r="RJW2" s="38"/>
      <c r="RJX2" s="38"/>
      <c r="RJY2" s="38"/>
      <c r="RJZ2" s="38"/>
      <c r="RKA2" s="38"/>
      <c r="RKB2" s="38"/>
      <c r="RKC2" s="38"/>
      <c r="RKD2" s="38"/>
      <c r="RKE2" s="38"/>
      <c r="RKF2" s="38"/>
      <c r="RKG2" s="38"/>
      <c r="RKH2" s="38"/>
      <c r="RKI2" s="38"/>
      <c r="RKJ2" s="38"/>
      <c r="RKK2" s="38"/>
      <c r="RKL2" s="38"/>
      <c r="RKM2" s="38"/>
      <c r="RKN2" s="38"/>
      <c r="RKO2" s="38"/>
      <c r="RKP2" s="38"/>
      <c r="RKQ2" s="38"/>
      <c r="RKR2" s="38"/>
      <c r="RKS2" s="38"/>
      <c r="RKT2" s="38"/>
      <c r="RKU2" s="38"/>
      <c r="RKV2" s="38"/>
      <c r="RKW2" s="38"/>
      <c r="RKX2" s="38"/>
      <c r="RKY2" s="38"/>
      <c r="RKZ2" s="38"/>
      <c r="RLA2" s="38"/>
      <c r="RLB2" s="38"/>
      <c r="RLC2" s="38"/>
      <c r="RLD2" s="38"/>
      <c r="RLE2" s="38"/>
      <c r="RLF2" s="38"/>
      <c r="RLG2" s="38"/>
      <c r="RLH2" s="38"/>
      <c r="RLI2" s="38"/>
      <c r="RLJ2" s="38"/>
      <c r="RLK2" s="38"/>
      <c r="RLL2" s="38"/>
      <c r="RLM2" s="38"/>
      <c r="RLN2" s="38"/>
      <c r="RLO2" s="38"/>
      <c r="RLP2" s="38"/>
      <c r="RLQ2" s="38"/>
      <c r="RLR2" s="38"/>
      <c r="RLS2" s="38"/>
      <c r="RLT2" s="38"/>
      <c r="RLU2" s="38"/>
      <c r="RLV2" s="38"/>
      <c r="RLW2" s="38"/>
      <c r="RLX2" s="38"/>
      <c r="RLY2" s="38"/>
      <c r="RLZ2" s="38"/>
      <c r="RMA2" s="38"/>
      <c r="RMB2" s="38"/>
      <c r="RMC2" s="38"/>
      <c r="RMD2" s="38"/>
      <c r="RME2" s="38"/>
      <c r="RMF2" s="38"/>
      <c r="RMG2" s="38"/>
      <c r="RMH2" s="38"/>
      <c r="RMI2" s="38"/>
      <c r="RMJ2" s="38"/>
      <c r="RMK2" s="38"/>
      <c r="RML2" s="38"/>
      <c r="RMM2" s="38"/>
      <c r="RMN2" s="38"/>
      <c r="RMO2" s="38"/>
      <c r="RMP2" s="38"/>
      <c r="RMQ2" s="38"/>
      <c r="RMR2" s="38"/>
      <c r="RMS2" s="38"/>
      <c r="RMT2" s="38"/>
      <c r="RMU2" s="38"/>
      <c r="RMV2" s="38"/>
      <c r="RMW2" s="38"/>
      <c r="RMX2" s="38"/>
      <c r="RMY2" s="38"/>
      <c r="RMZ2" s="38"/>
      <c r="RNA2" s="38"/>
      <c r="RNB2" s="38"/>
      <c r="RNC2" s="38"/>
      <c r="RND2" s="38"/>
      <c r="RNE2" s="38"/>
      <c r="RNF2" s="38"/>
      <c r="RNG2" s="38"/>
      <c r="RNH2" s="38"/>
      <c r="RNI2" s="38"/>
      <c r="RNJ2" s="38"/>
      <c r="RNK2" s="38"/>
      <c r="RNL2" s="38"/>
      <c r="RNM2" s="38"/>
      <c r="RNN2" s="38"/>
      <c r="RNO2" s="38"/>
      <c r="RNP2" s="38"/>
      <c r="RNQ2" s="38"/>
      <c r="RNR2" s="38"/>
      <c r="RNS2" s="38"/>
      <c r="RNT2" s="38"/>
      <c r="RNU2" s="38"/>
      <c r="RNV2" s="38"/>
      <c r="RNW2" s="38"/>
      <c r="RNX2" s="38"/>
      <c r="RNY2" s="38"/>
      <c r="RNZ2" s="38"/>
      <c r="ROA2" s="38"/>
      <c r="ROB2" s="38"/>
      <c r="ROC2" s="38"/>
      <c r="ROD2" s="38"/>
      <c r="ROE2" s="38"/>
      <c r="ROF2" s="38"/>
      <c r="ROG2" s="38"/>
      <c r="ROH2" s="38"/>
      <c r="ROI2" s="38"/>
      <c r="ROJ2" s="38"/>
      <c r="ROK2" s="38"/>
      <c r="ROL2" s="38"/>
      <c r="ROM2" s="38"/>
      <c r="RON2" s="38"/>
      <c r="ROO2" s="38"/>
      <c r="ROP2" s="38"/>
      <c r="ROQ2" s="38"/>
      <c r="ROR2" s="38"/>
      <c r="ROS2" s="38"/>
      <c r="ROT2" s="38"/>
      <c r="ROU2" s="38"/>
      <c r="ROV2" s="38"/>
      <c r="ROW2" s="38"/>
      <c r="ROX2" s="38"/>
      <c r="ROY2" s="38"/>
      <c r="ROZ2" s="38"/>
      <c r="RPA2" s="38"/>
      <c r="RPB2" s="38"/>
      <c r="RPC2" s="38"/>
      <c r="RPD2" s="38"/>
      <c r="RPE2" s="38"/>
      <c r="RPF2" s="38"/>
      <c r="RPG2" s="38"/>
      <c r="RPH2" s="38"/>
      <c r="RPI2" s="38"/>
      <c r="RPJ2" s="38"/>
      <c r="RPK2" s="38"/>
      <c r="RPL2" s="38"/>
      <c r="RPM2" s="38"/>
      <c r="RPN2" s="38"/>
      <c r="RPO2" s="38"/>
      <c r="RPP2" s="38"/>
      <c r="RPQ2" s="38"/>
      <c r="RPR2" s="38"/>
      <c r="RPS2" s="38"/>
      <c r="RPT2" s="38"/>
      <c r="RPU2" s="38"/>
      <c r="RPV2" s="38"/>
      <c r="RPW2" s="38"/>
      <c r="RPX2" s="38"/>
      <c r="RPY2" s="38"/>
      <c r="RPZ2" s="38"/>
      <c r="RQA2" s="38"/>
      <c r="RQB2" s="38"/>
      <c r="RQC2" s="38"/>
      <c r="RQD2" s="38"/>
      <c r="RQE2" s="38"/>
      <c r="RQF2" s="38"/>
      <c r="RQG2" s="38"/>
      <c r="RQH2" s="38"/>
      <c r="RQI2" s="38"/>
      <c r="RQJ2" s="38"/>
      <c r="RQK2" s="38"/>
      <c r="RQL2" s="38"/>
      <c r="RQM2" s="38"/>
      <c r="RQN2" s="38"/>
      <c r="RQO2" s="38"/>
      <c r="RQP2" s="38"/>
      <c r="RQQ2" s="38"/>
      <c r="RQR2" s="38"/>
      <c r="RQS2" s="38"/>
      <c r="RQT2" s="38"/>
      <c r="RQU2" s="38"/>
      <c r="RQV2" s="38"/>
      <c r="RQW2" s="38"/>
      <c r="RQX2" s="38"/>
      <c r="RQY2" s="38"/>
      <c r="RQZ2" s="38"/>
      <c r="RRA2" s="38"/>
      <c r="RRB2" s="38"/>
      <c r="RRC2" s="38"/>
      <c r="RRD2" s="38"/>
      <c r="RRE2" s="38"/>
      <c r="RRF2" s="38"/>
      <c r="RRG2" s="38"/>
      <c r="RRH2" s="38"/>
      <c r="RRI2" s="38"/>
      <c r="RRJ2" s="38"/>
      <c r="RRK2" s="38"/>
      <c r="RRL2" s="38"/>
      <c r="RRM2" s="38"/>
      <c r="RRN2" s="38"/>
      <c r="RRO2" s="38"/>
      <c r="RRP2" s="38"/>
      <c r="RRQ2" s="38"/>
      <c r="RRR2" s="38"/>
      <c r="RRS2" s="38"/>
      <c r="RRT2" s="38"/>
      <c r="RRU2" s="38"/>
      <c r="RRV2" s="38"/>
      <c r="RRW2" s="38"/>
      <c r="RRX2" s="38"/>
      <c r="RRY2" s="38"/>
      <c r="RRZ2" s="38"/>
      <c r="RSA2" s="38"/>
      <c r="RSB2" s="38"/>
      <c r="RSC2" s="38"/>
      <c r="RSD2" s="38"/>
      <c r="RSE2" s="38"/>
      <c r="RSF2" s="38"/>
      <c r="RSG2" s="38"/>
      <c r="RSH2" s="38"/>
      <c r="RSI2" s="38"/>
      <c r="RSJ2" s="38"/>
      <c r="RSK2" s="38"/>
      <c r="RSL2" s="38"/>
      <c r="RSM2" s="38"/>
      <c r="RSN2" s="38"/>
      <c r="RSO2" s="38"/>
      <c r="RSP2" s="38"/>
      <c r="RSQ2" s="38"/>
      <c r="RSR2" s="38"/>
      <c r="RSS2" s="38"/>
      <c r="RST2" s="38"/>
      <c r="RSU2" s="38"/>
      <c r="RSV2" s="38"/>
      <c r="RSW2" s="38"/>
      <c r="RSX2" s="38"/>
      <c r="RSY2" s="38"/>
      <c r="RSZ2" s="38"/>
      <c r="RTA2" s="38"/>
      <c r="RTB2" s="38"/>
      <c r="RTC2" s="38"/>
      <c r="RTD2" s="38"/>
      <c r="RTE2" s="38"/>
      <c r="RTF2" s="38"/>
      <c r="RTG2" s="38"/>
      <c r="RTH2" s="38"/>
      <c r="RTI2" s="38"/>
      <c r="RTJ2" s="38"/>
      <c r="RTK2" s="38"/>
      <c r="RTL2" s="38"/>
      <c r="RTM2" s="38"/>
      <c r="RTN2" s="38"/>
      <c r="RTO2" s="38"/>
      <c r="RTP2" s="38"/>
      <c r="RTQ2" s="38"/>
      <c r="RTR2" s="38"/>
      <c r="RTS2" s="38"/>
      <c r="RTT2" s="38"/>
      <c r="RTU2" s="38"/>
      <c r="RTV2" s="38"/>
      <c r="RTW2" s="38"/>
      <c r="RTX2" s="38"/>
      <c r="RTY2" s="38"/>
      <c r="RTZ2" s="38"/>
      <c r="RUA2" s="38"/>
      <c r="RUB2" s="38"/>
      <c r="RUC2" s="38"/>
      <c r="RUD2" s="38"/>
      <c r="RUE2" s="38"/>
      <c r="RUF2" s="38"/>
      <c r="RUG2" s="38"/>
      <c r="RUH2" s="38"/>
      <c r="RUI2" s="38"/>
      <c r="RUJ2" s="38"/>
      <c r="RUK2" s="38"/>
      <c r="RUL2" s="38"/>
      <c r="RUM2" s="38"/>
      <c r="RUN2" s="38"/>
      <c r="RUO2" s="38"/>
      <c r="RUP2" s="38"/>
      <c r="RUQ2" s="38"/>
      <c r="RUR2" s="38"/>
      <c r="RUS2" s="38"/>
      <c r="RUT2" s="38"/>
      <c r="RUU2" s="38"/>
      <c r="RUV2" s="38"/>
      <c r="RUW2" s="38"/>
      <c r="RUX2" s="38"/>
      <c r="RUY2" s="38"/>
      <c r="RUZ2" s="38"/>
      <c r="RVA2" s="38"/>
      <c r="RVB2" s="38"/>
      <c r="RVC2" s="38"/>
      <c r="RVD2" s="38"/>
      <c r="RVE2" s="38"/>
      <c r="RVF2" s="38"/>
      <c r="RVG2" s="38"/>
      <c r="RVH2" s="38"/>
      <c r="RVI2" s="38"/>
      <c r="RVJ2" s="38"/>
      <c r="RVK2" s="38"/>
      <c r="RVL2" s="38"/>
      <c r="RVM2" s="38"/>
      <c r="RVN2" s="38"/>
      <c r="RVO2" s="38"/>
      <c r="RVP2" s="38"/>
      <c r="RVQ2" s="38"/>
      <c r="RVR2" s="38"/>
      <c r="RVS2" s="38"/>
      <c r="RVT2" s="38"/>
      <c r="RVU2" s="38"/>
      <c r="RVV2" s="38"/>
      <c r="RVW2" s="38"/>
      <c r="RVX2" s="38"/>
      <c r="RVY2" s="38"/>
      <c r="RVZ2" s="38"/>
      <c r="RWA2" s="38"/>
      <c r="RWB2" s="38"/>
      <c r="RWC2" s="38"/>
      <c r="RWD2" s="38"/>
      <c r="RWE2" s="38"/>
      <c r="RWF2" s="38"/>
      <c r="RWG2" s="38"/>
      <c r="RWH2" s="38"/>
      <c r="RWI2" s="38"/>
      <c r="RWJ2" s="38"/>
      <c r="RWK2" s="38"/>
      <c r="RWL2" s="38"/>
      <c r="RWM2" s="38"/>
      <c r="RWN2" s="38"/>
      <c r="RWO2" s="38"/>
      <c r="RWP2" s="38"/>
      <c r="RWQ2" s="38"/>
      <c r="RWR2" s="38"/>
      <c r="RWS2" s="38"/>
      <c r="RWT2" s="38"/>
      <c r="RWU2" s="38"/>
      <c r="RWV2" s="38"/>
      <c r="RWW2" s="38"/>
      <c r="RWX2" s="38"/>
      <c r="RWY2" s="38"/>
      <c r="RWZ2" s="38"/>
      <c r="RXA2" s="38"/>
      <c r="RXB2" s="38"/>
      <c r="RXC2" s="38"/>
      <c r="RXD2" s="38"/>
      <c r="RXE2" s="38"/>
      <c r="RXF2" s="38"/>
      <c r="RXG2" s="38"/>
      <c r="RXH2" s="38"/>
      <c r="RXI2" s="38"/>
      <c r="RXJ2" s="38"/>
      <c r="RXK2" s="38"/>
      <c r="RXL2" s="38"/>
      <c r="RXM2" s="38"/>
      <c r="RXN2" s="38"/>
      <c r="RXO2" s="38"/>
      <c r="RXP2" s="38"/>
      <c r="RXQ2" s="38"/>
      <c r="RXR2" s="38"/>
      <c r="RXS2" s="38"/>
      <c r="RXT2" s="38"/>
      <c r="RXU2" s="38"/>
      <c r="RXV2" s="38"/>
      <c r="RXW2" s="38"/>
      <c r="RXX2" s="38"/>
      <c r="RXY2" s="38"/>
      <c r="RXZ2" s="38"/>
      <c r="RYA2" s="38"/>
      <c r="RYB2" s="38"/>
      <c r="RYC2" s="38"/>
      <c r="RYD2" s="38"/>
      <c r="RYE2" s="38"/>
      <c r="RYF2" s="38"/>
      <c r="RYG2" s="38"/>
      <c r="RYH2" s="38"/>
      <c r="RYI2" s="38"/>
      <c r="RYJ2" s="38"/>
      <c r="RYK2" s="38"/>
      <c r="RYL2" s="38"/>
      <c r="RYM2" s="38"/>
      <c r="RYN2" s="38"/>
      <c r="RYO2" s="38"/>
      <c r="RYP2" s="38"/>
      <c r="RYQ2" s="38"/>
      <c r="RYR2" s="38"/>
      <c r="RYS2" s="38"/>
      <c r="RYT2" s="38"/>
      <c r="RYU2" s="38"/>
      <c r="RYV2" s="38"/>
      <c r="RYW2" s="38"/>
      <c r="RYX2" s="38"/>
      <c r="RYY2" s="38"/>
      <c r="RYZ2" s="38"/>
      <c r="RZA2" s="38"/>
      <c r="RZB2" s="38"/>
      <c r="RZC2" s="38"/>
      <c r="RZD2" s="38"/>
      <c r="RZE2" s="38"/>
      <c r="RZF2" s="38"/>
      <c r="RZG2" s="38"/>
      <c r="RZH2" s="38"/>
      <c r="RZI2" s="38"/>
      <c r="RZJ2" s="38"/>
      <c r="RZK2" s="38"/>
      <c r="RZL2" s="38"/>
      <c r="RZM2" s="38"/>
      <c r="RZN2" s="38"/>
      <c r="RZO2" s="38"/>
      <c r="RZP2" s="38"/>
      <c r="RZQ2" s="38"/>
      <c r="RZR2" s="38"/>
      <c r="RZS2" s="38"/>
      <c r="RZT2" s="38"/>
      <c r="RZU2" s="38"/>
      <c r="RZV2" s="38"/>
      <c r="RZW2" s="38"/>
      <c r="RZX2" s="38"/>
      <c r="RZY2" s="38"/>
      <c r="RZZ2" s="38"/>
      <c r="SAA2" s="38"/>
      <c r="SAB2" s="38"/>
      <c r="SAC2" s="38"/>
      <c r="SAD2" s="38"/>
      <c r="SAE2" s="38"/>
      <c r="SAF2" s="38"/>
      <c r="SAG2" s="38"/>
      <c r="SAH2" s="38"/>
      <c r="SAI2" s="38"/>
      <c r="SAJ2" s="38"/>
      <c r="SAK2" s="38"/>
      <c r="SAL2" s="38"/>
      <c r="SAM2" s="38"/>
      <c r="SAN2" s="38"/>
      <c r="SAO2" s="38"/>
      <c r="SAP2" s="38"/>
      <c r="SAQ2" s="38"/>
      <c r="SAR2" s="38"/>
      <c r="SAS2" s="38"/>
      <c r="SAT2" s="38"/>
      <c r="SAU2" s="38"/>
      <c r="SAV2" s="38"/>
      <c r="SAW2" s="38"/>
      <c r="SAX2" s="38"/>
      <c r="SAY2" s="38"/>
      <c r="SAZ2" s="38"/>
      <c r="SBA2" s="38"/>
      <c r="SBB2" s="38"/>
      <c r="SBC2" s="38"/>
      <c r="SBD2" s="38"/>
      <c r="SBE2" s="38"/>
      <c r="SBF2" s="38"/>
      <c r="SBG2" s="38"/>
      <c r="SBH2" s="38"/>
      <c r="SBI2" s="38"/>
      <c r="SBJ2" s="38"/>
      <c r="SBK2" s="38"/>
      <c r="SBL2" s="38"/>
      <c r="SBM2" s="38"/>
      <c r="SBN2" s="38"/>
      <c r="SBO2" s="38"/>
      <c r="SBP2" s="38"/>
      <c r="SBQ2" s="38"/>
      <c r="SBR2" s="38"/>
      <c r="SBS2" s="38"/>
      <c r="SBT2" s="38"/>
      <c r="SBU2" s="38"/>
      <c r="SBV2" s="38"/>
      <c r="SBW2" s="38"/>
      <c r="SBX2" s="38"/>
      <c r="SBY2" s="38"/>
      <c r="SBZ2" s="38"/>
      <c r="SCA2" s="38"/>
      <c r="SCB2" s="38"/>
      <c r="SCC2" s="38"/>
      <c r="SCD2" s="38"/>
      <c r="SCE2" s="38"/>
      <c r="SCF2" s="38"/>
      <c r="SCG2" s="38"/>
      <c r="SCH2" s="38"/>
      <c r="SCI2" s="38"/>
      <c r="SCJ2" s="38"/>
      <c r="SCK2" s="38"/>
      <c r="SCL2" s="38"/>
      <c r="SCM2" s="38"/>
      <c r="SCN2" s="38"/>
      <c r="SCO2" s="38"/>
      <c r="SCP2" s="38"/>
      <c r="SCQ2" s="38"/>
      <c r="SCR2" s="38"/>
      <c r="SCS2" s="38"/>
      <c r="SCT2" s="38"/>
      <c r="SCU2" s="38"/>
      <c r="SCV2" s="38"/>
      <c r="SCW2" s="38"/>
      <c r="SCX2" s="38"/>
      <c r="SCY2" s="38"/>
      <c r="SCZ2" s="38"/>
      <c r="SDA2" s="38"/>
      <c r="SDB2" s="38"/>
      <c r="SDC2" s="38"/>
      <c r="SDD2" s="38"/>
      <c r="SDE2" s="38"/>
      <c r="SDF2" s="38"/>
      <c r="SDG2" s="38"/>
      <c r="SDH2" s="38"/>
      <c r="SDI2" s="38"/>
      <c r="SDJ2" s="38"/>
      <c r="SDK2" s="38"/>
      <c r="SDL2" s="38"/>
      <c r="SDM2" s="38"/>
      <c r="SDN2" s="38"/>
      <c r="SDO2" s="38"/>
      <c r="SDP2" s="38"/>
      <c r="SDQ2" s="38"/>
      <c r="SDR2" s="38"/>
      <c r="SDS2" s="38"/>
      <c r="SDT2" s="38"/>
      <c r="SDU2" s="38"/>
      <c r="SDV2" s="38"/>
      <c r="SDW2" s="38"/>
      <c r="SDX2" s="38"/>
      <c r="SDY2" s="38"/>
      <c r="SDZ2" s="38"/>
      <c r="SEA2" s="38"/>
      <c r="SEB2" s="38"/>
      <c r="SEC2" s="38"/>
      <c r="SED2" s="38"/>
      <c r="SEE2" s="38"/>
      <c r="SEF2" s="38"/>
      <c r="SEG2" s="38"/>
      <c r="SEH2" s="38"/>
      <c r="SEI2" s="38"/>
      <c r="SEJ2" s="38"/>
      <c r="SEK2" s="38"/>
      <c r="SEL2" s="38"/>
      <c r="SEM2" s="38"/>
      <c r="SEN2" s="38"/>
      <c r="SEO2" s="38"/>
      <c r="SEP2" s="38"/>
      <c r="SEQ2" s="38"/>
      <c r="SER2" s="38"/>
      <c r="SES2" s="38"/>
      <c r="SET2" s="38"/>
      <c r="SEU2" s="38"/>
      <c r="SEV2" s="38"/>
      <c r="SEW2" s="38"/>
      <c r="SEX2" s="38"/>
      <c r="SEY2" s="38"/>
      <c r="SEZ2" s="38"/>
      <c r="SFA2" s="38"/>
      <c r="SFB2" s="38"/>
      <c r="SFC2" s="38"/>
      <c r="SFD2" s="38"/>
      <c r="SFE2" s="38"/>
      <c r="SFF2" s="38"/>
      <c r="SFG2" s="38"/>
      <c r="SFH2" s="38"/>
      <c r="SFI2" s="38"/>
      <c r="SFJ2" s="38"/>
      <c r="SFK2" s="38"/>
      <c r="SFL2" s="38"/>
      <c r="SFM2" s="38"/>
      <c r="SFN2" s="38"/>
      <c r="SFO2" s="38"/>
      <c r="SFP2" s="38"/>
      <c r="SFQ2" s="38"/>
      <c r="SFR2" s="38"/>
      <c r="SFS2" s="38"/>
      <c r="SFT2" s="38"/>
      <c r="SFU2" s="38"/>
      <c r="SFV2" s="38"/>
      <c r="SFW2" s="38"/>
      <c r="SFX2" s="38"/>
      <c r="SFY2" s="38"/>
      <c r="SFZ2" s="38"/>
      <c r="SGA2" s="38"/>
      <c r="SGB2" s="38"/>
      <c r="SGC2" s="38"/>
      <c r="SGD2" s="38"/>
      <c r="SGE2" s="38"/>
      <c r="SGF2" s="38"/>
      <c r="SGG2" s="38"/>
      <c r="SGH2" s="38"/>
      <c r="SGI2" s="38"/>
      <c r="SGJ2" s="38"/>
      <c r="SGK2" s="38"/>
      <c r="SGL2" s="38"/>
      <c r="SGM2" s="38"/>
      <c r="SGN2" s="38"/>
      <c r="SGO2" s="38"/>
      <c r="SGP2" s="38"/>
      <c r="SGQ2" s="38"/>
      <c r="SGR2" s="38"/>
      <c r="SGS2" s="38"/>
      <c r="SGT2" s="38"/>
      <c r="SGU2" s="38"/>
      <c r="SGV2" s="38"/>
      <c r="SGW2" s="38"/>
      <c r="SGX2" s="38"/>
      <c r="SGY2" s="38"/>
      <c r="SGZ2" s="38"/>
      <c r="SHA2" s="38"/>
      <c r="SHB2" s="38"/>
      <c r="SHC2" s="38"/>
      <c r="SHD2" s="38"/>
      <c r="SHE2" s="38"/>
      <c r="SHF2" s="38"/>
      <c r="SHG2" s="38"/>
      <c r="SHH2" s="38"/>
      <c r="SHI2" s="38"/>
      <c r="SHJ2" s="38"/>
      <c r="SHK2" s="38"/>
      <c r="SHL2" s="38"/>
      <c r="SHM2" s="38"/>
      <c r="SHN2" s="38"/>
      <c r="SHO2" s="38"/>
      <c r="SHP2" s="38"/>
      <c r="SHQ2" s="38"/>
      <c r="SHR2" s="38"/>
      <c r="SHS2" s="38"/>
      <c r="SHT2" s="38"/>
      <c r="SHU2" s="38"/>
      <c r="SHV2" s="38"/>
      <c r="SHW2" s="38"/>
      <c r="SHX2" s="38"/>
      <c r="SHY2" s="38"/>
      <c r="SHZ2" s="38"/>
      <c r="SIA2" s="38"/>
      <c r="SIB2" s="38"/>
      <c r="SIC2" s="38"/>
      <c r="SID2" s="38"/>
      <c r="SIE2" s="38"/>
      <c r="SIF2" s="38"/>
      <c r="SIG2" s="38"/>
      <c r="SIH2" s="38"/>
      <c r="SII2" s="38"/>
      <c r="SIJ2" s="38"/>
      <c r="SIK2" s="38"/>
      <c r="SIL2" s="38"/>
      <c r="SIM2" s="38"/>
      <c r="SIN2" s="38"/>
      <c r="SIO2" s="38"/>
      <c r="SIP2" s="38"/>
      <c r="SIQ2" s="38"/>
      <c r="SIR2" s="38"/>
      <c r="SIS2" s="38"/>
      <c r="SIT2" s="38"/>
      <c r="SIU2" s="38"/>
      <c r="SIV2" s="38"/>
      <c r="SIW2" s="38"/>
      <c r="SIX2" s="38"/>
      <c r="SIY2" s="38"/>
      <c r="SIZ2" s="38"/>
      <c r="SJA2" s="38"/>
      <c r="SJB2" s="38"/>
      <c r="SJC2" s="38"/>
      <c r="SJD2" s="38"/>
      <c r="SJE2" s="38"/>
      <c r="SJF2" s="38"/>
      <c r="SJG2" s="38"/>
      <c r="SJH2" s="38"/>
      <c r="SJI2" s="38"/>
      <c r="SJJ2" s="38"/>
      <c r="SJK2" s="38"/>
      <c r="SJL2" s="38"/>
      <c r="SJM2" s="38"/>
      <c r="SJN2" s="38"/>
      <c r="SJO2" s="38"/>
      <c r="SJP2" s="38"/>
      <c r="SJQ2" s="38"/>
      <c r="SJR2" s="38"/>
      <c r="SJS2" s="38"/>
      <c r="SJT2" s="38"/>
      <c r="SJU2" s="38"/>
      <c r="SJV2" s="38"/>
      <c r="SJW2" s="38"/>
      <c r="SJX2" s="38"/>
      <c r="SJY2" s="38"/>
      <c r="SJZ2" s="38"/>
      <c r="SKA2" s="38"/>
      <c r="SKB2" s="38"/>
      <c r="SKC2" s="38"/>
      <c r="SKD2" s="38"/>
      <c r="SKE2" s="38"/>
      <c r="SKF2" s="38"/>
      <c r="SKG2" s="38"/>
      <c r="SKH2" s="38"/>
      <c r="SKI2" s="38"/>
      <c r="SKJ2" s="38"/>
      <c r="SKK2" s="38"/>
      <c r="SKL2" s="38"/>
      <c r="SKM2" s="38"/>
      <c r="SKN2" s="38"/>
      <c r="SKO2" s="38"/>
      <c r="SKP2" s="38"/>
      <c r="SKQ2" s="38"/>
      <c r="SKR2" s="38"/>
      <c r="SKS2" s="38"/>
      <c r="SKT2" s="38"/>
      <c r="SKU2" s="38"/>
      <c r="SKV2" s="38"/>
      <c r="SKW2" s="38"/>
      <c r="SKX2" s="38"/>
      <c r="SKY2" s="38"/>
      <c r="SKZ2" s="38"/>
      <c r="SLA2" s="38"/>
      <c r="SLB2" s="38"/>
      <c r="SLC2" s="38"/>
      <c r="SLD2" s="38"/>
      <c r="SLE2" s="38"/>
      <c r="SLF2" s="38"/>
      <c r="SLG2" s="38"/>
      <c r="SLH2" s="38"/>
      <c r="SLI2" s="38"/>
      <c r="SLJ2" s="38"/>
      <c r="SLK2" s="38"/>
      <c r="SLL2" s="38"/>
      <c r="SLM2" s="38"/>
      <c r="SLN2" s="38"/>
      <c r="SLO2" s="38"/>
      <c r="SLP2" s="38"/>
      <c r="SLQ2" s="38"/>
      <c r="SLR2" s="38"/>
      <c r="SLS2" s="38"/>
      <c r="SLT2" s="38"/>
      <c r="SLU2" s="38"/>
      <c r="SLV2" s="38"/>
      <c r="SLW2" s="38"/>
      <c r="SLX2" s="38"/>
      <c r="SLY2" s="38"/>
      <c r="SLZ2" s="38"/>
      <c r="SMA2" s="38"/>
      <c r="SMB2" s="38"/>
      <c r="SMC2" s="38"/>
      <c r="SMD2" s="38"/>
      <c r="SME2" s="38"/>
      <c r="SMF2" s="38"/>
      <c r="SMG2" s="38"/>
      <c r="SMH2" s="38"/>
      <c r="SMI2" s="38"/>
      <c r="SMJ2" s="38"/>
      <c r="SMK2" s="38"/>
      <c r="SML2" s="38"/>
      <c r="SMM2" s="38"/>
      <c r="SMN2" s="38"/>
      <c r="SMO2" s="38"/>
      <c r="SMP2" s="38"/>
      <c r="SMQ2" s="38"/>
      <c r="SMR2" s="38"/>
      <c r="SMS2" s="38"/>
      <c r="SMT2" s="38"/>
      <c r="SMU2" s="38"/>
      <c r="SMV2" s="38"/>
      <c r="SMW2" s="38"/>
      <c r="SMX2" s="38"/>
      <c r="SMY2" s="38"/>
      <c r="SMZ2" s="38"/>
      <c r="SNA2" s="38"/>
      <c r="SNB2" s="38"/>
      <c r="SNC2" s="38"/>
      <c r="SND2" s="38"/>
      <c r="SNE2" s="38"/>
      <c r="SNF2" s="38"/>
      <c r="SNG2" s="38"/>
      <c r="SNH2" s="38"/>
      <c r="SNI2" s="38"/>
      <c r="SNJ2" s="38"/>
      <c r="SNK2" s="38"/>
      <c r="SNL2" s="38"/>
      <c r="SNM2" s="38"/>
      <c r="SNN2" s="38"/>
      <c r="SNO2" s="38"/>
      <c r="SNP2" s="38"/>
      <c r="SNQ2" s="38"/>
      <c r="SNR2" s="38"/>
      <c r="SNS2" s="38"/>
      <c r="SNT2" s="38"/>
      <c r="SNU2" s="38"/>
      <c r="SNV2" s="38"/>
      <c r="SNW2" s="38"/>
      <c r="SNX2" s="38"/>
      <c r="SNY2" s="38"/>
      <c r="SNZ2" s="38"/>
      <c r="SOA2" s="38"/>
      <c r="SOB2" s="38"/>
      <c r="SOC2" s="38"/>
      <c r="SOD2" s="38"/>
      <c r="SOE2" s="38"/>
      <c r="SOF2" s="38"/>
      <c r="SOG2" s="38"/>
      <c r="SOH2" s="38"/>
      <c r="SOI2" s="38"/>
      <c r="SOJ2" s="38"/>
      <c r="SOK2" s="38"/>
      <c r="SOL2" s="38"/>
      <c r="SOM2" s="38"/>
      <c r="SON2" s="38"/>
      <c r="SOO2" s="38"/>
      <c r="SOP2" s="38"/>
      <c r="SOQ2" s="38"/>
      <c r="SOR2" s="38"/>
      <c r="SOS2" s="38"/>
      <c r="SOT2" s="38"/>
      <c r="SOU2" s="38"/>
      <c r="SOV2" s="38"/>
      <c r="SOW2" s="38"/>
      <c r="SOX2" s="38"/>
      <c r="SOY2" s="38"/>
      <c r="SOZ2" s="38"/>
      <c r="SPA2" s="38"/>
      <c r="SPB2" s="38"/>
      <c r="SPC2" s="38"/>
      <c r="SPD2" s="38"/>
      <c r="SPE2" s="38"/>
      <c r="SPF2" s="38"/>
      <c r="SPG2" s="38"/>
      <c r="SPH2" s="38"/>
      <c r="SPI2" s="38"/>
      <c r="SPJ2" s="38"/>
      <c r="SPK2" s="38"/>
      <c r="SPL2" s="38"/>
      <c r="SPM2" s="38"/>
      <c r="SPN2" s="38"/>
      <c r="SPO2" s="38"/>
      <c r="SPP2" s="38"/>
      <c r="SPQ2" s="38"/>
      <c r="SPR2" s="38"/>
      <c r="SPS2" s="38"/>
      <c r="SPT2" s="38"/>
      <c r="SPU2" s="38"/>
      <c r="SPV2" s="38"/>
      <c r="SPW2" s="38"/>
      <c r="SPX2" s="38"/>
      <c r="SPY2" s="38"/>
      <c r="SPZ2" s="38"/>
      <c r="SQA2" s="38"/>
      <c r="SQB2" s="38"/>
      <c r="SQC2" s="38"/>
      <c r="SQD2" s="38"/>
      <c r="SQE2" s="38"/>
      <c r="SQF2" s="38"/>
      <c r="SQG2" s="38"/>
      <c r="SQH2" s="38"/>
      <c r="SQI2" s="38"/>
      <c r="SQJ2" s="38"/>
      <c r="SQK2" s="38"/>
      <c r="SQL2" s="38"/>
      <c r="SQM2" s="38"/>
      <c r="SQN2" s="38"/>
      <c r="SQO2" s="38"/>
      <c r="SQP2" s="38"/>
      <c r="SQQ2" s="38"/>
      <c r="SQR2" s="38"/>
      <c r="SQS2" s="38"/>
      <c r="SQT2" s="38"/>
      <c r="SQU2" s="38"/>
      <c r="SQV2" s="38"/>
      <c r="SQW2" s="38"/>
      <c r="SQX2" s="38"/>
      <c r="SQY2" s="38"/>
      <c r="SQZ2" s="38"/>
      <c r="SRA2" s="38"/>
      <c r="SRB2" s="38"/>
      <c r="SRC2" s="38"/>
      <c r="SRD2" s="38"/>
      <c r="SRE2" s="38"/>
      <c r="SRF2" s="38"/>
      <c r="SRG2" s="38"/>
      <c r="SRH2" s="38"/>
      <c r="SRI2" s="38"/>
      <c r="SRJ2" s="38"/>
      <c r="SRK2" s="38"/>
      <c r="SRL2" s="38"/>
      <c r="SRM2" s="38"/>
      <c r="SRN2" s="38"/>
      <c r="SRO2" s="38"/>
      <c r="SRP2" s="38"/>
      <c r="SRQ2" s="38"/>
      <c r="SRR2" s="38"/>
      <c r="SRS2" s="38"/>
      <c r="SRT2" s="38"/>
      <c r="SRU2" s="38"/>
      <c r="SRV2" s="38"/>
      <c r="SRW2" s="38"/>
      <c r="SRX2" s="38"/>
      <c r="SRY2" s="38"/>
      <c r="SRZ2" s="38"/>
      <c r="SSA2" s="38"/>
      <c r="SSB2" s="38"/>
      <c r="SSC2" s="38"/>
      <c r="SSD2" s="38"/>
      <c r="SSE2" s="38"/>
      <c r="SSF2" s="38"/>
      <c r="SSG2" s="38"/>
      <c r="SSH2" s="38"/>
      <c r="SSI2" s="38"/>
      <c r="SSJ2" s="38"/>
      <c r="SSK2" s="38"/>
      <c r="SSL2" s="38"/>
      <c r="SSM2" s="38"/>
      <c r="SSN2" s="38"/>
      <c r="SSO2" s="38"/>
      <c r="SSP2" s="38"/>
      <c r="SSQ2" s="38"/>
      <c r="SSR2" s="38"/>
      <c r="SSS2" s="38"/>
      <c r="SST2" s="38"/>
      <c r="SSU2" s="38"/>
      <c r="SSV2" s="38"/>
      <c r="SSW2" s="38"/>
      <c r="SSX2" s="38"/>
      <c r="SSY2" s="38"/>
      <c r="SSZ2" s="38"/>
      <c r="STA2" s="38"/>
      <c r="STB2" s="38"/>
      <c r="STC2" s="38"/>
      <c r="STD2" s="38"/>
      <c r="STE2" s="38"/>
      <c r="STF2" s="38"/>
      <c r="STG2" s="38"/>
      <c r="STH2" s="38"/>
      <c r="STI2" s="38"/>
      <c r="STJ2" s="38"/>
      <c r="STK2" s="38"/>
      <c r="STL2" s="38"/>
      <c r="STM2" s="38"/>
      <c r="STN2" s="38"/>
      <c r="STO2" s="38"/>
      <c r="STP2" s="38"/>
      <c r="STQ2" s="38"/>
      <c r="STR2" s="38"/>
      <c r="STS2" s="38"/>
      <c r="STT2" s="38"/>
      <c r="STU2" s="38"/>
      <c r="STV2" s="38"/>
      <c r="STW2" s="38"/>
      <c r="STX2" s="38"/>
      <c r="STY2" s="38"/>
      <c r="STZ2" s="38"/>
      <c r="SUA2" s="38"/>
      <c r="SUB2" s="38"/>
      <c r="SUC2" s="38"/>
      <c r="SUD2" s="38"/>
      <c r="SUE2" s="38"/>
      <c r="SUF2" s="38"/>
      <c r="SUG2" s="38"/>
      <c r="SUH2" s="38"/>
      <c r="SUI2" s="38"/>
      <c r="SUJ2" s="38"/>
      <c r="SUK2" s="38"/>
      <c r="SUL2" s="38"/>
      <c r="SUM2" s="38"/>
      <c r="SUN2" s="38"/>
      <c r="SUO2" s="38"/>
      <c r="SUP2" s="38"/>
      <c r="SUQ2" s="38"/>
      <c r="SUR2" s="38"/>
      <c r="SUS2" s="38"/>
      <c r="SUT2" s="38"/>
      <c r="SUU2" s="38"/>
      <c r="SUV2" s="38"/>
      <c r="SUW2" s="38"/>
      <c r="SUX2" s="38"/>
      <c r="SUY2" s="38"/>
      <c r="SUZ2" s="38"/>
      <c r="SVA2" s="38"/>
      <c r="SVB2" s="38"/>
      <c r="SVC2" s="38"/>
      <c r="SVD2" s="38"/>
      <c r="SVE2" s="38"/>
      <c r="SVF2" s="38"/>
      <c r="SVG2" s="38"/>
      <c r="SVH2" s="38"/>
      <c r="SVI2" s="38"/>
      <c r="SVJ2" s="38"/>
      <c r="SVK2" s="38"/>
      <c r="SVL2" s="38"/>
      <c r="SVM2" s="38"/>
      <c r="SVN2" s="38"/>
      <c r="SVO2" s="38"/>
      <c r="SVP2" s="38"/>
      <c r="SVQ2" s="38"/>
      <c r="SVR2" s="38"/>
      <c r="SVS2" s="38"/>
      <c r="SVT2" s="38"/>
      <c r="SVU2" s="38"/>
      <c r="SVV2" s="38"/>
      <c r="SVW2" s="38"/>
      <c r="SVX2" s="38"/>
      <c r="SVY2" s="38"/>
      <c r="SVZ2" s="38"/>
      <c r="SWA2" s="38"/>
      <c r="SWB2" s="38"/>
      <c r="SWC2" s="38"/>
      <c r="SWD2" s="38"/>
      <c r="SWE2" s="38"/>
      <c r="SWF2" s="38"/>
      <c r="SWG2" s="38"/>
      <c r="SWH2" s="38"/>
      <c r="SWI2" s="38"/>
      <c r="SWJ2" s="38"/>
      <c r="SWK2" s="38"/>
      <c r="SWL2" s="38"/>
      <c r="SWM2" s="38"/>
      <c r="SWN2" s="38"/>
      <c r="SWO2" s="38"/>
      <c r="SWP2" s="38"/>
      <c r="SWQ2" s="38"/>
      <c r="SWR2" s="38"/>
      <c r="SWS2" s="38"/>
      <c r="SWT2" s="38"/>
      <c r="SWU2" s="38"/>
      <c r="SWV2" s="38"/>
      <c r="SWW2" s="38"/>
      <c r="SWX2" s="38"/>
      <c r="SWY2" s="38"/>
      <c r="SWZ2" s="38"/>
      <c r="SXA2" s="38"/>
      <c r="SXB2" s="38"/>
      <c r="SXC2" s="38"/>
      <c r="SXD2" s="38"/>
      <c r="SXE2" s="38"/>
      <c r="SXF2" s="38"/>
      <c r="SXG2" s="38"/>
      <c r="SXH2" s="38"/>
      <c r="SXI2" s="38"/>
      <c r="SXJ2" s="38"/>
      <c r="SXK2" s="38"/>
      <c r="SXL2" s="38"/>
      <c r="SXM2" s="38"/>
      <c r="SXN2" s="38"/>
      <c r="SXO2" s="38"/>
      <c r="SXP2" s="38"/>
      <c r="SXQ2" s="38"/>
      <c r="SXR2" s="38"/>
      <c r="SXS2" s="38"/>
      <c r="SXT2" s="38"/>
      <c r="SXU2" s="38"/>
      <c r="SXV2" s="38"/>
      <c r="SXW2" s="38"/>
      <c r="SXX2" s="38"/>
      <c r="SXY2" s="38"/>
      <c r="SXZ2" s="38"/>
      <c r="SYA2" s="38"/>
      <c r="SYB2" s="38"/>
      <c r="SYC2" s="38"/>
      <c r="SYD2" s="38"/>
      <c r="SYE2" s="38"/>
      <c r="SYF2" s="38"/>
      <c r="SYG2" s="38"/>
      <c r="SYH2" s="38"/>
      <c r="SYI2" s="38"/>
      <c r="SYJ2" s="38"/>
      <c r="SYK2" s="38"/>
      <c r="SYL2" s="38"/>
      <c r="SYM2" s="38"/>
      <c r="SYN2" s="38"/>
      <c r="SYO2" s="38"/>
      <c r="SYP2" s="38"/>
      <c r="SYQ2" s="38"/>
      <c r="SYR2" s="38"/>
      <c r="SYS2" s="38"/>
      <c r="SYT2" s="38"/>
      <c r="SYU2" s="38"/>
      <c r="SYV2" s="38"/>
      <c r="SYW2" s="38"/>
      <c r="SYX2" s="38"/>
      <c r="SYY2" s="38"/>
      <c r="SYZ2" s="38"/>
      <c r="SZA2" s="38"/>
      <c r="SZB2" s="38"/>
      <c r="SZC2" s="38"/>
      <c r="SZD2" s="38"/>
      <c r="SZE2" s="38"/>
      <c r="SZF2" s="38"/>
      <c r="SZG2" s="38"/>
      <c r="SZH2" s="38"/>
      <c r="SZI2" s="38"/>
      <c r="SZJ2" s="38"/>
      <c r="SZK2" s="38"/>
      <c r="SZL2" s="38"/>
      <c r="SZM2" s="38"/>
      <c r="SZN2" s="38"/>
      <c r="SZO2" s="38"/>
      <c r="SZP2" s="38"/>
      <c r="SZQ2" s="38"/>
      <c r="SZR2" s="38"/>
      <c r="SZS2" s="38"/>
      <c r="SZT2" s="38"/>
      <c r="SZU2" s="38"/>
      <c r="SZV2" s="38"/>
      <c r="SZW2" s="38"/>
      <c r="SZX2" s="38"/>
      <c r="SZY2" s="38"/>
      <c r="SZZ2" s="38"/>
      <c r="TAA2" s="38"/>
      <c r="TAB2" s="38"/>
      <c r="TAC2" s="38"/>
      <c r="TAD2" s="38"/>
      <c r="TAE2" s="38"/>
      <c r="TAF2" s="38"/>
      <c r="TAG2" s="38"/>
      <c r="TAH2" s="38"/>
      <c r="TAI2" s="38"/>
      <c r="TAJ2" s="38"/>
      <c r="TAK2" s="38"/>
      <c r="TAL2" s="38"/>
      <c r="TAM2" s="38"/>
      <c r="TAN2" s="38"/>
      <c r="TAO2" s="38"/>
      <c r="TAP2" s="38"/>
      <c r="TAQ2" s="38"/>
      <c r="TAR2" s="38"/>
      <c r="TAS2" s="38"/>
      <c r="TAT2" s="38"/>
      <c r="TAU2" s="38"/>
      <c r="TAV2" s="38"/>
      <c r="TAW2" s="38"/>
      <c r="TAX2" s="38"/>
      <c r="TAY2" s="38"/>
      <c r="TAZ2" s="38"/>
      <c r="TBA2" s="38"/>
      <c r="TBB2" s="38"/>
      <c r="TBC2" s="38"/>
      <c r="TBD2" s="38"/>
      <c r="TBE2" s="38"/>
      <c r="TBF2" s="38"/>
      <c r="TBG2" s="38"/>
      <c r="TBH2" s="38"/>
      <c r="TBI2" s="38"/>
      <c r="TBJ2" s="38"/>
      <c r="TBK2" s="38"/>
      <c r="TBL2" s="38"/>
      <c r="TBM2" s="38"/>
      <c r="TBN2" s="38"/>
      <c r="TBO2" s="38"/>
      <c r="TBP2" s="38"/>
      <c r="TBQ2" s="38"/>
      <c r="TBR2" s="38"/>
      <c r="TBS2" s="38"/>
      <c r="TBT2" s="38"/>
      <c r="TBU2" s="38"/>
      <c r="TBV2" s="38"/>
      <c r="TBW2" s="38"/>
      <c r="TBX2" s="38"/>
      <c r="TBY2" s="38"/>
      <c r="TBZ2" s="38"/>
      <c r="TCA2" s="38"/>
      <c r="TCB2" s="38"/>
      <c r="TCC2" s="38"/>
      <c r="TCD2" s="38"/>
      <c r="TCE2" s="38"/>
      <c r="TCF2" s="38"/>
      <c r="TCG2" s="38"/>
      <c r="TCH2" s="38"/>
      <c r="TCI2" s="38"/>
      <c r="TCJ2" s="38"/>
      <c r="TCK2" s="38"/>
      <c r="TCL2" s="38"/>
      <c r="TCM2" s="38"/>
      <c r="TCN2" s="38"/>
      <c r="TCO2" s="38"/>
      <c r="TCP2" s="38"/>
      <c r="TCQ2" s="38"/>
      <c r="TCR2" s="38"/>
      <c r="TCS2" s="38"/>
      <c r="TCT2" s="38"/>
      <c r="TCU2" s="38"/>
      <c r="TCV2" s="38"/>
      <c r="TCW2" s="38"/>
      <c r="TCX2" s="38"/>
      <c r="TCY2" s="38"/>
      <c r="TCZ2" s="38"/>
      <c r="TDA2" s="38"/>
      <c r="TDB2" s="38"/>
      <c r="TDC2" s="38"/>
      <c r="TDD2" s="38"/>
      <c r="TDE2" s="38"/>
      <c r="TDF2" s="38"/>
      <c r="TDG2" s="38"/>
      <c r="TDH2" s="38"/>
      <c r="TDI2" s="38"/>
      <c r="TDJ2" s="38"/>
      <c r="TDK2" s="38"/>
      <c r="TDL2" s="38"/>
      <c r="TDM2" s="38"/>
      <c r="TDN2" s="38"/>
      <c r="TDO2" s="38"/>
      <c r="TDP2" s="38"/>
      <c r="TDQ2" s="38"/>
      <c r="TDR2" s="38"/>
      <c r="TDS2" s="38"/>
      <c r="TDT2" s="38"/>
      <c r="TDU2" s="38"/>
      <c r="TDV2" s="38"/>
      <c r="TDW2" s="38"/>
      <c r="TDX2" s="38"/>
      <c r="TDY2" s="38"/>
      <c r="TDZ2" s="38"/>
      <c r="TEA2" s="38"/>
      <c r="TEB2" s="38"/>
      <c r="TEC2" s="38"/>
      <c r="TED2" s="38"/>
      <c r="TEE2" s="38"/>
      <c r="TEF2" s="38"/>
      <c r="TEG2" s="38"/>
      <c r="TEH2" s="38"/>
      <c r="TEI2" s="38"/>
      <c r="TEJ2" s="38"/>
      <c r="TEK2" s="38"/>
      <c r="TEL2" s="38"/>
      <c r="TEM2" s="38"/>
      <c r="TEN2" s="38"/>
      <c r="TEO2" s="38"/>
      <c r="TEP2" s="38"/>
      <c r="TEQ2" s="38"/>
      <c r="TER2" s="38"/>
      <c r="TES2" s="38"/>
      <c r="TET2" s="38"/>
      <c r="TEU2" s="38"/>
      <c r="TEV2" s="38"/>
      <c r="TEW2" s="38"/>
      <c r="TEX2" s="38"/>
      <c r="TEY2" s="38"/>
      <c r="TEZ2" s="38"/>
      <c r="TFA2" s="38"/>
      <c r="TFB2" s="38"/>
      <c r="TFC2" s="38"/>
      <c r="TFD2" s="38"/>
      <c r="TFE2" s="38"/>
      <c r="TFF2" s="38"/>
      <c r="TFG2" s="38"/>
      <c r="TFH2" s="38"/>
      <c r="TFI2" s="38"/>
      <c r="TFJ2" s="38"/>
      <c r="TFK2" s="38"/>
      <c r="TFL2" s="38"/>
      <c r="TFM2" s="38"/>
      <c r="TFN2" s="38"/>
      <c r="TFO2" s="38"/>
      <c r="TFP2" s="38"/>
      <c r="TFQ2" s="38"/>
      <c r="TFR2" s="38"/>
      <c r="TFS2" s="38"/>
      <c r="TFT2" s="38"/>
      <c r="TFU2" s="38"/>
      <c r="TFV2" s="38"/>
      <c r="TFW2" s="38"/>
      <c r="TFX2" s="38"/>
      <c r="TFY2" s="38"/>
      <c r="TFZ2" s="38"/>
      <c r="TGA2" s="38"/>
      <c r="TGB2" s="38"/>
      <c r="TGC2" s="38"/>
      <c r="TGD2" s="38"/>
      <c r="TGE2" s="38"/>
      <c r="TGF2" s="38"/>
      <c r="TGG2" s="38"/>
      <c r="TGH2" s="38"/>
      <c r="TGI2" s="38"/>
      <c r="TGJ2" s="38"/>
      <c r="TGK2" s="38"/>
      <c r="TGL2" s="38"/>
      <c r="TGM2" s="38"/>
      <c r="TGN2" s="38"/>
      <c r="TGO2" s="38"/>
      <c r="TGP2" s="38"/>
      <c r="TGQ2" s="38"/>
      <c r="TGR2" s="38"/>
      <c r="TGS2" s="38"/>
      <c r="TGT2" s="38"/>
      <c r="TGU2" s="38"/>
      <c r="TGV2" s="38"/>
      <c r="TGW2" s="38"/>
      <c r="TGX2" s="38"/>
      <c r="TGY2" s="38"/>
      <c r="TGZ2" s="38"/>
      <c r="THA2" s="38"/>
      <c r="THB2" s="38"/>
      <c r="THC2" s="38"/>
      <c r="THD2" s="38"/>
      <c r="THE2" s="38"/>
      <c r="THF2" s="38"/>
      <c r="THG2" s="38"/>
      <c r="THH2" s="38"/>
      <c r="THI2" s="38"/>
      <c r="THJ2" s="38"/>
      <c r="THK2" s="38"/>
      <c r="THL2" s="38"/>
      <c r="THM2" s="38"/>
      <c r="THN2" s="38"/>
      <c r="THO2" s="38"/>
      <c r="THP2" s="38"/>
      <c r="THQ2" s="38"/>
      <c r="THR2" s="38"/>
      <c r="THS2" s="38"/>
      <c r="THT2" s="38"/>
      <c r="THU2" s="38"/>
      <c r="THV2" s="38"/>
      <c r="THW2" s="38"/>
      <c r="THX2" s="38"/>
      <c r="THY2" s="38"/>
      <c r="THZ2" s="38"/>
      <c r="TIA2" s="38"/>
      <c r="TIB2" s="38"/>
      <c r="TIC2" s="38"/>
      <c r="TID2" s="38"/>
      <c r="TIE2" s="38"/>
      <c r="TIF2" s="38"/>
      <c r="TIG2" s="38"/>
      <c r="TIH2" s="38"/>
      <c r="TII2" s="38"/>
      <c r="TIJ2" s="38"/>
      <c r="TIK2" s="38"/>
      <c r="TIL2" s="38"/>
      <c r="TIM2" s="38"/>
      <c r="TIN2" s="38"/>
      <c r="TIO2" s="38"/>
      <c r="TIP2" s="38"/>
      <c r="TIQ2" s="38"/>
      <c r="TIR2" s="38"/>
      <c r="TIS2" s="38"/>
      <c r="TIT2" s="38"/>
      <c r="TIU2" s="38"/>
      <c r="TIV2" s="38"/>
      <c r="TIW2" s="38"/>
      <c r="TIX2" s="38"/>
      <c r="TIY2" s="38"/>
      <c r="TIZ2" s="38"/>
      <c r="TJA2" s="38"/>
      <c r="TJB2" s="38"/>
      <c r="TJC2" s="38"/>
      <c r="TJD2" s="38"/>
      <c r="TJE2" s="38"/>
      <c r="TJF2" s="38"/>
      <c r="TJG2" s="38"/>
      <c r="TJH2" s="38"/>
      <c r="TJI2" s="38"/>
      <c r="TJJ2" s="38"/>
      <c r="TJK2" s="38"/>
      <c r="TJL2" s="38"/>
      <c r="TJM2" s="38"/>
      <c r="TJN2" s="38"/>
      <c r="TJO2" s="38"/>
      <c r="TJP2" s="38"/>
      <c r="TJQ2" s="38"/>
      <c r="TJR2" s="38"/>
      <c r="TJS2" s="38"/>
      <c r="TJT2" s="38"/>
      <c r="TJU2" s="38"/>
      <c r="TJV2" s="38"/>
      <c r="TJW2" s="38"/>
      <c r="TJX2" s="38"/>
      <c r="TJY2" s="38"/>
      <c r="TJZ2" s="38"/>
      <c r="TKA2" s="38"/>
      <c r="TKB2" s="38"/>
      <c r="TKC2" s="38"/>
      <c r="TKD2" s="38"/>
      <c r="TKE2" s="38"/>
      <c r="TKF2" s="38"/>
      <c r="TKG2" s="38"/>
      <c r="TKH2" s="38"/>
      <c r="TKI2" s="38"/>
      <c r="TKJ2" s="38"/>
      <c r="TKK2" s="38"/>
      <c r="TKL2" s="38"/>
      <c r="TKM2" s="38"/>
      <c r="TKN2" s="38"/>
      <c r="TKO2" s="38"/>
      <c r="TKP2" s="38"/>
      <c r="TKQ2" s="38"/>
      <c r="TKR2" s="38"/>
      <c r="TKS2" s="38"/>
      <c r="TKT2" s="38"/>
      <c r="TKU2" s="38"/>
      <c r="TKV2" s="38"/>
      <c r="TKW2" s="38"/>
      <c r="TKX2" s="38"/>
      <c r="TKY2" s="38"/>
      <c r="TKZ2" s="38"/>
      <c r="TLA2" s="38"/>
      <c r="TLB2" s="38"/>
      <c r="TLC2" s="38"/>
      <c r="TLD2" s="38"/>
      <c r="TLE2" s="38"/>
      <c r="TLF2" s="38"/>
      <c r="TLG2" s="38"/>
      <c r="TLH2" s="38"/>
      <c r="TLI2" s="38"/>
      <c r="TLJ2" s="38"/>
      <c r="TLK2" s="38"/>
      <c r="TLL2" s="38"/>
      <c r="TLM2" s="38"/>
      <c r="TLN2" s="38"/>
      <c r="TLO2" s="38"/>
      <c r="TLP2" s="38"/>
      <c r="TLQ2" s="38"/>
      <c r="TLR2" s="38"/>
      <c r="TLS2" s="38"/>
      <c r="TLT2" s="38"/>
      <c r="TLU2" s="38"/>
      <c r="TLV2" s="38"/>
      <c r="TLW2" s="38"/>
      <c r="TLX2" s="38"/>
      <c r="TLY2" s="38"/>
      <c r="TLZ2" s="38"/>
      <c r="TMA2" s="38"/>
      <c r="TMB2" s="38"/>
      <c r="TMC2" s="38"/>
      <c r="TMD2" s="38"/>
      <c r="TME2" s="38"/>
      <c r="TMF2" s="38"/>
      <c r="TMG2" s="38"/>
      <c r="TMH2" s="38"/>
      <c r="TMI2" s="38"/>
      <c r="TMJ2" s="38"/>
      <c r="TMK2" s="38"/>
      <c r="TML2" s="38"/>
      <c r="TMM2" s="38"/>
      <c r="TMN2" s="38"/>
      <c r="TMO2" s="38"/>
      <c r="TMP2" s="38"/>
      <c r="TMQ2" s="38"/>
      <c r="TMR2" s="38"/>
      <c r="TMS2" s="38"/>
      <c r="TMT2" s="38"/>
      <c r="TMU2" s="38"/>
      <c r="TMV2" s="38"/>
      <c r="TMW2" s="38"/>
      <c r="TMX2" s="38"/>
      <c r="TMY2" s="38"/>
      <c r="TMZ2" s="38"/>
      <c r="TNA2" s="38"/>
      <c r="TNB2" s="38"/>
      <c r="TNC2" s="38"/>
      <c r="TND2" s="38"/>
      <c r="TNE2" s="38"/>
      <c r="TNF2" s="38"/>
      <c r="TNG2" s="38"/>
      <c r="TNH2" s="38"/>
      <c r="TNI2" s="38"/>
      <c r="TNJ2" s="38"/>
      <c r="TNK2" s="38"/>
      <c r="TNL2" s="38"/>
      <c r="TNM2" s="38"/>
      <c r="TNN2" s="38"/>
      <c r="TNO2" s="38"/>
      <c r="TNP2" s="38"/>
      <c r="TNQ2" s="38"/>
      <c r="TNR2" s="38"/>
      <c r="TNS2" s="38"/>
      <c r="TNT2" s="38"/>
      <c r="TNU2" s="38"/>
      <c r="TNV2" s="38"/>
      <c r="TNW2" s="38"/>
      <c r="TNX2" s="38"/>
      <c r="TNY2" s="38"/>
      <c r="TNZ2" s="38"/>
      <c r="TOA2" s="38"/>
      <c r="TOB2" s="38"/>
      <c r="TOC2" s="38"/>
      <c r="TOD2" s="38"/>
      <c r="TOE2" s="38"/>
      <c r="TOF2" s="38"/>
      <c r="TOG2" s="38"/>
      <c r="TOH2" s="38"/>
      <c r="TOI2" s="38"/>
      <c r="TOJ2" s="38"/>
      <c r="TOK2" s="38"/>
      <c r="TOL2" s="38"/>
      <c r="TOM2" s="38"/>
      <c r="TON2" s="38"/>
      <c r="TOO2" s="38"/>
      <c r="TOP2" s="38"/>
      <c r="TOQ2" s="38"/>
      <c r="TOR2" s="38"/>
      <c r="TOS2" s="38"/>
      <c r="TOT2" s="38"/>
      <c r="TOU2" s="38"/>
      <c r="TOV2" s="38"/>
      <c r="TOW2" s="38"/>
      <c r="TOX2" s="38"/>
      <c r="TOY2" s="38"/>
      <c r="TOZ2" s="38"/>
      <c r="TPA2" s="38"/>
      <c r="TPB2" s="38"/>
      <c r="TPC2" s="38"/>
      <c r="TPD2" s="38"/>
      <c r="TPE2" s="38"/>
      <c r="TPF2" s="38"/>
      <c r="TPG2" s="38"/>
      <c r="TPH2" s="38"/>
      <c r="TPI2" s="38"/>
      <c r="TPJ2" s="38"/>
      <c r="TPK2" s="38"/>
      <c r="TPL2" s="38"/>
      <c r="TPM2" s="38"/>
      <c r="TPN2" s="38"/>
      <c r="TPO2" s="38"/>
      <c r="TPP2" s="38"/>
      <c r="TPQ2" s="38"/>
      <c r="TPR2" s="38"/>
      <c r="TPS2" s="38"/>
      <c r="TPT2" s="38"/>
      <c r="TPU2" s="38"/>
      <c r="TPV2" s="38"/>
      <c r="TPW2" s="38"/>
      <c r="TPX2" s="38"/>
      <c r="TPY2" s="38"/>
      <c r="TPZ2" s="38"/>
      <c r="TQA2" s="38"/>
      <c r="TQB2" s="38"/>
      <c r="TQC2" s="38"/>
      <c r="TQD2" s="38"/>
      <c r="TQE2" s="38"/>
      <c r="TQF2" s="38"/>
      <c r="TQG2" s="38"/>
      <c r="TQH2" s="38"/>
      <c r="TQI2" s="38"/>
      <c r="TQJ2" s="38"/>
      <c r="TQK2" s="38"/>
      <c r="TQL2" s="38"/>
      <c r="TQM2" s="38"/>
      <c r="TQN2" s="38"/>
      <c r="TQO2" s="38"/>
      <c r="TQP2" s="38"/>
      <c r="TQQ2" s="38"/>
      <c r="TQR2" s="38"/>
      <c r="TQS2" s="38"/>
      <c r="TQT2" s="38"/>
      <c r="TQU2" s="38"/>
      <c r="TQV2" s="38"/>
      <c r="TQW2" s="38"/>
      <c r="TQX2" s="38"/>
      <c r="TQY2" s="38"/>
      <c r="TQZ2" s="38"/>
      <c r="TRA2" s="38"/>
      <c r="TRB2" s="38"/>
      <c r="TRC2" s="38"/>
      <c r="TRD2" s="38"/>
      <c r="TRE2" s="38"/>
      <c r="TRF2" s="38"/>
      <c r="TRG2" s="38"/>
      <c r="TRH2" s="38"/>
      <c r="TRI2" s="38"/>
      <c r="TRJ2" s="38"/>
      <c r="TRK2" s="38"/>
      <c r="TRL2" s="38"/>
      <c r="TRM2" s="38"/>
      <c r="TRN2" s="38"/>
      <c r="TRO2" s="38"/>
      <c r="TRP2" s="38"/>
      <c r="TRQ2" s="38"/>
      <c r="TRR2" s="38"/>
      <c r="TRS2" s="38"/>
      <c r="TRT2" s="38"/>
      <c r="TRU2" s="38"/>
      <c r="TRV2" s="38"/>
      <c r="TRW2" s="38"/>
      <c r="TRX2" s="38"/>
      <c r="TRY2" s="38"/>
      <c r="TRZ2" s="38"/>
      <c r="TSA2" s="38"/>
      <c r="TSB2" s="38"/>
      <c r="TSC2" s="38"/>
      <c r="TSD2" s="38"/>
      <c r="TSE2" s="38"/>
      <c r="TSF2" s="38"/>
      <c r="TSG2" s="38"/>
      <c r="TSH2" s="38"/>
      <c r="TSI2" s="38"/>
      <c r="TSJ2" s="38"/>
      <c r="TSK2" s="38"/>
      <c r="TSL2" s="38"/>
      <c r="TSM2" s="38"/>
      <c r="TSN2" s="38"/>
      <c r="TSO2" s="38"/>
      <c r="TSP2" s="38"/>
      <c r="TSQ2" s="38"/>
      <c r="TSR2" s="38"/>
      <c r="TSS2" s="38"/>
      <c r="TST2" s="38"/>
      <c r="TSU2" s="38"/>
      <c r="TSV2" s="38"/>
      <c r="TSW2" s="38"/>
      <c r="TSX2" s="38"/>
      <c r="TSY2" s="38"/>
      <c r="TSZ2" s="38"/>
      <c r="TTA2" s="38"/>
      <c r="TTB2" s="38"/>
      <c r="TTC2" s="38"/>
      <c r="TTD2" s="38"/>
      <c r="TTE2" s="38"/>
      <c r="TTF2" s="38"/>
      <c r="TTG2" s="38"/>
      <c r="TTH2" s="38"/>
      <c r="TTI2" s="38"/>
      <c r="TTJ2" s="38"/>
      <c r="TTK2" s="38"/>
      <c r="TTL2" s="38"/>
      <c r="TTM2" s="38"/>
      <c r="TTN2" s="38"/>
      <c r="TTO2" s="38"/>
      <c r="TTP2" s="38"/>
      <c r="TTQ2" s="38"/>
      <c r="TTR2" s="38"/>
      <c r="TTS2" s="38"/>
      <c r="TTT2" s="38"/>
      <c r="TTU2" s="38"/>
      <c r="TTV2" s="38"/>
      <c r="TTW2" s="38"/>
      <c r="TTX2" s="38"/>
      <c r="TTY2" s="38"/>
      <c r="TTZ2" s="38"/>
      <c r="TUA2" s="38"/>
      <c r="TUB2" s="38"/>
      <c r="TUC2" s="38"/>
      <c r="TUD2" s="38"/>
      <c r="TUE2" s="38"/>
      <c r="TUF2" s="38"/>
      <c r="TUG2" s="38"/>
      <c r="TUH2" s="38"/>
      <c r="TUI2" s="38"/>
      <c r="TUJ2" s="38"/>
      <c r="TUK2" s="38"/>
      <c r="TUL2" s="38"/>
      <c r="TUM2" s="38"/>
      <c r="TUN2" s="38"/>
      <c r="TUO2" s="38"/>
      <c r="TUP2" s="38"/>
      <c r="TUQ2" s="38"/>
      <c r="TUR2" s="38"/>
      <c r="TUS2" s="38"/>
      <c r="TUT2" s="38"/>
      <c r="TUU2" s="38"/>
      <c r="TUV2" s="38"/>
      <c r="TUW2" s="38"/>
      <c r="TUX2" s="38"/>
      <c r="TUY2" s="38"/>
      <c r="TUZ2" s="38"/>
      <c r="TVA2" s="38"/>
      <c r="TVB2" s="38"/>
      <c r="TVC2" s="38"/>
      <c r="TVD2" s="38"/>
      <c r="TVE2" s="38"/>
      <c r="TVF2" s="38"/>
      <c r="TVG2" s="38"/>
      <c r="TVH2" s="38"/>
      <c r="TVI2" s="38"/>
      <c r="TVJ2" s="38"/>
      <c r="TVK2" s="38"/>
      <c r="TVL2" s="38"/>
      <c r="TVM2" s="38"/>
      <c r="TVN2" s="38"/>
      <c r="TVO2" s="38"/>
      <c r="TVP2" s="38"/>
      <c r="TVQ2" s="38"/>
      <c r="TVR2" s="38"/>
      <c r="TVS2" s="38"/>
      <c r="TVT2" s="38"/>
      <c r="TVU2" s="38"/>
      <c r="TVV2" s="38"/>
      <c r="TVW2" s="38"/>
      <c r="TVX2" s="38"/>
      <c r="TVY2" s="38"/>
      <c r="TVZ2" s="38"/>
      <c r="TWA2" s="38"/>
      <c r="TWB2" s="38"/>
      <c r="TWC2" s="38"/>
      <c r="TWD2" s="38"/>
      <c r="TWE2" s="38"/>
      <c r="TWF2" s="38"/>
      <c r="TWG2" s="38"/>
      <c r="TWH2" s="38"/>
      <c r="TWI2" s="38"/>
      <c r="TWJ2" s="38"/>
      <c r="TWK2" s="38"/>
      <c r="TWL2" s="38"/>
      <c r="TWM2" s="38"/>
      <c r="TWN2" s="38"/>
      <c r="TWO2" s="38"/>
      <c r="TWP2" s="38"/>
      <c r="TWQ2" s="38"/>
      <c r="TWR2" s="38"/>
      <c r="TWS2" s="38"/>
      <c r="TWT2" s="38"/>
      <c r="TWU2" s="38"/>
      <c r="TWV2" s="38"/>
      <c r="TWW2" s="38"/>
      <c r="TWX2" s="38"/>
      <c r="TWY2" s="38"/>
      <c r="TWZ2" s="38"/>
      <c r="TXA2" s="38"/>
      <c r="TXB2" s="38"/>
      <c r="TXC2" s="38"/>
      <c r="TXD2" s="38"/>
      <c r="TXE2" s="38"/>
      <c r="TXF2" s="38"/>
      <c r="TXG2" s="38"/>
      <c r="TXH2" s="38"/>
      <c r="TXI2" s="38"/>
      <c r="TXJ2" s="38"/>
      <c r="TXK2" s="38"/>
      <c r="TXL2" s="38"/>
      <c r="TXM2" s="38"/>
      <c r="TXN2" s="38"/>
      <c r="TXO2" s="38"/>
      <c r="TXP2" s="38"/>
      <c r="TXQ2" s="38"/>
      <c r="TXR2" s="38"/>
      <c r="TXS2" s="38"/>
      <c r="TXT2" s="38"/>
      <c r="TXU2" s="38"/>
      <c r="TXV2" s="38"/>
      <c r="TXW2" s="38"/>
      <c r="TXX2" s="38"/>
      <c r="TXY2" s="38"/>
      <c r="TXZ2" s="38"/>
      <c r="TYA2" s="38"/>
      <c r="TYB2" s="38"/>
      <c r="TYC2" s="38"/>
      <c r="TYD2" s="38"/>
      <c r="TYE2" s="38"/>
      <c r="TYF2" s="38"/>
      <c r="TYG2" s="38"/>
      <c r="TYH2" s="38"/>
      <c r="TYI2" s="38"/>
      <c r="TYJ2" s="38"/>
      <c r="TYK2" s="38"/>
      <c r="TYL2" s="38"/>
      <c r="TYM2" s="38"/>
      <c r="TYN2" s="38"/>
      <c r="TYO2" s="38"/>
      <c r="TYP2" s="38"/>
      <c r="TYQ2" s="38"/>
      <c r="TYR2" s="38"/>
      <c r="TYS2" s="38"/>
      <c r="TYT2" s="38"/>
      <c r="TYU2" s="38"/>
      <c r="TYV2" s="38"/>
      <c r="TYW2" s="38"/>
      <c r="TYX2" s="38"/>
      <c r="TYY2" s="38"/>
      <c r="TYZ2" s="38"/>
      <c r="TZA2" s="38"/>
      <c r="TZB2" s="38"/>
      <c r="TZC2" s="38"/>
      <c r="TZD2" s="38"/>
      <c r="TZE2" s="38"/>
      <c r="TZF2" s="38"/>
      <c r="TZG2" s="38"/>
      <c r="TZH2" s="38"/>
      <c r="TZI2" s="38"/>
      <c r="TZJ2" s="38"/>
      <c r="TZK2" s="38"/>
      <c r="TZL2" s="38"/>
      <c r="TZM2" s="38"/>
      <c r="TZN2" s="38"/>
      <c r="TZO2" s="38"/>
      <c r="TZP2" s="38"/>
      <c r="TZQ2" s="38"/>
      <c r="TZR2" s="38"/>
      <c r="TZS2" s="38"/>
      <c r="TZT2" s="38"/>
      <c r="TZU2" s="38"/>
      <c r="TZV2" s="38"/>
      <c r="TZW2" s="38"/>
      <c r="TZX2" s="38"/>
      <c r="TZY2" s="38"/>
      <c r="TZZ2" s="38"/>
      <c r="UAA2" s="38"/>
      <c r="UAB2" s="38"/>
      <c r="UAC2" s="38"/>
      <c r="UAD2" s="38"/>
      <c r="UAE2" s="38"/>
      <c r="UAF2" s="38"/>
      <c r="UAG2" s="38"/>
      <c r="UAH2" s="38"/>
      <c r="UAI2" s="38"/>
      <c r="UAJ2" s="38"/>
      <c r="UAK2" s="38"/>
      <c r="UAL2" s="38"/>
      <c r="UAM2" s="38"/>
      <c r="UAN2" s="38"/>
      <c r="UAO2" s="38"/>
      <c r="UAP2" s="38"/>
      <c r="UAQ2" s="38"/>
      <c r="UAR2" s="38"/>
      <c r="UAS2" s="38"/>
      <c r="UAT2" s="38"/>
      <c r="UAU2" s="38"/>
      <c r="UAV2" s="38"/>
      <c r="UAW2" s="38"/>
      <c r="UAX2" s="38"/>
      <c r="UAY2" s="38"/>
      <c r="UAZ2" s="38"/>
      <c r="UBA2" s="38"/>
      <c r="UBB2" s="38"/>
      <c r="UBC2" s="38"/>
      <c r="UBD2" s="38"/>
      <c r="UBE2" s="38"/>
      <c r="UBF2" s="38"/>
      <c r="UBG2" s="38"/>
      <c r="UBH2" s="38"/>
      <c r="UBI2" s="38"/>
      <c r="UBJ2" s="38"/>
      <c r="UBK2" s="38"/>
      <c r="UBL2" s="38"/>
      <c r="UBM2" s="38"/>
      <c r="UBN2" s="38"/>
      <c r="UBO2" s="38"/>
      <c r="UBP2" s="38"/>
      <c r="UBQ2" s="38"/>
      <c r="UBR2" s="38"/>
      <c r="UBS2" s="38"/>
      <c r="UBT2" s="38"/>
      <c r="UBU2" s="38"/>
      <c r="UBV2" s="38"/>
      <c r="UBW2" s="38"/>
      <c r="UBX2" s="38"/>
      <c r="UBY2" s="38"/>
      <c r="UBZ2" s="38"/>
      <c r="UCA2" s="38"/>
      <c r="UCB2" s="38"/>
      <c r="UCC2" s="38"/>
      <c r="UCD2" s="38"/>
      <c r="UCE2" s="38"/>
      <c r="UCF2" s="38"/>
      <c r="UCG2" s="38"/>
      <c r="UCH2" s="38"/>
      <c r="UCI2" s="38"/>
      <c r="UCJ2" s="38"/>
      <c r="UCK2" s="38"/>
      <c r="UCL2" s="38"/>
      <c r="UCM2" s="38"/>
      <c r="UCN2" s="38"/>
      <c r="UCO2" s="38"/>
      <c r="UCP2" s="38"/>
      <c r="UCQ2" s="38"/>
      <c r="UCR2" s="38"/>
      <c r="UCS2" s="38"/>
      <c r="UCT2" s="38"/>
      <c r="UCU2" s="38"/>
      <c r="UCV2" s="38"/>
      <c r="UCW2" s="38"/>
      <c r="UCX2" s="38"/>
      <c r="UCY2" s="38"/>
      <c r="UCZ2" s="38"/>
      <c r="UDA2" s="38"/>
      <c r="UDB2" s="38"/>
      <c r="UDC2" s="38"/>
      <c r="UDD2" s="38"/>
      <c r="UDE2" s="38"/>
      <c r="UDF2" s="38"/>
      <c r="UDG2" s="38"/>
      <c r="UDH2" s="38"/>
      <c r="UDI2" s="38"/>
      <c r="UDJ2" s="38"/>
      <c r="UDK2" s="38"/>
      <c r="UDL2" s="38"/>
      <c r="UDM2" s="38"/>
      <c r="UDN2" s="38"/>
      <c r="UDO2" s="38"/>
      <c r="UDP2" s="38"/>
      <c r="UDQ2" s="38"/>
      <c r="UDR2" s="38"/>
      <c r="UDS2" s="38"/>
      <c r="UDT2" s="38"/>
      <c r="UDU2" s="38"/>
      <c r="UDV2" s="38"/>
      <c r="UDW2" s="38"/>
      <c r="UDX2" s="38"/>
      <c r="UDY2" s="38"/>
      <c r="UDZ2" s="38"/>
      <c r="UEA2" s="38"/>
      <c r="UEB2" s="38"/>
      <c r="UEC2" s="38"/>
      <c r="UED2" s="38"/>
      <c r="UEE2" s="38"/>
      <c r="UEF2" s="38"/>
      <c r="UEG2" s="38"/>
      <c r="UEH2" s="38"/>
      <c r="UEI2" s="38"/>
      <c r="UEJ2" s="38"/>
      <c r="UEK2" s="38"/>
      <c r="UEL2" s="38"/>
      <c r="UEM2" s="38"/>
      <c r="UEN2" s="38"/>
      <c r="UEO2" s="38"/>
      <c r="UEP2" s="38"/>
      <c r="UEQ2" s="38"/>
      <c r="UER2" s="38"/>
      <c r="UES2" s="38"/>
      <c r="UET2" s="38"/>
      <c r="UEU2" s="38"/>
      <c r="UEV2" s="38"/>
      <c r="UEW2" s="38"/>
      <c r="UEX2" s="38"/>
      <c r="UEY2" s="38"/>
      <c r="UEZ2" s="38"/>
      <c r="UFA2" s="38"/>
      <c r="UFB2" s="38"/>
      <c r="UFC2" s="38"/>
      <c r="UFD2" s="38"/>
      <c r="UFE2" s="38"/>
      <c r="UFF2" s="38"/>
      <c r="UFG2" s="38"/>
      <c r="UFH2" s="38"/>
      <c r="UFI2" s="38"/>
      <c r="UFJ2" s="38"/>
      <c r="UFK2" s="38"/>
      <c r="UFL2" s="38"/>
      <c r="UFM2" s="38"/>
      <c r="UFN2" s="38"/>
      <c r="UFO2" s="38"/>
      <c r="UFP2" s="38"/>
      <c r="UFQ2" s="38"/>
      <c r="UFR2" s="38"/>
      <c r="UFS2" s="38"/>
      <c r="UFT2" s="38"/>
      <c r="UFU2" s="38"/>
      <c r="UFV2" s="38"/>
      <c r="UFW2" s="38"/>
      <c r="UFX2" s="38"/>
      <c r="UFY2" s="38"/>
      <c r="UFZ2" s="38"/>
      <c r="UGA2" s="38"/>
      <c r="UGB2" s="38"/>
      <c r="UGC2" s="38"/>
      <c r="UGD2" s="38"/>
      <c r="UGE2" s="38"/>
      <c r="UGF2" s="38"/>
      <c r="UGG2" s="38"/>
      <c r="UGH2" s="38"/>
      <c r="UGI2" s="38"/>
      <c r="UGJ2" s="38"/>
      <c r="UGK2" s="38"/>
      <c r="UGL2" s="38"/>
      <c r="UGM2" s="38"/>
      <c r="UGN2" s="38"/>
      <c r="UGO2" s="38"/>
      <c r="UGP2" s="38"/>
      <c r="UGQ2" s="38"/>
      <c r="UGR2" s="38"/>
      <c r="UGS2" s="38"/>
      <c r="UGT2" s="38"/>
      <c r="UGU2" s="38"/>
      <c r="UGV2" s="38"/>
      <c r="UGW2" s="38"/>
      <c r="UGX2" s="38"/>
      <c r="UGY2" s="38"/>
      <c r="UGZ2" s="38"/>
      <c r="UHA2" s="38"/>
      <c r="UHB2" s="38"/>
      <c r="UHC2" s="38"/>
      <c r="UHD2" s="38"/>
      <c r="UHE2" s="38"/>
      <c r="UHF2" s="38"/>
      <c r="UHG2" s="38"/>
      <c r="UHH2" s="38"/>
      <c r="UHI2" s="38"/>
      <c r="UHJ2" s="38"/>
      <c r="UHK2" s="38"/>
      <c r="UHL2" s="38"/>
      <c r="UHM2" s="38"/>
      <c r="UHN2" s="38"/>
      <c r="UHO2" s="38"/>
      <c r="UHP2" s="38"/>
      <c r="UHQ2" s="38"/>
      <c r="UHR2" s="38"/>
      <c r="UHS2" s="38"/>
      <c r="UHT2" s="38"/>
      <c r="UHU2" s="38"/>
      <c r="UHV2" s="38"/>
      <c r="UHW2" s="38"/>
      <c r="UHX2" s="38"/>
      <c r="UHY2" s="38"/>
      <c r="UHZ2" s="38"/>
      <c r="UIA2" s="38"/>
      <c r="UIB2" s="38"/>
      <c r="UIC2" s="38"/>
      <c r="UID2" s="38"/>
      <c r="UIE2" s="38"/>
      <c r="UIF2" s="38"/>
      <c r="UIG2" s="38"/>
      <c r="UIH2" s="38"/>
      <c r="UII2" s="38"/>
      <c r="UIJ2" s="38"/>
      <c r="UIK2" s="38"/>
      <c r="UIL2" s="38"/>
      <c r="UIM2" s="38"/>
      <c r="UIN2" s="38"/>
      <c r="UIO2" s="38"/>
      <c r="UIP2" s="38"/>
      <c r="UIQ2" s="38"/>
      <c r="UIR2" s="38"/>
      <c r="UIS2" s="38"/>
      <c r="UIT2" s="38"/>
      <c r="UIU2" s="38"/>
      <c r="UIV2" s="38"/>
      <c r="UIW2" s="38"/>
      <c r="UIX2" s="38"/>
      <c r="UIY2" s="38"/>
      <c r="UIZ2" s="38"/>
      <c r="UJA2" s="38"/>
      <c r="UJB2" s="38"/>
      <c r="UJC2" s="38"/>
      <c r="UJD2" s="38"/>
      <c r="UJE2" s="38"/>
      <c r="UJF2" s="38"/>
      <c r="UJG2" s="38"/>
      <c r="UJH2" s="38"/>
      <c r="UJI2" s="38"/>
      <c r="UJJ2" s="38"/>
      <c r="UJK2" s="38"/>
      <c r="UJL2" s="38"/>
      <c r="UJM2" s="38"/>
      <c r="UJN2" s="38"/>
      <c r="UJO2" s="38"/>
      <c r="UJP2" s="38"/>
      <c r="UJQ2" s="38"/>
      <c r="UJR2" s="38"/>
      <c r="UJS2" s="38"/>
      <c r="UJT2" s="38"/>
      <c r="UJU2" s="38"/>
      <c r="UJV2" s="38"/>
      <c r="UJW2" s="38"/>
      <c r="UJX2" s="38"/>
      <c r="UJY2" s="38"/>
      <c r="UJZ2" s="38"/>
      <c r="UKA2" s="38"/>
      <c r="UKB2" s="38"/>
      <c r="UKC2" s="38"/>
      <c r="UKD2" s="38"/>
      <c r="UKE2" s="38"/>
      <c r="UKF2" s="38"/>
      <c r="UKG2" s="38"/>
      <c r="UKH2" s="38"/>
      <c r="UKI2" s="38"/>
      <c r="UKJ2" s="38"/>
      <c r="UKK2" s="38"/>
      <c r="UKL2" s="38"/>
      <c r="UKM2" s="38"/>
      <c r="UKN2" s="38"/>
      <c r="UKO2" s="38"/>
      <c r="UKP2" s="38"/>
      <c r="UKQ2" s="38"/>
      <c r="UKR2" s="38"/>
      <c r="UKS2" s="38"/>
      <c r="UKT2" s="38"/>
      <c r="UKU2" s="38"/>
      <c r="UKV2" s="38"/>
      <c r="UKW2" s="38"/>
      <c r="UKX2" s="38"/>
      <c r="UKY2" s="38"/>
      <c r="UKZ2" s="38"/>
      <c r="ULA2" s="38"/>
      <c r="ULB2" s="38"/>
      <c r="ULC2" s="38"/>
      <c r="ULD2" s="38"/>
      <c r="ULE2" s="38"/>
      <c r="ULF2" s="38"/>
      <c r="ULG2" s="38"/>
      <c r="ULH2" s="38"/>
      <c r="ULI2" s="38"/>
      <c r="ULJ2" s="38"/>
      <c r="ULK2" s="38"/>
      <c r="ULL2" s="38"/>
      <c r="ULM2" s="38"/>
      <c r="ULN2" s="38"/>
      <c r="ULO2" s="38"/>
      <c r="ULP2" s="38"/>
      <c r="ULQ2" s="38"/>
      <c r="ULR2" s="38"/>
      <c r="ULS2" s="38"/>
      <c r="ULT2" s="38"/>
      <c r="ULU2" s="38"/>
      <c r="ULV2" s="38"/>
      <c r="ULW2" s="38"/>
      <c r="ULX2" s="38"/>
      <c r="ULY2" s="38"/>
      <c r="ULZ2" s="38"/>
      <c r="UMA2" s="38"/>
      <c r="UMB2" s="38"/>
      <c r="UMC2" s="38"/>
      <c r="UMD2" s="38"/>
      <c r="UME2" s="38"/>
      <c r="UMF2" s="38"/>
      <c r="UMG2" s="38"/>
      <c r="UMH2" s="38"/>
      <c r="UMI2" s="38"/>
      <c r="UMJ2" s="38"/>
      <c r="UMK2" s="38"/>
      <c r="UML2" s="38"/>
      <c r="UMM2" s="38"/>
      <c r="UMN2" s="38"/>
      <c r="UMO2" s="38"/>
      <c r="UMP2" s="38"/>
      <c r="UMQ2" s="38"/>
      <c r="UMR2" s="38"/>
      <c r="UMS2" s="38"/>
      <c r="UMT2" s="38"/>
      <c r="UMU2" s="38"/>
      <c r="UMV2" s="38"/>
      <c r="UMW2" s="38"/>
      <c r="UMX2" s="38"/>
      <c r="UMY2" s="38"/>
      <c r="UMZ2" s="38"/>
      <c r="UNA2" s="38"/>
      <c r="UNB2" s="38"/>
      <c r="UNC2" s="38"/>
      <c r="UND2" s="38"/>
      <c r="UNE2" s="38"/>
      <c r="UNF2" s="38"/>
      <c r="UNG2" s="38"/>
      <c r="UNH2" s="38"/>
      <c r="UNI2" s="38"/>
      <c r="UNJ2" s="38"/>
      <c r="UNK2" s="38"/>
      <c r="UNL2" s="38"/>
      <c r="UNM2" s="38"/>
      <c r="UNN2" s="38"/>
      <c r="UNO2" s="38"/>
      <c r="UNP2" s="38"/>
      <c r="UNQ2" s="38"/>
      <c r="UNR2" s="38"/>
      <c r="UNS2" s="38"/>
      <c r="UNT2" s="38"/>
      <c r="UNU2" s="38"/>
      <c r="UNV2" s="38"/>
      <c r="UNW2" s="38"/>
      <c r="UNX2" s="38"/>
      <c r="UNY2" s="38"/>
      <c r="UNZ2" s="38"/>
      <c r="UOA2" s="38"/>
      <c r="UOB2" s="38"/>
      <c r="UOC2" s="38"/>
      <c r="UOD2" s="38"/>
      <c r="UOE2" s="38"/>
      <c r="UOF2" s="38"/>
      <c r="UOG2" s="38"/>
      <c r="UOH2" s="38"/>
      <c r="UOI2" s="38"/>
      <c r="UOJ2" s="38"/>
      <c r="UOK2" s="38"/>
      <c r="UOL2" s="38"/>
      <c r="UOM2" s="38"/>
      <c r="UON2" s="38"/>
      <c r="UOO2" s="38"/>
      <c r="UOP2" s="38"/>
      <c r="UOQ2" s="38"/>
      <c r="UOR2" s="38"/>
      <c r="UOS2" s="38"/>
      <c r="UOT2" s="38"/>
      <c r="UOU2" s="38"/>
      <c r="UOV2" s="38"/>
      <c r="UOW2" s="38"/>
      <c r="UOX2" s="38"/>
      <c r="UOY2" s="38"/>
      <c r="UOZ2" s="38"/>
      <c r="UPA2" s="38"/>
      <c r="UPB2" s="38"/>
      <c r="UPC2" s="38"/>
      <c r="UPD2" s="38"/>
      <c r="UPE2" s="38"/>
      <c r="UPF2" s="38"/>
      <c r="UPG2" s="38"/>
      <c r="UPH2" s="38"/>
      <c r="UPI2" s="38"/>
      <c r="UPJ2" s="38"/>
      <c r="UPK2" s="38"/>
      <c r="UPL2" s="38"/>
      <c r="UPM2" s="38"/>
      <c r="UPN2" s="38"/>
      <c r="UPO2" s="38"/>
      <c r="UPP2" s="38"/>
      <c r="UPQ2" s="38"/>
      <c r="UPR2" s="38"/>
      <c r="UPS2" s="38"/>
      <c r="UPT2" s="38"/>
      <c r="UPU2" s="38"/>
      <c r="UPV2" s="38"/>
      <c r="UPW2" s="38"/>
      <c r="UPX2" s="38"/>
      <c r="UPY2" s="38"/>
      <c r="UPZ2" s="38"/>
      <c r="UQA2" s="38"/>
      <c r="UQB2" s="38"/>
      <c r="UQC2" s="38"/>
      <c r="UQD2" s="38"/>
      <c r="UQE2" s="38"/>
      <c r="UQF2" s="38"/>
      <c r="UQG2" s="38"/>
      <c r="UQH2" s="38"/>
      <c r="UQI2" s="38"/>
      <c r="UQJ2" s="38"/>
      <c r="UQK2" s="38"/>
      <c r="UQL2" s="38"/>
      <c r="UQM2" s="38"/>
      <c r="UQN2" s="38"/>
      <c r="UQO2" s="38"/>
      <c r="UQP2" s="38"/>
      <c r="UQQ2" s="38"/>
      <c r="UQR2" s="38"/>
      <c r="UQS2" s="38"/>
      <c r="UQT2" s="38"/>
      <c r="UQU2" s="38"/>
      <c r="UQV2" s="38"/>
      <c r="UQW2" s="38"/>
      <c r="UQX2" s="38"/>
      <c r="UQY2" s="38"/>
      <c r="UQZ2" s="38"/>
      <c r="URA2" s="38"/>
      <c r="URB2" s="38"/>
      <c r="URC2" s="38"/>
      <c r="URD2" s="38"/>
      <c r="URE2" s="38"/>
      <c r="URF2" s="38"/>
      <c r="URG2" s="38"/>
      <c r="URH2" s="38"/>
      <c r="URI2" s="38"/>
      <c r="URJ2" s="38"/>
      <c r="URK2" s="38"/>
      <c r="URL2" s="38"/>
      <c r="URM2" s="38"/>
      <c r="URN2" s="38"/>
      <c r="URO2" s="38"/>
      <c r="URP2" s="38"/>
      <c r="URQ2" s="38"/>
      <c r="URR2" s="38"/>
      <c r="URS2" s="38"/>
      <c r="URT2" s="38"/>
      <c r="URU2" s="38"/>
      <c r="URV2" s="38"/>
      <c r="URW2" s="38"/>
      <c r="URX2" s="38"/>
      <c r="URY2" s="38"/>
      <c r="URZ2" s="38"/>
      <c r="USA2" s="38"/>
      <c r="USB2" s="38"/>
      <c r="USC2" s="38"/>
      <c r="USD2" s="38"/>
      <c r="USE2" s="38"/>
      <c r="USF2" s="38"/>
      <c r="USG2" s="38"/>
      <c r="USH2" s="38"/>
      <c r="USI2" s="38"/>
      <c r="USJ2" s="38"/>
      <c r="USK2" s="38"/>
      <c r="USL2" s="38"/>
      <c r="USM2" s="38"/>
      <c r="USN2" s="38"/>
      <c r="USO2" s="38"/>
      <c r="USP2" s="38"/>
      <c r="USQ2" s="38"/>
      <c r="USR2" s="38"/>
      <c r="USS2" s="38"/>
      <c r="UST2" s="38"/>
      <c r="USU2" s="38"/>
      <c r="USV2" s="38"/>
      <c r="USW2" s="38"/>
      <c r="USX2" s="38"/>
      <c r="USY2" s="38"/>
      <c r="USZ2" s="38"/>
      <c r="UTA2" s="38"/>
      <c r="UTB2" s="38"/>
      <c r="UTC2" s="38"/>
      <c r="UTD2" s="38"/>
      <c r="UTE2" s="38"/>
      <c r="UTF2" s="38"/>
      <c r="UTG2" s="38"/>
      <c r="UTH2" s="38"/>
      <c r="UTI2" s="38"/>
      <c r="UTJ2" s="38"/>
      <c r="UTK2" s="38"/>
      <c r="UTL2" s="38"/>
      <c r="UTM2" s="38"/>
      <c r="UTN2" s="38"/>
      <c r="UTO2" s="38"/>
      <c r="UTP2" s="38"/>
      <c r="UTQ2" s="38"/>
      <c r="UTR2" s="38"/>
      <c r="UTS2" s="38"/>
      <c r="UTT2" s="38"/>
      <c r="UTU2" s="38"/>
      <c r="UTV2" s="38"/>
      <c r="UTW2" s="38"/>
      <c r="UTX2" s="38"/>
      <c r="UTY2" s="38"/>
      <c r="UTZ2" s="38"/>
      <c r="UUA2" s="38"/>
      <c r="UUB2" s="38"/>
      <c r="UUC2" s="38"/>
      <c r="UUD2" s="38"/>
      <c r="UUE2" s="38"/>
      <c r="UUF2" s="38"/>
      <c r="UUG2" s="38"/>
      <c r="UUH2" s="38"/>
      <c r="UUI2" s="38"/>
      <c r="UUJ2" s="38"/>
      <c r="UUK2" s="38"/>
      <c r="UUL2" s="38"/>
      <c r="UUM2" s="38"/>
      <c r="UUN2" s="38"/>
      <c r="UUO2" s="38"/>
      <c r="UUP2" s="38"/>
      <c r="UUQ2" s="38"/>
      <c r="UUR2" s="38"/>
      <c r="UUS2" s="38"/>
      <c r="UUT2" s="38"/>
      <c r="UUU2" s="38"/>
      <c r="UUV2" s="38"/>
      <c r="UUW2" s="38"/>
      <c r="UUX2" s="38"/>
      <c r="UUY2" s="38"/>
      <c r="UUZ2" s="38"/>
      <c r="UVA2" s="38"/>
      <c r="UVB2" s="38"/>
      <c r="UVC2" s="38"/>
      <c r="UVD2" s="38"/>
      <c r="UVE2" s="38"/>
      <c r="UVF2" s="38"/>
      <c r="UVG2" s="38"/>
      <c r="UVH2" s="38"/>
      <c r="UVI2" s="38"/>
      <c r="UVJ2" s="38"/>
      <c r="UVK2" s="38"/>
      <c r="UVL2" s="38"/>
      <c r="UVM2" s="38"/>
      <c r="UVN2" s="38"/>
      <c r="UVO2" s="38"/>
      <c r="UVP2" s="38"/>
      <c r="UVQ2" s="38"/>
      <c r="UVR2" s="38"/>
      <c r="UVS2" s="38"/>
      <c r="UVT2" s="38"/>
      <c r="UVU2" s="38"/>
      <c r="UVV2" s="38"/>
      <c r="UVW2" s="38"/>
      <c r="UVX2" s="38"/>
      <c r="UVY2" s="38"/>
      <c r="UVZ2" s="38"/>
      <c r="UWA2" s="38"/>
      <c r="UWB2" s="38"/>
      <c r="UWC2" s="38"/>
      <c r="UWD2" s="38"/>
      <c r="UWE2" s="38"/>
      <c r="UWF2" s="38"/>
      <c r="UWG2" s="38"/>
      <c r="UWH2" s="38"/>
      <c r="UWI2" s="38"/>
      <c r="UWJ2" s="38"/>
      <c r="UWK2" s="38"/>
      <c r="UWL2" s="38"/>
      <c r="UWM2" s="38"/>
      <c r="UWN2" s="38"/>
      <c r="UWO2" s="38"/>
      <c r="UWP2" s="38"/>
      <c r="UWQ2" s="38"/>
      <c r="UWR2" s="38"/>
      <c r="UWS2" s="38"/>
      <c r="UWT2" s="38"/>
      <c r="UWU2" s="38"/>
      <c r="UWV2" s="38"/>
      <c r="UWW2" s="38"/>
      <c r="UWX2" s="38"/>
      <c r="UWY2" s="38"/>
      <c r="UWZ2" s="38"/>
      <c r="UXA2" s="38"/>
      <c r="UXB2" s="38"/>
      <c r="UXC2" s="38"/>
      <c r="UXD2" s="38"/>
      <c r="UXE2" s="38"/>
      <c r="UXF2" s="38"/>
      <c r="UXG2" s="38"/>
      <c r="UXH2" s="38"/>
      <c r="UXI2" s="38"/>
      <c r="UXJ2" s="38"/>
      <c r="UXK2" s="38"/>
      <c r="UXL2" s="38"/>
      <c r="UXM2" s="38"/>
      <c r="UXN2" s="38"/>
      <c r="UXO2" s="38"/>
      <c r="UXP2" s="38"/>
      <c r="UXQ2" s="38"/>
      <c r="UXR2" s="38"/>
      <c r="UXS2" s="38"/>
      <c r="UXT2" s="38"/>
      <c r="UXU2" s="38"/>
      <c r="UXV2" s="38"/>
      <c r="UXW2" s="38"/>
      <c r="UXX2" s="38"/>
      <c r="UXY2" s="38"/>
      <c r="UXZ2" s="38"/>
      <c r="UYA2" s="38"/>
      <c r="UYB2" s="38"/>
      <c r="UYC2" s="38"/>
      <c r="UYD2" s="38"/>
      <c r="UYE2" s="38"/>
      <c r="UYF2" s="38"/>
      <c r="UYG2" s="38"/>
      <c r="UYH2" s="38"/>
      <c r="UYI2" s="38"/>
      <c r="UYJ2" s="38"/>
      <c r="UYK2" s="38"/>
      <c r="UYL2" s="38"/>
      <c r="UYM2" s="38"/>
      <c r="UYN2" s="38"/>
      <c r="UYO2" s="38"/>
      <c r="UYP2" s="38"/>
      <c r="UYQ2" s="38"/>
      <c r="UYR2" s="38"/>
      <c r="UYS2" s="38"/>
      <c r="UYT2" s="38"/>
      <c r="UYU2" s="38"/>
      <c r="UYV2" s="38"/>
      <c r="UYW2" s="38"/>
      <c r="UYX2" s="38"/>
      <c r="UYY2" s="38"/>
      <c r="UYZ2" s="38"/>
      <c r="UZA2" s="38"/>
      <c r="UZB2" s="38"/>
      <c r="UZC2" s="38"/>
      <c r="UZD2" s="38"/>
      <c r="UZE2" s="38"/>
      <c r="UZF2" s="38"/>
      <c r="UZG2" s="38"/>
      <c r="UZH2" s="38"/>
      <c r="UZI2" s="38"/>
      <c r="UZJ2" s="38"/>
      <c r="UZK2" s="38"/>
      <c r="UZL2" s="38"/>
      <c r="UZM2" s="38"/>
      <c r="UZN2" s="38"/>
      <c r="UZO2" s="38"/>
      <c r="UZP2" s="38"/>
      <c r="UZQ2" s="38"/>
      <c r="UZR2" s="38"/>
      <c r="UZS2" s="38"/>
      <c r="UZT2" s="38"/>
      <c r="UZU2" s="38"/>
      <c r="UZV2" s="38"/>
      <c r="UZW2" s="38"/>
      <c r="UZX2" s="38"/>
      <c r="UZY2" s="38"/>
      <c r="UZZ2" s="38"/>
      <c r="VAA2" s="38"/>
      <c r="VAB2" s="38"/>
      <c r="VAC2" s="38"/>
      <c r="VAD2" s="38"/>
      <c r="VAE2" s="38"/>
      <c r="VAF2" s="38"/>
      <c r="VAG2" s="38"/>
      <c r="VAH2" s="38"/>
      <c r="VAI2" s="38"/>
      <c r="VAJ2" s="38"/>
      <c r="VAK2" s="38"/>
      <c r="VAL2" s="38"/>
      <c r="VAM2" s="38"/>
      <c r="VAN2" s="38"/>
      <c r="VAO2" s="38"/>
      <c r="VAP2" s="38"/>
      <c r="VAQ2" s="38"/>
      <c r="VAR2" s="38"/>
      <c r="VAS2" s="38"/>
      <c r="VAT2" s="38"/>
      <c r="VAU2" s="38"/>
      <c r="VAV2" s="38"/>
      <c r="VAW2" s="38"/>
      <c r="VAX2" s="38"/>
      <c r="VAY2" s="38"/>
      <c r="VAZ2" s="38"/>
      <c r="VBA2" s="38"/>
      <c r="VBB2" s="38"/>
      <c r="VBC2" s="38"/>
      <c r="VBD2" s="38"/>
      <c r="VBE2" s="38"/>
      <c r="VBF2" s="38"/>
      <c r="VBG2" s="38"/>
      <c r="VBH2" s="38"/>
      <c r="VBI2" s="38"/>
      <c r="VBJ2" s="38"/>
      <c r="VBK2" s="38"/>
      <c r="VBL2" s="38"/>
      <c r="VBM2" s="38"/>
      <c r="VBN2" s="38"/>
      <c r="VBO2" s="38"/>
      <c r="VBP2" s="38"/>
      <c r="VBQ2" s="38"/>
      <c r="VBR2" s="38"/>
      <c r="VBS2" s="38"/>
      <c r="VBT2" s="38"/>
      <c r="VBU2" s="38"/>
      <c r="VBV2" s="38"/>
      <c r="VBW2" s="38"/>
      <c r="VBX2" s="38"/>
      <c r="VBY2" s="38"/>
      <c r="VBZ2" s="38"/>
      <c r="VCA2" s="38"/>
      <c r="VCB2" s="38"/>
      <c r="VCC2" s="38"/>
      <c r="VCD2" s="38"/>
      <c r="VCE2" s="38"/>
      <c r="VCF2" s="38"/>
      <c r="VCG2" s="38"/>
      <c r="VCH2" s="38"/>
      <c r="VCI2" s="38"/>
      <c r="VCJ2" s="38"/>
      <c r="VCK2" s="38"/>
      <c r="VCL2" s="38"/>
      <c r="VCM2" s="38"/>
      <c r="VCN2" s="38"/>
      <c r="VCO2" s="38"/>
      <c r="VCP2" s="38"/>
      <c r="VCQ2" s="38"/>
      <c r="VCR2" s="38"/>
      <c r="VCS2" s="38"/>
      <c r="VCT2" s="38"/>
      <c r="VCU2" s="38"/>
      <c r="VCV2" s="38"/>
      <c r="VCW2" s="38"/>
      <c r="VCX2" s="38"/>
      <c r="VCY2" s="38"/>
      <c r="VCZ2" s="38"/>
      <c r="VDA2" s="38"/>
      <c r="VDB2" s="38"/>
      <c r="VDC2" s="38"/>
      <c r="VDD2" s="38"/>
      <c r="VDE2" s="38"/>
      <c r="VDF2" s="38"/>
      <c r="VDG2" s="38"/>
      <c r="VDH2" s="38"/>
      <c r="VDI2" s="38"/>
      <c r="VDJ2" s="38"/>
      <c r="VDK2" s="38"/>
      <c r="VDL2" s="38"/>
      <c r="VDM2" s="38"/>
      <c r="VDN2" s="38"/>
      <c r="VDO2" s="38"/>
      <c r="VDP2" s="38"/>
      <c r="VDQ2" s="38"/>
      <c r="VDR2" s="38"/>
      <c r="VDS2" s="38"/>
      <c r="VDT2" s="38"/>
      <c r="VDU2" s="38"/>
      <c r="VDV2" s="38"/>
      <c r="VDW2" s="38"/>
      <c r="VDX2" s="38"/>
      <c r="VDY2" s="38"/>
      <c r="VDZ2" s="38"/>
      <c r="VEA2" s="38"/>
      <c r="VEB2" s="38"/>
      <c r="VEC2" s="38"/>
      <c r="VED2" s="38"/>
      <c r="VEE2" s="38"/>
      <c r="VEF2" s="38"/>
      <c r="VEG2" s="38"/>
      <c r="VEH2" s="38"/>
      <c r="VEI2" s="38"/>
      <c r="VEJ2" s="38"/>
      <c r="VEK2" s="38"/>
      <c r="VEL2" s="38"/>
      <c r="VEM2" s="38"/>
      <c r="VEN2" s="38"/>
      <c r="VEO2" s="38"/>
      <c r="VEP2" s="38"/>
      <c r="VEQ2" s="38"/>
      <c r="VER2" s="38"/>
      <c r="VES2" s="38"/>
      <c r="VET2" s="38"/>
      <c r="VEU2" s="38"/>
      <c r="VEV2" s="38"/>
      <c r="VEW2" s="38"/>
      <c r="VEX2" s="38"/>
      <c r="VEY2" s="38"/>
      <c r="VEZ2" s="38"/>
      <c r="VFA2" s="38"/>
      <c r="VFB2" s="38"/>
      <c r="VFC2" s="38"/>
      <c r="VFD2" s="38"/>
      <c r="VFE2" s="38"/>
      <c r="VFF2" s="38"/>
      <c r="VFG2" s="38"/>
      <c r="VFH2" s="38"/>
      <c r="VFI2" s="38"/>
      <c r="VFJ2" s="38"/>
      <c r="VFK2" s="38"/>
      <c r="VFL2" s="38"/>
      <c r="VFM2" s="38"/>
      <c r="VFN2" s="38"/>
      <c r="VFO2" s="38"/>
      <c r="VFP2" s="38"/>
      <c r="VFQ2" s="38"/>
      <c r="VFR2" s="38"/>
      <c r="VFS2" s="38"/>
      <c r="VFT2" s="38"/>
      <c r="VFU2" s="38"/>
      <c r="VFV2" s="38"/>
      <c r="VFW2" s="38"/>
      <c r="VFX2" s="38"/>
      <c r="VFY2" s="38"/>
      <c r="VFZ2" s="38"/>
      <c r="VGA2" s="38"/>
      <c r="VGB2" s="38"/>
      <c r="VGC2" s="38"/>
      <c r="VGD2" s="38"/>
      <c r="VGE2" s="38"/>
      <c r="VGF2" s="38"/>
      <c r="VGG2" s="38"/>
      <c r="VGH2" s="38"/>
      <c r="VGI2" s="38"/>
      <c r="VGJ2" s="38"/>
      <c r="VGK2" s="38"/>
      <c r="VGL2" s="38"/>
      <c r="VGM2" s="38"/>
      <c r="VGN2" s="38"/>
      <c r="VGO2" s="38"/>
      <c r="VGP2" s="38"/>
      <c r="VGQ2" s="38"/>
      <c r="VGR2" s="38"/>
      <c r="VGS2" s="38"/>
      <c r="VGT2" s="38"/>
      <c r="VGU2" s="38"/>
      <c r="VGV2" s="38"/>
      <c r="VGW2" s="38"/>
      <c r="VGX2" s="38"/>
      <c r="VGY2" s="38"/>
      <c r="VGZ2" s="38"/>
      <c r="VHA2" s="38"/>
      <c r="VHB2" s="38"/>
      <c r="VHC2" s="38"/>
      <c r="VHD2" s="38"/>
      <c r="VHE2" s="38"/>
      <c r="VHF2" s="38"/>
      <c r="VHG2" s="38"/>
      <c r="VHH2" s="38"/>
      <c r="VHI2" s="38"/>
      <c r="VHJ2" s="38"/>
      <c r="VHK2" s="38"/>
      <c r="VHL2" s="38"/>
      <c r="VHM2" s="38"/>
      <c r="VHN2" s="38"/>
      <c r="VHO2" s="38"/>
      <c r="VHP2" s="38"/>
      <c r="VHQ2" s="38"/>
      <c r="VHR2" s="38"/>
      <c r="VHS2" s="38"/>
      <c r="VHT2" s="38"/>
      <c r="VHU2" s="38"/>
      <c r="VHV2" s="38"/>
      <c r="VHW2" s="38"/>
      <c r="VHX2" s="38"/>
      <c r="VHY2" s="38"/>
      <c r="VHZ2" s="38"/>
      <c r="VIA2" s="38"/>
      <c r="VIB2" s="38"/>
      <c r="VIC2" s="38"/>
      <c r="VID2" s="38"/>
      <c r="VIE2" s="38"/>
      <c r="VIF2" s="38"/>
      <c r="VIG2" s="38"/>
      <c r="VIH2" s="38"/>
      <c r="VII2" s="38"/>
      <c r="VIJ2" s="38"/>
      <c r="VIK2" s="38"/>
      <c r="VIL2" s="38"/>
      <c r="VIM2" s="38"/>
      <c r="VIN2" s="38"/>
      <c r="VIO2" s="38"/>
      <c r="VIP2" s="38"/>
      <c r="VIQ2" s="38"/>
      <c r="VIR2" s="38"/>
      <c r="VIS2" s="38"/>
      <c r="VIT2" s="38"/>
      <c r="VIU2" s="38"/>
      <c r="VIV2" s="38"/>
      <c r="VIW2" s="38"/>
      <c r="VIX2" s="38"/>
      <c r="VIY2" s="38"/>
      <c r="VIZ2" s="38"/>
      <c r="VJA2" s="38"/>
      <c r="VJB2" s="38"/>
      <c r="VJC2" s="38"/>
      <c r="VJD2" s="38"/>
      <c r="VJE2" s="38"/>
      <c r="VJF2" s="38"/>
      <c r="VJG2" s="38"/>
      <c r="VJH2" s="38"/>
      <c r="VJI2" s="38"/>
      <c r="VJJ2" s="38"/>
      <c r="VJK2" s="38"/>
      <c r="VJL2" s="38"/>
      <c r="VJM2" s="38"/>
      <c r="VJN2" s="38"/>
      <c r="VJO2" s="38"/>
      <c r="VJP2" s="38"/>
      <c r="VJQ2" s="38"/>
      <c r="VJR2" s="38"/>
      <c r="VJS2" s="38"/>
      <c r="VJT2" s="38"/>
      <c r="VJU2" s="38"/>
      <c r="VJV2" s="38"/>
      <c r="VJW2" s="38"/>
      <c r="VJX2" s="38"/>
      <c r="VJY2" s="38"/>
      <c r="VJZ2" s="38"/>
      <c r="VKA2" s="38"/>
      <c r="VKB2" s="38"/>
      <c r="VKC2" s="38"/>
      <c r="VKD2" s="38"/>
      <c r="VKE2" s="38"/>
      <c r="VKF2" s="38"/>
      <c r="VKG2" s="38"/>
      <c r="VKH2" s="38"/>
      <c r="VKI2" s="38"/>
      <c r="VKJ2" s="38"/>
      <c r="VKK2" s="38"/>
      <c r="VKL2" s="38"/>
      <c r="VKM2" s="38"/>
      <c r="VKN2" s="38"/>
      <c r="VKO2" s="38"/>
      <c r="VKP2" s="38"/>
      <c r="VKQ2" s="38"/>
      <c r="VKR2" s="38"/>
      <c r="VKS2" s="38"/>
      <c r="VKT2" s="38"/>
      <c r="VKU2" s="38"/>
      <c r="VKV2" s="38"/>
      <c r="VKW2" s="38"/>
      <c r="VKX2" s="38"/>
      <c r="VKY2" s="38"/>
      <c r="VKZ2" s="38"/>
      <c r="VLA2" s="38"/>
      <c r="VLB2" s="38"/>
      <c r="VLC2" s="38"/>
      <c r="VLD2" s="38"/>
      <c r="VLE2" s="38"/>
      <c r="VLF2" s="38"/>
      <c r="VLG2" s="38"/>
      <c r="VLH2" s="38"/>
      <c r="VLI2" s="38"/>
      <c r="VLJ2" s="38"/>
      <c r="VLK2" s="38"/>
      <c r="VLL2" s="38"/>
      <c r="VLM2" s="38"/>
      <c r="VLN2" s="38"/>
      <c r="VLO2" s="38"/>
      <c r="VLP2" s="38"/>
      <c r="VLQ2" s="38"/>
      <c r="VLR2" s="38"/>
      <c r="VLS2" s="38"/>
      <c r="VLT2" s="38"/>
      <c r="VLU2" s="38"/>
      <c r="VLV2" s="38"/>
      <c r="VLW2" s="38"/>
      <c r="VLX2" s="38"/>
      <c r="VLY2" s="38"/>
      <c r="VLZ2" s="38"/>
      <c r="VMA2" s="38"/>
      <c r="VMB2" s="38"/>
      <c r="VMC2" s="38"/>
      <c r="VMD2" s="38"/>
      <c r="VME2" s="38"/>
      <c r="VMF2" s="38"/>
      <c r="VMG2" s="38"/>
      <c r="VMH2" s="38"/>
      <c r="VMI2" s="38"/>
      <c r="VMJ2" s="38"/>
      <c r="VMK2" s="38"/>
      <c r="VML2" s="38"/>
      <c r="VMM2" s="38"/>
      <c r="VMN2" s="38"/>
      <c r="VMO2" s="38"/>
      <c r="VMP2" s="38"/>
      <c r="VMQ2" s="38"/>
      <c r="VMR2" s="38"/>
      <c r="VMS2" s="38"/>
      <c r="VMT2" s="38"/>
      <c r="VMU2" s="38"/>
      <c r="VMV2" s="38"/>
      <c r="VMW2" s="38"/>
      <c r="VMX2" s="38"/>
      <c r="VMY2" s="38"/>
      <c r="VMZ2" s="38"/>
      <c r="VNA2" s="38"/>
      <c r="VNB2" s="38"/>
      <c r="VNC2" s="38"/>
      <c r="VND2" s="38"/>
      <c r="VNE2" s="38"/>
      <c r="VNF2" s="38"/>
      <c r="VNG2" s="38"/>
      <c r="VNH2" s="38"/>
      <c r="VNI2" s="38"/>
      <c r="VNJ2" s="38"/>
      <c r="VNK2" s="38"/>
      <c r="VNL2" s="38"/>
      <c r="VNM2" s="38"/>
      <c r="VNN2" s="38"/>
      <c r="VNO2" s="38"/>
      <c r="VNP2" s="38"/>
      <c r="VNQ2" s="38"/>
      <c r="VNR2" s="38"/>
      <c r="VNS2" s="38"/>
      <c r="VNT2" s="38"/>
      <c r="VNU2" s="38"/>
      <c r="VNV2" s="38"/>
      <c r="VNW2" s="38"/>
      <c r="VNX2" s="38"/>
      <c r="VNY2" s="38"/>
      <c r="VNZ2" s="38"/>
      <c r="VOA2" s="38"/>
      <c r="VOB2" s="38"/>
      <c r="VOC2" s="38"/>
      <c r="VOD2" s="38"/>
      <c r="VOE2" s="38"/>
      <c r="VOF2" s="38"/>
      <c r="VOG2" s="38"/>
      <c r="VOH2" s="38"/>
      <c r="VOI2" s="38"/>
      <c r="VOJ2" s="38"/>
      <c r="VOK2" s="38"/>
      <c r="VOL2" s="38"/>
      <c r="VOM2" s="38"/>
      <c r="VON2" s="38"/>
      <c r="VOO2" s="38"/>
      <c r="VOP2" s="38"/>
      <c r="VOQ2" s="38"/>
      <c r="VOR2" s="38"/>
      <c r="VOS2" s="38"/>
      <c r="VOT2" s="38"/>
      <c r="VOU2" s="38"/>
      <c r="VOV2" s="38"/>
      <c r="VOW2" s="38"/>
      <c r="VOX2" s="38"/>
      <c r="VOY2" s="38"/>
      <c r="VOZ2" s="38"/>
      <c r="VPA2" s="38"/>
      <c r="VPB2" s="38"/>
      <c r="VPC2" s="38"/>
      <c r="VPD2" s="38"/>
      <c r="VPE2" s="38"/>
      <c r="VPF2" s="38"/>
      <c r="VPG2" s="38"/>
      <c r="VPH2" s="38"/>
      <c r="VPI2" s="38"/>
      <c r="VPJ2" s="38"/>
      <c r="VPK2" s="38"/>
      <c r="VPL2" s="38"/>
      <c r="VPM2" s="38"/>
      <c r="VPN2" s="38"/>
      <c r="VPO2" s="38"/>
      <c r="VPP2" s="38"/>
      <c r="VPQ2" s="38"/>
      <c r="VPR2" s="38"/>
      <c r="VPS2" s="38"/>
      <c r="VPT2" s="38"/>
      <c r="VPU2" s="38"/>
      <c r="VPV2" s="38"/>
      <c r="VPW2" s="38"/>
      <c r="VPX2" s="38"/>
      <c r="VPY2" s="38"/>
      <c r="VPZ2" s="38"/>
      <c r="VQA2" s="38"/>
      <c r="VQB2" s="38"/>
      <c r="VQC2" s="38"/>
      <c r="VQD2" s="38"/>
      <c r="VQE2" s="38"/>
      <c r="VQF2" s="38"/>
      <c r="VQG2" s="38"/>
      <c r="VQH2" s="38"/>
      <c r="VQI2" s="38"/>
      <c r="VQJ2" s="38"/>
      <c r="VQK2" s="38"/>
      <c r="VQL2" s="38"/>
      <c r="VQM2" s="38"/>
      <c r="VQN2" s="38"/>
      <c r="VQO2" s="38"/>
      <c r="VQP2" s="38"/>
      <c r="VQQ2" s="38"/>
      <c r="VQR2" s="38"/>
      <c r="VQS2" s="38"/>
      <c r="VQT2" s="38"/>
      <c r="VQU2" s="38"/>
      <c r="VQV2" s="38"/>
      <c r="VQW2" s="38"/>
      <c r="VQX2" s="38"/>
      <c r="VQY2" s="38"/>
      <c r="VQZ2" s="38"/>
      <c r="VRA2" s="38"/>
      <c r="VRB2" s="38"/>
      <c r="VRC2" s="38"/>
      <c r="VRD2" s="38"/>
      <c r="VRE2" s="38"/>
      <c r="VRF2" s="38"/>
      <c r="VRG2" s="38"/>
      <c r="VRH2" s="38"/>
      <c r="VRI2" s="38"/>
      <c r="VRJ2" s="38"/>
      <c r="VRK2" s="38"/>
      <c r="VRL2" s="38"/>
      <c r="VRM2" s="38"/>
      <c r="VRN2" s="38"/>
      <c r="VRO2" s="38"/>
      <c r="VRP2" s="38"/>
      <c r="VRQ2" s="38"/>
      <c r="VRR2" s="38"/>
      <c r="VRS2" s="38"/>
      <c r="VRT2" s="38"/>
      <c r="VRU2" s="38"/>
      <c r="VRV2" s="38"/>
      <c r="VRW2" s="38"/>
      <c r="VRX2" s="38"/>
      <c r="VRY2" s="38"/>
      <c r="VRZ2" s="38"/>
      <c r="VSA2" s="38"/>
      <c r="VSB2" s="38"/>
      <c r="VSC2" s="38"/>
      <c r="VSD2" s="38"/>
      <c r="VSE2" s="38"/>
      <c r="VSF2" s="38"/>
      <c r="VSG2" s="38"/>
      <c r="VSH2" s="38"/>
      <c r="VSI2" s="38"/>
      <c r="VSJ2" s="38"/>
      <c r="VSK2" s="38"/>
      <c r="VSL2" s="38"/>
      <c r="VSM2" s="38"/>
      <c r="VSN2" s="38"/>
      <c r="VSO2" s="38"/>
      <c r="VSP2" s="38"/>
      <c r="VSQ2" s="38"/>
      <c r="VSR2" s="38"/>
      <c r="VSS2" s="38"/>
      <c r="VST2" s="38"/>
      <c r="VSU2" s="38"/>
      <c r="VSV2" s="38"/>
      <c r="VSW2" s="38"/>
      <c r="VSX2" s="38"/>
      <c r="VSY2" s="38"/>
      <c r="VSZ2" s="38"/>
      <c r="VTA2" s="38"/>
      <c r="VTB2" s="38"/>
      <c r="VTC2" s="38"/>
      <c r="VTD2" s="38"/>
      <c r="VTE2" s="38"/>
      <c r="VTF2" s="38"/>
      <c r="VTG2" s="38"/>
      <c r="VTH2" s="38"/>
      <c r="VTI2" s="38"/>
      <c r="VTJ2" s="38"/>
      <c r="VTK2" s="38"/>
      <c r="VTL2" s="38"/>
      <c r="VTM2" s="38"/>
      <c r="VTN2" s="38"/>
      <c r="VTO2" s="38"/>
      <c r="VTP2" s="38"/>
      <c r="VTQ2" s="38"/>
      <c r="VTR2" s="38"/>
      <c r="VTS2" s="38"/>
      <c r="VTT2" s="38"/>
      <c r="VTU2" s="38"/>
      <c r="VTV2" s="38"/>
      <c r="VTW2" s="38"/>
      <c r="VTX2" s="38"/>
      <c r="VTY2" s="38"/>
      <c r="VTZ2" s="38"/>
      <c r="VUA2" s="38"/>
      <c r="VUB2" s="38"/>
      <c r="VUC2" s="38"/>
      <c r="VUD2" s="38"/>
      <c r="VUE2" s="38"/>
      <c r="VUF2" s="38"/>
      <c r="VUG2" s="38"/>
      <c r="VUH2" s="38"/>
      <c r="VUI2" s="38"/>
      <c r="VUJ2" s="38"/>
      <c r="VUK2" s="38"/>
      <c r="VUL2" s="38"/>
      <c r="VUM2" s="38"/>
      <c r="VUN2" s="38"/>
      <c r="VUO2" s="38"/>
      <c r="VUP2" s="38"/>
      <c r="VUQ2" s="38"/>
      <c r="VUR2" s="38"/>
      <c r="VUS2" s="38"/>
      <c r="VUT2" s="38"/>
      <c r="VUU2" s="38"/>
      <c r="VUV2" s="38"/>
      <c r="VUW2" s="38"/>
      <c r="VUX2" s="38"/>
      <c r="VUY2" s="38"/>
      <c r="VUZ2" s="38"/>
      <c r="VVA2" s="38"/>
      <c r="VVB2" s="38"/>
      <c r="VVC2" s="38"/>
      <c r="VVD2" s="38"/>
      <c r="VVE2" s="38"/>
      <c r="VVF2" s="38"/>
      <c r="VVG2" s="38"/>
      <c r="VVH2" s="38"/>
      <c r="VVI2" s="38"/>
      <c r="VVJ2" s="38"/>
      <c r="VVK2" s="38"/>
      <c r="VVL2" s="38"/>
      <c r="VVM2" s="38"/>
      <c r="VVN2" s="38"/>
      <c r="VVO2" s="38"/>
      <c r="VVP2" s="38"/>
      <c r="VVQ2" s="38"/>
      <c r="VVR2" s="38"/>
      <c r="VVS2" s="38"/>
      <c r="VVT2" s="38"/>
      <c r="VVU2" s="38"/>
      <c r="VVV2" s="38"/>
      <c r="VVW2" s="38"/>
      <c r="VVX2" s="38"/>
      <c r="VVY2" s="38"/>
      <c r="VVZ2" s="38"/>
      <c r="VWA2" s="38"/>
      <c r="VWB2" s="38"/>
      <c r="VWC2" s="38"/>
      <c r="VWD2" s="38"/>
      <c r="VWE2" s="38"/>
      <c r="VWF2" s="38"/>
      <c r="VWG2" s="38"/>
      <c r="VWH2" s="38"/>
      <c r="VWI2" s="38"/>
      <c r="VWJ2" s="38"/>
      <c r="VWK2" s="38"/>
      <c r="VWL2" s="38"/>
      <c r="VWM2" s="38"/>
      <c r="VWN2" s="38"/>
      <c r="VWO2" s="38"/>
      <c r="VWP2" s="38"/>
      <c r="VWQ2" s="38"/>
      <c r="VWR2" s="38"/>
      <c r="VWS2" s="38"/>
      <c r="VWT2" s="38"/>
      <c r="VWU2" s="38"/>
      <c r="VWV2" s="38"/>
      <c r="VWW2" s="38"/>
      <c r="VWX2" s="38"/>
      <c r="VWY2" s="38"/>
      <c r="VWZ2" s="38"/>
      <c r="VXA2" s="38"/>
      <c r="VXB2" s="38"/>
      <c r="VXC2" s="38"/>
      <c r="VXD2" s="38"/>
      <c r="VXE2" s="38"/>
      <c r="VXF2" s="38"/>
      <c r="VXG2" s="38"/>
      <c r="VXH2" s="38"/>
      <c r="VXI2" s="38"/>
      <c r="VXJ2" s="38"/>
      <c r="VXK2" s="38"/>
      <c r="VXL2" s="38"/>
      <c r="VXM2" s="38"/>
      <c r="VXN2" s="38"/>
      <c r="VXO2" s="38"/>
      <c r="VXP2" s="38"/>
      <c r="VXQ2" s="38"/>
      <c r="VXR2" s="38"/>
      <c r="VXS2" s="38"/>
      <c r="VXT2" s="38"/>
      <c r="VXU2" s="38"/>
      <c r="VXV2" s="38"/>
      <c r="VXW2" s="38"/>
      <c r="VXX2" s="38"/>
      <c r="VXY2" s="38"/>
      <c r="VXZ2" s="38"/>
      <c r="VYA2" s="38"/>
      <c r="VYB2" s="38"/>
      <c r="VYC2" s="38"/>
      <c r="VYD2" s="38"/>
      <c r="VYE2" s="38"/>
      <c r="VYF2" s="38"/>
      <c r="VYG2" s="38"/>
      <c r="VYH2" s="38"/>
      <c r="VYI2" s="38"/>
      <c r="VYJ2" s="38"/>
      <c r="VYK2" s="38"/>
      <c r="VYL2" s="38"/>
      <c r="VYM2" s="38"/>
      <c r="VYN2" s="38"/>
      <c r="VYO2" s="38"/>
      <c r="VYP2" s="38"/>
      <c r="VYQ2" s="38"/>
      <c r="VYR2" s="38"/>
      <c r="VYS2" s="38"/>
      <c r="VYT2" s="38"/>
      <c r="VYU2" s="38"/>
      <c r="VYV2" s="38"/>
      <c r="VYW2" s="38"/>
      <c r="VYX2" s="38"/>
      <c r="VYY2" s="38"/>
      <c r="VYZ2" s="38"/>
      <c r="VZA2" s="38"/>
      <c r="VZB2" s="38"/>
      <c r="VZC2" s="38"/>
      <c r="VZD2" s="38"/>
      <c r="VZE2" s="38"/>
      <c r="VZF2" s="38"/>
      <c r="VZG2" s="38"/>
      <c r="VZH2" s="38"/>
      <c r="VZI2" s="38"/>
      <c r="VZJ2" s="38"/>
      <c r="VZK2" s="38"/>
      <c r="VZL2" s="38"/>
      <c r="VZM2" s="38"/>
      <c r="VZN2" s="38"/>
      <c r="VZO2" s="38"/>
      <c r="VZP2" s="38"/>
      <c r="VZQ2" s="38"/>
      <c r="VZR2" s="38"/>
      <c r="VZS2" s="38"/>
      <c r="VZT2" s="38"/>
      <c r="VZU2" s="38"/>
      <c r="VZV2" s="38"/>
      <c r="VZW2" s="38"/>
      <c r="VZX2" s="38"/>
      <c r="VZY2" s="38"/>
      <c r="VZZ2" s="38"/>
      <c r="WAA2" s="38"/>
      <c r="WAB2" s="38"/>
      <c r="WAC2" s="38"/>
      <c r="WAD2" s="38"/>
      <c r="WAE2" s="38"/>
      <c r="WAF2" s="38"/>
      <c r="WAG2" s="38"/>
      <c r="WAH2" s="38"/>
      <c r="WAI2" s="38"/>
      <c r="WAJ2" s="38"/>
      <c r="WAK2" s="38"/>
      <c r="WAL2" s="38"/>
      <c r="WAM2" s="38"/>
      <c r="WAN2" s="38"/>
      <c r="WAO2" s="38"/>
      <c r="WAP2" s="38"/>
      <c r="WAQ2" s="38"/>
      <c r="WAR2" s="38"/>
      <c r="WAS2" s="38"/>
      <c r="WAT2" s="38"/>
      <c r="WAU2" s="38"/>
      <c r="WAV2" s="38"/>
      <c r="WAW2" s="38"/>
      <c r="WAX2" s="38"/>
      <c r="WAY2" s="38"/>
      <c r="WAZ2" s="38"/>
      <c r="WBA2" s="38"/>
      <c r="WBB2" s="38"/>
      <c r="WBC2" s="38"/>
      <c r="WBD2" s="38"/>
      <c r="WBE2" s="38"/>
      <c r="WBF2" s="38"/>
      <c r="WBG2" s="38"/>
      <c r="WBH2" s="38"/>
      <c r="WBI2" s="38"/>
      <c r="WBJ2" s="38"/>
      <c r="WBK2" s="38"/>
      <c r="WBL2" s="38"/>
      <c r="WBM2" s="38"/>
      <c r="WBN2" s="38"/>
      <c r="WBO2" s="38"/>
      <c r="WBP2" s="38"/>
      <c r="WBQ2" s="38"/>
      <c r="WBR2" s="38"/>
      <c r="WBS2" s="38"/>
      <c r="WBT2" s="38"/>
      <c r="WBU2" s="38"/>
      <c r="WBV2" s="38"/>
      <c r="WBW2" s="38"/>
      <c r="WBX2" s="38"/>
      <c r="WBY2" s="38"/>
      <c r="WBZ2" s="38"/>
      <c r="WCA2" s="38"/>
      <c r="WCB2" s="38"/>
      <c r="WCC2" s="38"/>
      <c r="WCD2" s="38"/>
      <c r="WCE2" s="38"/>
      <c r="WCF2" s="38"/>
      <c r="WCG2" s="38"/>
      <c r="WCH2" s="38"/>
      <c r="WCI2" s="38"/>
      <c r="WCJ2" s="38"/>
      <c r="WCK2" s="38"/>
      <c r="WCL2" s="38"/>
      <c r="WCM2" s="38"/>
      <c r="WCN2" s="38"/>
      <c r="WCO2" s="38"/>
      <c r="WCP2" s="38"/>
      <c r="WCQ2" s="38"/>
      <c r="WCR2" s="38"/>
      <c r="WCS2" s="38"/>
      <c r="WCT2" s="38"/>
      <c r="WCU2" s="38"/>
      <c r="WCV2" s="38"/>
      <c r="WCW2" s="38"/>
      <c r="WCX2" s="38"/>
      <c r="WCY2" s="38"/>
      <c r="WCZ2" s="38"/>
      <c r="WDA2" s="38"/>
      <c r="WDB2" s="38"/>
      <c r="WDC2" s="38"/>
      <c r="WDD2" s="38"/>
      <c r="WDE2" s="38"/>
      <c r="WDF2" s="38"/>
      <c r="WDG2" s="38"/>
      <c r="WDH2" s="38"/>
      <c r="WDI2" s="38"/>
      <c r="WDJ2" s="38"/>
      <c r="WDK2" s="38"/>
      <c r="WDL2" s="38"/>
      <c r="WDM2" s="38"/>
      <c r="WDN2" s="38"/>
      <c r="WDO2" s="38"/>
      <c r="WDP2" s="38"/>
      <c r="WDQ2" s="38"/>
      <c r="WDR2" s="38"/>
      <c r="WDS2" s="38"/>
      <c r="WDT2" s="38"/>
      <c r="WDU2" s="38"/>
      <c r="WDV2" s="38"/>
      <c r="WDW2" s="38"/>
      <c r="WDX2" s="38"/>
      <c r="WDY2" s="38"/>
      <c r="WDZ2" s="38"/>
      <c r="WEA2" s="38"/>
      <c r="WEB2" s="38"/>
      <c r="WEC2" s="38"/>
      <c r="WED2" s="38"/>
      <c r="WEE2" s="38"/>
      <c r="WEF2" s="38"/>
      <c r="WEG2" s="38"/>
      <c r="WEH2" s="38"/>
      <c r="WEI2" s="38"/>
      <c r="WEJ2" s="38"/>
      <c r="WEK2" s="38"/>
      <c r="WEL2" s="38"/>
      <c r="WEM2" s="38"/>
      <c r="WEN2" s="38"/>
      <c r="WEO2" s="38"/>
      <c r="WEP2" s="38"/>
      <c r="WEQ2" s="38"/>
      <c r="WER2" s="38"/>
      <c r="WES2" s="38"/>
      <c r="WET2" s="38"/>
      <c r="WEU2" s="38"/>
      <c r="WEV2" s="38"/>
      <c r="WEW2" s="38"/>
      <c r="WEX2" s="38"/>
      <c r="WEY2" s="38"/>
      <c r="WEZ2" s="38"/>
      <c r="WFA2" s="38"/>
      <c r="WFB2" s="38"/>
      <c r="WFC2" s="38"/>
      <c r="WFD2" s="38"/>
      <c r="WFE2" s="38"/>
      <c r="WFF2" s="38"/>
      <c r="WFG2" s="38"/>
      <c r="WFH2" s="38"/>
      <c r="WFI2" s="38"/>
      <c r="WFJ2" s="38"/>
      <c r="WFK2" s="38"/>
      <c r="WFL2" s="38"/>
      <c r="WFM2" s="38"/>
      <c r="WFN2" s="38"/>
      <c r="WFO2" s="38"/>
      <c r="WFP2" s="38"/>
      <c r="WFQ2" s="38"/>
      <c r="WFR2" s="38"/>
      <c r="WFS2" s="38"/>
      <c r="WFT2" s="38"/>
      <c r="WFU2" s="38"/>
      <c r="WFV2" s="38"/>
      <c r="WFW2" s="38"/>
      <c r="WFX2" s="38"/>
      <c r="WFY2" s="38"/>
      <c r="WFZ2" s="38"/>
      <c r="WGA2" s="38"/>
      <c r="WGB2" s="38"/>
      <c r="WGC2" s="38"/>
      <c r="WGD2" s="38"/>
      <c r="WGE2" s="38"/>
      <c r="WGF2" s="38"/>
      <c r="WGG2" s="38"/>
      <c r="WGH2" s="38"/>
      <c r="WGI2" s="38"/>
      <c r="WGJ2" s="38"/>
      <c r="WGK2" s="38"/>
      <c r="WGL2" s="38"/>
      <c r="WGM2" s="38"/>
      <c r="WGN2" s="38"/>
      <c r="WGO2" s="38"/>
      <c r="WGP2" s="38"/>
      <c r="WGQ2" s="38"/>
      <c r="WGR2" s="38"/>
      <c r="WGS2" s="38"/>
      <c r="WGT2" s="38"/>
      <c r="WGU2" s="38"/>
      <c r="WGV2" s="38"/>
      <c r="WGW2" s="38"/>
      <c r="WGX2" s="38"/>
      <c r="WGY2" s="38"/>
      <c r="WGZ2" s="38"/>
      <c r="WHA2" s="38"/>
      <c r="WHB2" s="38"/>
      <c r="WHC2" s="38"/>
      <c r="WHD2" s="38"/>
      <c r="WHE2" s="38"/>
      <c r="WHF2" s="38"/>
      <c r="WHG2" s="38"/>
      <c r="WHH2" s="38"/>
      <c r="WHI2" s="38"/>
      <c r="WHJ2" s="38"/>
      <c r="WHK2" s="38"/>
      <c r="WHL2" s="38"/>
      <c r="WHM2" s="38"/>
      <c r="WHN2" s="38"/>
      <c r="WHO2" s="38"/>
      <c r="WHP2" s="38"/>
      <c r="WHQ2" s="38"/>
      <c r="WHR2" s="38"/>
      <c r="WHS2" s="38"/>
      <c r="WHT2" s="38"/>
      <c r="WHU2" s="38"/>
      <c r="WHV2" s="38"/>
      <c r="WHW2" s="38"/>
      <c r="WHX2" s="38"/>
      <c r="WHY2" s="38"/>
      <c r="WHZ2" s="38"/>
      <c r="WIA2" s="38"/>
      <c r="WIB2" s="38"/>
      <c r="WIC2" s="38"/>
      <c r="WID2" s="38"/>
      <c r="WIE2" s="38"/>
      <c r="WIF2" s="38"/>
      <c r="WIG2" s="38"/>
      <c r="WIH2" s="38"/>
      <c r="WII2" s="38"/>
      <c r="WIJ2" s="38"/>
      <c r="WIK2" s="38"/>
      <c r="WIL2" s="38"/>
      <c r="WIM2" s="38"/>
      <c r="WIN2" s="38"/>
      <c r="WIO2" s="38"/>
      <c r="WIP2" s="38"/>
      <c r="WIQ2" s="38"/>
      <c r="WIR2" s="38"/>
      <c r="WIS2" s="38"/>
      <c r="WIT2" s="38"/>
      <c r="WIU2" s="38"/>
      <c r="WIV2" s="38"/>
      <c r="WIW2" s="38"/>
      <c r="WIX2" s="38"/>
      <c r="WIY2" s="38"/>
      <c r="WIZ2" s="38"/>
      <c r="WJA2" s="38"/>
      <c r="WJB2" s="38"/>
      <c r="WJC2" s="38"/>
      <c r="WJD2" s="38"/>
      <c r="WJE2" s="38"/>
      <c r="WJF2" s="38"/>
      <c r="WJG2" s="38"/>
      <c r="WJH2" s="38"/>
      <c r="WJI2" s="38"/>
      <c r="WJJ2" s="38"/>
      <c r="WJK2" s="38"/>
      <c r="WJL2" s="38"/>
      <c r="WJM2" s="38"/>
      <c r="WJN2" s="38"/>
      <c r="WJO2" s="38"/>
      <c r="WJP2" s="38"/>
      <c r="WJQ2" s="38"/>
      <c r="WJR2" s="38"/>
      <c r="WJS2" s="38"/>
      <c r="WJT2" s="38"/>
      <c r="WJU2" s="38"/>
      <c r="WJV2" s="38"/>
      <c r="WJW2" s="38"/>
      <c r="WJX2" s="38"/>
      <c r="WJY2" s="38"/>
      <c r="WJZ2" s="38"/>
      <c r="WKA2" s="38"/>
      <c r="WKB2" s="38"/>
      <c r="WKC2" s="38"/>
      <c r="WKD2" s="38"/>
      <c r="WKE2" s="38"/>
      <c r="WKF2" s="38"/>
      <c r="WKG2" s="38"/>
      <c r="WKH2" s="38"/>
      <c r="WKI2" s="38"/>
      <c r="WKJ2" s="38"/>
      <c r="WKK2" s="38"/>
      <c r="WKL2" s="38"/>
      <c r="WKM2" s="38"/>
      <c r="WKN2" s="38"/>
      <c r="WKO2" s="38"/>
      <c r="WKP2" s="38"/>
      <c r="WKQ2" s="38"/>
      <c r="WKR2" s="38"/>
      <c r="WKS2" s="38"/>
      <c r="WKT2" s="38"/>
      <c r="WKU2" s="38"/>
      <c r="WKV2" s="38"/>
      <c r="WKW2" s="38"/>
      <c r="WKX2" s="38"/>
      <c r="WKY2" s="38"/>
      <c r="WKZ2" s="38"/>
      <c r="WLA2" s="38"/>
      <c r="WLB2" s="38"/>
      <c r="WLC2" s="38"/>
      <c r="WLD2" s="38"/>
      <c r="WLE2" s="38"/>
      <c r="WLF2" s="38"/>
      <c r="WLG2" s="38"/>
      <c r="WLH2" s="38"/>
      <c r="WLI2" s="38"/>
      <c r="WLJ2" s="38"/>
      <c r="WLK2" s="38"/>
      <c r="WLL2" s="38"/>
      <c r="WLM2" s="38"/>
      <c r="WLN2" s="38"/>
      <c r="WLO2" s="38"/>
      <c r="WLP2" s="38"/>
      <c r="WLQ2" s="38"/>
      <c r="WLR2" s="38"/>
      <c r="WLS2" s="38"/>
      <c r="WLT2" s="38"/>
      <c r="WLU2" s="38"/>
      <c r="WLV2" s="38"/>
      <c r="WLW2" s="38"/>
      <c r="WLX2" s="38"/>
      <c r="WLY2" s="38"/>
      <c r="WLZ2" s="38"/>
      <c r="WMA2" s="38"/>
      <c r="WMB2" s="38"/>
      <c r="WMC2" s="38"/>
      <c r="WMD2" s="38"/>
      <c r="WME2" s="38"/>
      <c r="WMF2" s="38"/>
      <c r="WMG2" s="38"/>
      <c r="WMH2" s="38"/>
      <c r="WMI2" s="38"/>
      <c r="WMJ2" s="38"/>
      <c r="WMK2" s="38"/>
      <c r="WML2" s="38"/>
      <c r="WMM2" s="38"/>
      <c r="WMN2" s="38"/>
      <c r="WMO2" s="38"/>
      <c r="WMP2" s="38"/>
      <c r="WMQ2" s="38"/>
      <c r="WMR2" s="38"/>
      <c r="WMS2" s="38"/>
      <c r="WMT2" s="38"/>
      <c r="WMU2" s="38"/>
      <c r="WMV2" s="38"/>
      <c r="WMW2" s="38"/>
      <c r="WMX2" s="38"/>
      <c r="WMY2" s="38"/>
      <c r="WMZ2" s="38"/>
      <c r="WNA2" s="38"/>
      <c r="WNB2" s="38"/>
      <c r="WNC2" s="38"/>
      <c r="WND2" s="38"/>
      <c r="WNE2" s="38"/>
      <c r="WNF2" s="38"/>
      <c r="WNG2" s="38"/>
      <c r="WNH2" s="38"/>
      <c r="WNI2" s="38"/>
      <c r="WNJ2" s="38"/>
      <c r="WNK2" s="38"/>
      <c r="WNL2" s="38"/>
      <c r="WNM2" s="38"/>
      <c r="WNN2" s="38"/>
      <c r="WNO2" s="38"/>
      <c r="WNP2" s="38"/>
      <c r="WNQ2" s="38"/>
      <c r="WNR2" s="38"/>
      <c r="WNS2" s="38"/>
      <c r="WNT2" s="38"/>
      <c r="WNU2" s="38"/>
      <c r="WNV2" s="38"/>
      <c r="WNW2" s="38"/>
      <c r="WNX2" s="38"/>
      <c r="WNY2" s="38"/>
      <c r="WNZ2" s="38"/>
      <c r="WOA2" s="38"/>
      <c r="WOB2" s="38"/>
      <c r="WOC2" s="38"/>
      <c r="WOD2" s="38"/>
      <c r="WOE2" s="38"/>
      <c r="WOF2" s="38"/>
      <c r="WOG2" s="38"/>
      <c r="WOH2" s="38"/>
      <c r="WOI2" s="38"/>
      <c r="WOJ2" s="38"/>
      <c r="WOK2" s="38"/>
      <c r="WOL2" s="38"/>
      <c r="WOM2" s="38"/>
      <c r="WON2" s="38"/>
      <c r="WOO2" s="38"/>
      <c r="WOP2" s="38"/>
      <c r="WOQ2" s="38"/>
      <c r="WOR2" s="38"/>
      <c r="WOS2" s="38"/>
      <c r="WOT2" s="38"/>
      <c r="WOU2" s="38"/>
      <c r="WOV2" s="38"/>
      <c r="WOW2" s="38"/>
      <c r="WOX2" s="38"/>
      <c r="WOY2" s="38"/>
      <c r="WOZ2" s="38"/>
      <c r="WPA2" s="38"/>
      <c r="WPB2" s="38"/>
      <c r="WPC2" s="38"/>
      <c r="WPD2" s="38"/>
      <c r="WPE2" s="38"/>
      <c r="WPF2" s="38"/>
      <c r="WPG2" s="38"/>
      <c r="WPH2" s="38"/>
      <c r="WPI2" s="38"/>
      <c r="WPJ2" s="38"/>
      <c r="WPK2" s="38"/>
      <c r="WPL2" s="38"/>
      <c r="WPM2" s="38"/>
      <c r="WPN2" s="38"/>
      <c r="WPO2" s="38"/>
      <c r="WPP2" s="38"/>
      <c r="WPQ2" s="38"/>
      <c r="WPR2" s="38"/>
      <c r="WPS2" s="38"/>
      <c r="WPT2" s="38"/>
      <c r="WPU2" s="38"/>
      <c r="WPV2" s="38"/>
      <c r="WPW2" s="38"/>
      <c r="WPX2" s="38"/>
      <c r="WPY2" s="38"/>
      <c r="WPZ2" s="38"/>
      <c r="WQA2" s="38"/>
      <c r="WQB2" s="38"/>
      <c r="WQC2" s="38"/>
      <c r="WQD2" s="38"/>
      <c r="WQE2" s="38"/>
      <c r="WQF2" s="38"/>
      <c r="WQG2" s="38"/>
      <c r="WQH2" s="38"/>
      <c r="WQI2" s="38"/>
      <c r="WQJ2" s="38"/>
      <c r="WQK2" s="38"/>
      <c r="WQL2" s="38"/>
      <c r="WQM2" s="38"/>
      <c r="WQN2" s="38"/>
      <c r="WQO2" s="38"/>
      <c r="WQP2" s="38"/>
      <c r="WQQ2" s="38"/>
      <c r="WQR2" s="38"/>
      <c r="WQS2" s="38"/>
      <c r="WQT2" s="38"/>
      <c r="WQU2" s="38"/>
      <c r="WQV2" s="38"/>
      <c r="WQW2" s="38"/>
      <c r="WQX2" s="38"/>
      <c r="WQY2" s="38"/>
      <c r="WQZ2" s="38"/>
      <c r="WRA2" s="38"/>
      <c r="WRB2" s="38"/>
      <c r="WRC2" s="38"/>
      <c r="WRD2" s="38"/>
      <c r="WRE2" s="38"/>
      <c r="WRF2" s="38"/>
      <c r="WRG2" s="38"/>
      <c r="WRH2" s="38"/>
      <c r="WRI2" s="38"/>
      <c r="WRJ2" s="38"/>
      <c r="WRK2" s="38"/>
      <c r="WRL2" s="38"/>
      <c r="WRM2" s="38"/>
      <c r="WRN2" s="38"/>
      <c r="WRO2" s="38"/>
      <c r="WRP2" s="38"/>
      <c r="WRQ2" s="38"/>
      <c r="WRR2" s="38"/>
      <c r="WRS2" s="38"/>
      <c r="WRT2" s="38"/>
      <c r="WRU2" s="38"/>
      <c r="WRV2" s="38"/>
      <c r="WRW2" s="38"/>
      <c r="WRX2" s="38"/>
      <c r="WRY2" s="38"/>
      <c r="WRZ2" s="38"/>
      <c r="WSA2" s="38"/>
      <c r="WSB2" s="38"/>
      <c r="WSC2" s="38"/>
      <c r="WSD2" s="38"/>
      <c r="WSE2" s="38"/>
      <c r="WSF2" s="38"/>
      <c r="WSG2" s="38"/>
      <c r="WSH2" s="38"/>
      <c r="WSI2" s="38"/>
      <c r="WSJ2" s="38"/>
      <c r="WSK2" s="38"/>
      <c r="WSL2" s="38"/>
      <c r="WSM2" s="38"/>
      <c r="WSN2" s="38"/>
      <c r="WSO2" s="38"/>
      <c r="WSP2" s="38"/>
      <c r="WSQ2" s="38"/>
      <c r="WSR2" s="38"/>
      <c r="WSS2" s="38"/>
      <c r="WST2" s="38"/>
      <c r="WSU2" s="38"/>
      <c r="WSV2" s="38"/>
      <c r="WSW2" s="38"/>
      <c r="WSX2" s="38"/>
      <c r="WSY2" s="38"/>
      <c r="WSZ2" s="38"/>
      <c r="WTA2" s="38"/>
      <c r="WTB2" s="38"/>
      <c r="WTC2" s="38"/>
      <c r="WTD2" s="38"/>
      <c r="WTE2" s="38"/>
      <c r="WTF2" s="38"/>
      <c r="WTG2" s="38"/>
      <c r="WTH2" s="38"/>
      <c r="WTI2" s="38"/>
      <c r="WTJ2" s="38"/>
      <c r="WTK2" s="38"/>
      <c r="WTL2" s="38"/>
      <c r="WTM2" s="38"/>
      <c r="WTN2" s="38"/>
      <c r="WTO2" s="38"/>
      <c r="WTP2" s="38"/>
      <c r="WTQ2" s="38"/>
      <c r="WTR2" s="38"/>
      <c r="WTS2" s="38"/>
      <c r="WTT2" s="38"/>
      <c r="WTU2" s="38"/>
      <c r="WTV2" s="38"/>
      <c r="WTW2" s="38"/>
      <c r="WTX2" s="38"/>
      <c r="WTY2" s="38"/>
      <c r="WTZ2" s="38"/>
      <c r="WUA2" s="38"/>
      <c r="WUB2" s="38"/>
      <c r="WUC2" s="38"/>
      <c r="WUD2" s="38"/>
      <c r="WUE2" s="38"/>
      <c r="WUF2" s="38"/>
      <c r="WUG2" s="38"/>
      <c r="WUH2" s="38"/>
      <c r="WUI2" s="38"/>
      <c r="WUJ2" s="38"/>
      <c r="WUK2" s="38"/>
      <c r="WUL2" s="38"/>
      <c r="WUM2" s="38"/>
      <c r="WUN2" s="38"/>
      <c r="WUO2" s="38"/>
      <c r="WUP2" s="38"/>
      <c r="WUQ2" s="38"/>
      <c r="WUR2" s="38"/>
      <c r="WUS2" s="38"/>
      <c r="WUT2" s="38"/>
      <c r="WUU2" s="38"/>
      <c r="WUV2" s="38"/>
      <c r="WUW2" s="38"/>
      <c r="WUX2" s="38"/>
      <c r="WUY2" s="38"/>
      <c r="WUZ2" s="38"/>
      <c r="WVA2" s="38"/>
      <c r="WVB2" s="38"/>
      <c r="WVC2" s="38"/>
      <c r="WVD2" s="38"/>
      <c r="WVE2" s="38"/>
      <c r="WVF2" s="38"/>
      <c r="WVG2" s="38"/>
      <c r="WVH2" s="38"/>
      <c r="WVI2" s="38"/>
      <c r="WVJ2" s="38"/>
      <c r="WVK2" s="38"/>
      <c r="WVL2" s="38"/>
      <c r="WVM2" s="38"/>
      <c r="WVN2" s="38"/>
      <c r="WVO2" s="38"/>
      <c r="WVP2" s="38"/>
      <c r="WVQ2" s="38"/>
      <c r="WVR2" s="38"/>
      <c r="WVS2" s="38"/>
      <c r="WVT2" s="38"/>
      <c r="WVU2" s="38"/>
      <c r="WVV2" s="38"/>
      <c r="WVW2" s="38"/>
      <c r="WVX2" s="38"/>
      <c r="WVY2" s="38"/>
      <c r="WVZ2" s="38"/>
      <c r="WWA2" s="38"/>
      <c r="WWB2" s="38"/>
      <c r="WWC2" s="38"/>
      <c r="WWD2" s="38"/>
      <c r="WWE2" s="38"/>
      <c r="WWF2" s="38"/>
      <c r="WWG2" s="38"/>
      <c r="WWH2" s="38"/>
      <c r="WWI2" s="38"/>
      <c r="WWJ2" s="38"/>
      <c r="WWK2" s="38"/>
      <c r="WWL2" s="38"/>
      <c r="WWM2" s="38"/>
      <c r="WWN2" s="38"/>
      <c r="WWO2" s="38"/>
      <c r="WWP2" s="38"/>
      <c r="WWQ2" s="38"/>
      <c r="WWR2" s="38"/>
      <c r="WWS2" s="38"/>
      <c r="WWT2" s="38"/>
      <c r="WWU2" s="38"/>
      <c r="WWV2" s="38"/>
      <c r="WWW2" s="38"/>
      <c r="WWX2" s="38"/>
      <c r="WWY2" s="38"/>
      <c r="WWZ2" s="38"/>
      <c r="WXA2" s="38"/>
      <c r="WXB2" s="38"/>
      <c r="WXC2" s="38"/>
      <c r="WXD2" s="38"/>
      <c r="WXE2" s="38"/>
      <c r="WXF2" s="38"/>
      <c r="WXG2" s="38"/>
      <c r="WXH2" s="38"/>
      <c r="WXI2" s="38"/>
      <c r="WXJ2" s="38"/>
      <c r="WXK2" s="38"/>
      <c r="WXL2" s="38"/>
      <c r="WXM2" s="38"/>
      <c r="WXN2" s="38"/>
      <c r="WXO2" s="38"/>
      <c r="WXP2" s="38"/>
      <c r="WXQ2" s="38"/>
      <c r="WXR2" s="38"/>
      <c r="WXS2" s="38"/>
      <c r="WXT2" s="38"/>
      <c r="WXU2" s="38"/>
      <c r="WXV2" s="38"/>
      <c r="WXW2" s="38"/>
      <c r="WXX2" s="38"/>
      <c r="WXY2" s="38"/>
      <c r="WXZ2" s="38"/>
      <c r="WYA2" s="38"/>
      <c r="WYB2" s="38"/>
      <c r="WYC2" s="38"/>
      <c r="WYD2" s="38"/>
      <c r="WYE2" s="38"/>
      <c r="WYF2" s="38"/>
      <c r="WYG2" s="38"/>
      <c r="WYH2" s="38"/>
      <c r="WYI2" s="38"/>
      <c r="WYJ2" s="38"/>
      <c r="WYK2" s="38"/>
      <c r="WYL2" s="38"/>
      <c r="WYM2" s="38"/>
      <c r="WYN2" s="38"/>
      <c r="WYO2" s="38"/>
      <c r="WYP2" s="38"/>
      <c r="WYQ2" s="38"/>
      <c r="WYR2" s="38"/>
      <c r="WYS2" s="38"/>
      <c r="WYT2" s="38"/>
      <c r="WYU2" s="38"/>
      <c r="WYV2" s="38"/>
      <c r="WYW2" s="38"/>
      <c r="WYX2" s="38"/>
      <c r="WYY2" s="38"/>
      <c r="WYZ2" s="38"/>
      <c r="WZA2" s="38"/>
      <c r="WZB2" s="38"/>
      <c r="WZC2" s="38"/>
      <c r="WZD2" s="38"/>
      <c r="WZE2" s="38"/>
      <c r="WZF2" s="38"/>
      <c r="WZG2" s="38"/>
      <c r="WZH2" s="38"/>
      <c r="WZI2" s="38"/>
      <c r="WZJ2" s="38"/>
      <c r="WZK2" s="38"/>
      <c r="WZL2" s="38"/>
      <c r="WZM2" s="38"/>
      <c r="WZN2" s="38"/>
      <c r="WZO2" s="38"/>
      <c r="WZP2" s="38"/>
      <c r="WZQ2" s="38"/>
      <c r="WZR2" s="38"/>
      <c r="WZS2" s="38"/>
      <c r="WZT2" s="38"/>
      <c r="WZU2" s="38"/>
      <c r="WZV2" s="38"/>
      <c r="WZW2" s="38"/>
      <c r="WZX2" s="38"/>
      <c r="WZY2" s="38"/>
      <c r="WZZ2" s="38"/>
      <c r="XAA2" s="38"/>
      <c r="XAB2" s="38"/>
      <c r="XAC2" s="38"/>
      <c r="XAD2" s="38"/>
      <c r="XAE2" s="38"/>
      <c r="XAF2" s="38"/>
      <c r="XAG2" s="38"/>
      <c r="XAH2" s="38"/>
      <c r="XAI2" s="38"/>
      <c r="XAJ2" s="38"/>
      <c r="XAK2" s="38"/>
      <c r="XAL2" s="38"/>
      <c r="XAM2" s="38"/>
      <c r="XAN2" s="38"/>
      <c r="XAO2" s="38"/>
      <c r="XAP2" s="38"/>
      <c r="XAQ2" s="38"/>
      <c r="XAR2" s="38"/>
      <c r="XAS2" s="38"/>
      <c r="XAT2" s="38"/>
      <c r="XAU2" s="38"/>
      <c r="XAV2" s="38"/>
      <c r="XAW2" s="38"/>
      <c r="XAX2" s="38"/>
      <c r="XAY2" s="38"/>
      <c r="XAZ2" s="38"/>
      <c r="XBA2" s="38"/>
      <c r="XBB2" s="38"/>
      <c r="XBC2" s="38"/>
      <c r="XBD2" s="38"/>
      <c r="XBE2" s="38"/>
      <c r="XBF2" s="38"/>
      <c r="XBG2" s="38"/>
      <c r="XBH2" s="38"/>
      <c r="XBI2" s="38"/>
      <c r="XBJ2" s="38"/>
      <c r="XBK2" s="38"/>
      <c r="XBL2" s="38"/>
      <c r="XBM2" s="38"/>
      <c r="XBN2" s="38"/>
      <c r="XBO2" s="38"/>
      <c r="XBP2" s="38"/>
      <c r="XBQ2" s="38"/>
      <c r="XBR2" s="38"/>
      <c r="XBS2" s="38"/>
      <c r="XBT2" s="38"/>
      <c r="XBU2" s="38"/>
      <c r="XBV2" s="38"/>
      <c r="XBW2" s="38"/>
      <c r="XBX2" s="38"/>
      <c r="XBY2" s="38"/>
      <c r="XBZ2" s="38"/>
      <c r="XCA2" s="38"/>
      <c r="XCB2" s="38"/>
      <c r="XCC2" s="38"/>
      <c r="XCD2" s="38"/>
      <c r="XCE2" s="38"/>
      <c r="XCF2" s="38"/>
      <c r="XCG2" s="38"/>
      <c r="XCH2" s="38"/>
      <c r="XCI2" s="38"/>
      <c r="XCJ2" s="38"/>
      <c r="XCK2" s="38"/>
      <c r="XCL2" s="38"/>
      <c r="XCM2" s="38"/>
      <c r="XCN2" s="38"/>
      <c r="XCO2" s="38"/>
      <c r="XCP2" s="38"/>
      <c r="XCQ2" s="38"/>
      <c r="XCR2" s="38"/>
      <c r="XCS2" s="38"/>
      <c r="XCT2" s="38"/>
      <c r="XCU2" s="38"/>
      <c r="XCV2" s="38"/>
      <c r="XCW2" s="38"/>
      <c r="XCX2" s="38"/>
      <c r="XCY2" s="38"/>
      <c r="XCZ2" s="38"/>
      <c r="XDA2" s="38"/>
      <c r="XDB2" s="38"/>
      <c r="XDC2" s="38"/>
      <c r="XDD2" s="38"/>
      <c r="XDE2" s="38"/>
      <c r="XDF2" s="38"/>
      <c r="XDG2" s="38"/>
      <c r="XDH2" s="38"/>
      <c r="XDI2" s="38"/>
      <c r="XDJ2" s="38"/>
      <c r="XDK2" s="38"/>
      <c r="XDL2" s="38"/>
      <c r="XDM2" s="38"/>
      <c r="XDN2" s="38"/>
      <c r="XDO2" s="38"/>
      <c r="XDP2" s="38"/>
      <c r="XDQ2" s="38"/>
      <c r="XDR2" s="38"/>
      <c r="XDS2" s="38"/>
      <c r="XDT2" s="38"/>
      <c r="XDU2" s="38"/>
      <c r="XDV2" s="38"/>
      <c r="XDW2" s="38"/>
      <c r="XDX2" s="38"/>
      <c r="XDY2" s="38"/>
      <c r="XDZ2" s="38"/>
      <c r="XEA2" s="38"/>
      <c r="XEB2" s="38"/>
      <c r="XEC2" s="38"/>
      <c r="XED2" s="38"/>
      <c r="XEE2" s="38"/>
      <c r="XEF2" s="38"/>
      <c r="XEG2" s="38"/>
      <c r="XEH2" s="38"/>
      <c r="XEI2" s="38"/>
      <c r="XEJ2" s="38"/>
      <c r="XEK2" s="38"/>
      <c r="XEL2" s="38"/>
      <c r="XEM2" s="38"/>
      <c r="XEN2" s="38"/>
      <c r="XEO2" s="38"/>
      <c r="XEP2" s="38"/>
      <c r="XEQ2" s="38"/>
      <c r="XER2" s="38"/>
      <c r="XES2" s="38"/>
      <c r="XET2" s="38"/>
      <c r="XEU2" s="38"/>
      <c r="XEV2" s="38"/>
      <c r="XEW2" s="38"/>
      <c r="XEX2" s="38"/>
      <c r="XEY2" s="38"/>
      <c r="XEZ2" s="38"/>
      <c r="XFA2" s="38"/>
      <c r="XFB2" s="38"/>
      <c r="XFC2" s="38"/>
      <c r="XFD2" s="38"/>
    </row>
    <row r="3" s="386" customFormat="1" ht="24.95" customHeight="1" spans="1:1024 1025:16384">
      <c r="C3" s="387"/>
      <c r="D3" s="455" t="s">
        <v>1311</v>
      </c>
    </row>
    <row r="4" s="357" customFormat="1" ht="39.95" customHeight="1" spans="1:1024 1025:16384">
      <c r="A4" s="17" t="s">
        <v>1244</v>
      </c>
      <c r="B4" s="17" t="s">
        <v>1245</v>
      </c>
      <c r="C4" s="68" t="s">
        <v>5</v>
      </c>
      <c r="D4" s="68" t="s">
        <v>6</v>
      </c>
    </row>
    <row r="5" s="357" customFormat="1" ht="24.95" customHeight="1" spans="1:1024 1025:16384">
      <c r="A5" s="141"/>
      <c r="B5" s="382" t="s">
        <v>1246</v>
      </c>
      <c r="C5" s="456">
        <f>SUM(C6,C11,C22,C30,C37,C41,C44,C48,C53,C59,C63,C68)</f>
        <v>54329</v>
      </c>
      <c r="D5" s="456">
        <f>SUM(D6,D11,D22,D30,D37,D41,D44,D48,D53,D59,D63,D68)</f>
        <v>54329</v>
      </c>
      <c r="E5" s="457"/>
      <c r="F5" s="457"/>
    </row>
    <row r="6" s="357" customFormat="1" ht="24.95" customHeight="1" spans="1:1024 1025:16384">
      <c r="A6" s="442">
        <v>501</v>
      </c>
      <c r="B6" s="442" t="s">
        <v>1247</v>
      </c>
      <c r="C6" s="456">
        <f>SUM(C7:C10)</f>
        <v>17293</v>
      </c>
      <c r="D6" s="456">
        <f>SUM(D7:D10)</f>
        <v>17293</v>
      </c>
      <c r="E6" s="457"/>
      <c r="F6" s="457"/>
    </row>
    <row r="7" s="357" customFormat="1" ht="24.95" customHeight="1" spans="1:1024 1025:16384">
      <c r="A7" s="141">
        <v>50101</v>
      </c>
      <c r="B7" s="458" t="s">
        <v>1248</v>
      </c>
      <c r="C7" s="429">
        <v>10023</v>
      </c>
      <c r="D7" s="429">
        <v>10023</v>
      </c>
      <c r="E7" s="457"/>
      <c r="F7" s="457"/>
    </row>
    <row r="8" s="357" customFormat="1" ht="24.95" customHeight="1" spans="1:1024 1025:16384">
      <c r="A8" s="141">
        <v>50102</v>
      </c>
      <c r="B8" s="458" t="s">
        <v>1249</v>
      </c>
      <c r="C8" s="429">
        <v>2842</v>
      </c>
      <c r="D8" s="429">
        <v>2842</v>
      </c>
      <c r="E8" s="457"/>
      <c r="F8" s="457"/>
    </row>
    <row r="9" s="357" customFormat="1" ht="24.95" customHeight="1" spans="1:1024 1025:16384">
      <c r="A9" s="141">
        <v>50103</v>
      </c>
      <c r="B9" s="458" t="s">
        <v>1250</v>
      </c>
      <c r="C9" s="429">
        <v>980</v>
      </c>
      <c r="D9" s="429">
        <v>980</v>
      </c>
      <c r="E9" s="457"/>
      <c r="F9" s="457"/>
    </row>
    <row r="10" s="357" customFormat="1" ht="24.95" customHeight="1" spans="1:1024 1025:16384">
      <c r="A10" s="141">
        <v>50199</v>
      </c>
      <c r="B10" s="458" t="s">
        <v>1251</v>
      </c>
      <c r="C10" s="429">
        <v>3448</v>
      </c>
      <c r="D10" s="429">
        <v>3448</v>
      </c>
      <c r="E10" s="457"/>
      <c r="F10" s="457"/>
    </row>
    <row r="11" s="357" customFormat="1" ht="24.95" customHeight="1" spans="1:1024 1025:16384">
      <c r="A11" s="442">
        <v>502</v>
      </c>
      <c r="B11" s="442" t="s">
        <v>1252</v>
      </c>
      <c r="C11" s="456">
        <f>SUM(C12:C21)</f>
        <v>1560</v>
      </c>
      <c r="D11" s="456">
        <f>SUM(D12:D21)</f>
        <v>1560</v>
      </c>
      <c r="E11" s="457"/>
      <c r="F11" s="457"/>
    </row>
    <row r="12" s="357" customFormat="1" ht="24.95" customHeight="1" spans="1:1024 1025:16384">
      <c r="A12" s="141">
        <v>50201</v>
      </c>
      <c r="B12" s="458" t="s">
        <v>1253</v>
      </c>
      <c r="C12" s="429">
        <v>1311</v>
      </c>
      <c r="D12" s="429">
        <v>1311</v>
      </c>
      <c r="E12" s="457"/>
      <c r="F12" s="457"/>
    </row>
    <row r="13" s="357" customFormat="1" ht="24.95" customHeight="1" spans="1:1024 1025:16384">
      <c r="A13" s="141">
        <v>50202</v>
      </c>
      <c r="B13" s="458" t="s">
        <v>1254</v>
      </c>
      <c r="C13" s="429"/>
      <c r="D13" s="429"/>
      <c r="E13" s="457"/>
      <c r="F13" s="457"/>
    </row>
    <row r="14" s="357" customFormat="1" ht="24.95" customHeight="1" spans="1:1024 1025:16384">
      <c r="A14" s="141">
        <v>50203</v>
      </c>
      <c r="B14" s="458" t="s">
        <v>1255</v>
      </c>
      <c r="C14" s="429">
        <v>1</v>
      </c>
      <c r="D14" s="429">
        <v>1</v>
      </c>
      <c r="E14" s="457"/>
      <c r="F14" s="457"/>
    </row>
    <row r="15" s="357" customFormat="1" ht="24.95" customHeight="1" spans="1:1024 1025:16384">
      <c r="A15" s="141">
        <v>50204</v>
      </c>
      <c r="B15" s="458" t="s">
        <v>1256</v>
      </c>
      <c r="C15" s="429"/>
      <c r="D15" s="429"/>
      <c r="E15" s="457"/>
      <c r="F15" s="457"/>
    </row>
    <row r="16" s="357" customFormat="1" ht="24.95" customHeight="1" spans="1:1024 1025:16384">
      <c r="A16" s="141">
        <v>50205</v>
      </c>
      <c r="B16" s="458" t="s">
        <v>1257</v>
      </c>
      <c r="C16" s="429">
        <v>16</v>
      </c>
      <c r="D16" s="429">
        <v>16</v>
      </c>
      <c r="E16" s="457"/>
      <c r="F16" s="457"/>
    </row>
    <row r="17" s="357" customFormat="1" ht="24.95" customHeight="1" spans="1:6">
      <c r="A17" s="141">
        <v>50206</v>
      </c>
      <c r="B17" s="458" t="s">
        <v>1258</v>
      </c>
      <c r="C17" s="429">
        <v>3</v>
      </c>
      <c r="D17" s="429">
        <v>3</v>
      </c>
      <c r="E17" s="457"/>
      <c r="F17" s="457"/>
    </row>
    <row r="18" s="357" customFormat="1" ht="24.95" customHeight="1" spans="1:6">
      <c r="A18" s="141">
        <v>50207</v>
      </c>
      <c r="B18" s="458" t="s">
        <v>1259</v>
      </c>
      <c r="C18" s="429"/>
      <c r="D18" s="429"/>
      <c r="E18" s="457"/>
      <c r="F18" s="457"/>
    </row>
    <row r="19" s="357" customFormat="1" ht="24.95" customHeight="1" spans="1:6">
      <c r="A19" s="141">
        <v>50208</v>
      </c>
      <c r="B19" s="458" t="s">
        <v>1260</v>
      </c>
      <c r="C19" s="429">
        <v>190</v>
      </c>
      <c r="D19" s="429">
        <v>190</v>
      </c>
      <c r="E19" s="457"/>
      <c r="F19" s="457"/>
    </row>
    <row r="20" s="357" customFormat="1" ht="24.95" customHeight="1" spans="1:6">
      <c r="A20" s="141">
        <v>50209</v>
      </c>
      <c r="B20" s="458" t="s">
        <v>1261</v>
      </c>
      <c r="C20" s="429">
        <v>7</v>
      </c>
      <c r="D20" s="429">
        <v>7</v>
      </c>
      <c r="E20" s="457"/>
      <c r="F20" s="457"/>
    </row>
    <row r="21" s="357" customFormat="1" ht="24.95" customHeight="1" spans="1:6">
      <c r="A21" s="141">
        <v>50299</v>
      </c>
      <c r="B21" s="458" t="s">
        <v>1262</v>
      </c>
      <c r="C21" s="429">
        <v>32</v>
      </c>
      <c r="D21" s="429">
        <v>32</v>
      </c>
      <c r="E21" s="457"/>
      <c r="F21" s="457"/>
    </row>
    <row r="22" s="357" customFormat="1" ht="24.95" customHeight="1" spans="1:6">
      <c r="A22" s="442">
        <v>503</v>
      </c>
      <c r="B22" s="598" t="s">
        <v>1263</v>
      </c>
      <c r="C22" s="456">
        <f>SUM(C23:C29)</f>
        <v>22</v>
      </c>
      <c r="D22" s="456">
        <f>SUM(D23:D29)</f>
        <v>22</v>
      </c>
      <c r="E22" s="457"/>
      <c r="F22" s="457"/>
    </row>
    <row r="23" s="357" customFormat="1" ht="24.95" customHeight="1" spans="1:6">
      <c r="A23" s="141">
        <v>50301</v>
      </c>
      <c r="B23" s="458" t="s">
        <v>1264</v>
      </c>
      <c r="C23" s="429"/>
      <c r="D23" s="429"/>
      <c r="E23" s="457"/>
      <c r="F23" s="457"/>
    </row>
    <row r="24" s="357" customFormat="1" ht="24.95" customHeight="1" spans="1:6">
      <c r="A24" s="141">
        <v>50302</v>
      </c>
      <c r="B24" s="458" t="s">
        <v>1265</v>
      </c>
      <c r="C24" s="429"/>
      <c r="D24" s="429"/>
      <c r="E24" s="457"/>
      <c r="F24" s="457"/>
    </row>
    <row r="25" s="357" customFormat="1" ht="24.95" customHeight="1" spans="1:6">
      <c r="A25" s="141">
        <v>50303</v>
      </c>
      <c r="B25" s="458" t="s">
        <v>1266</v>
      </c>
      <c r="C25" s="429"/>
      <c r="D25" s="429"/>
      <c r="E25" s="457"/>
      <c r="F25" s="457"/>
    </row>
    <row r="26" s="357" customFormat="1" ht="24.95" customHeight="1" spans="1:6">
      <c r="A26" s="141">
        <v>50305</v>
      </c>
      <c r="B26" s="458" t="s">
        <v>1267</v>
      </c>
      <c r="C26" s="429"/>
      <c r="D26" s="429"/>
      <c r="E26" s="457"/>
      <c r="F26" s="457"/>
    </row>
    <row r="27" s="357" customFormat="1" ht="24.95" customHeight="1" spans="1:6">
      <c r="A27" s="141">
        <v>50306</v>
      </c>
      <c r="B27" s="458" t="s">
        <v>1268</v>
      </c>
      <c r="C27" s="429">
        <v>22</v>
      </c>
      <c r="D27" s="429">
        <v>22</v>
      </c>
      <c r="E27" s="457"/>
      <c r="F27" s="457"/>
    </row>
    <row r="28" s="357" customFormat="1" ht="24.95" customHeight="1" spans="1:6">
      <c r="A28" s="141">
        <v>50307</v>
      </c>
      <c r="B28" s="458" t="s">
        <v>1269</v>
      </c>
      <c r="C28" s="429"/>
      <c r="D28" s="429"/>
      <c r="E28" s="457"/>
      <c r="F28" s="457"/>
    </row>
    <row r="29" s="357" customFormat="1" ht="24.95" customHeight="1" spans="1:6">
      <c r="A29" s="141">
        <v>50399</v>
      </c>
      <c r="B29" s="458" t="s">
        <v>1270</v>
      </c>
      <c r="C29" s="429"/>
      <c r="D29" s="429"/>
      <c r="E29" s="457"/>
      <c r="F29" s="457"/>
    </row>
    <row r="30" s="357" customFormat="1" ht="24.95" customHeight="1" spans="1:6">
      <c r="A30" s="442">
        <v>504</v>
      </c>
      <c r="B30" s="598" t="s">
        <v>1312</v>
      </c>
      <c r="C30" s="456">
        <f>SUM(C31:C36)</f>
        <v>0</v>
      </c>
      <c r="D30" s="456">
        <f>SUM(D31:D36)</f>
        <v>0</v>
      </c>
      <c r="E30" s="457"/>
      <c r="F30" s="457"/>
    </row>
    <row r="31" s="357" customFormat="1" ht="24.95" customHeight="1" spans="1:6">
      <c r="A31" s="141">
        <v>50401</v>
      </c>
      <c r="B31" s="458" t="s">
        <v>1264</v>
      </c>
      <c r="C31" s="429"/>
      <c r="D31" s="429"/>
      <c r="E31" s="457"/>
      <c r="F31" s="457"/>
    </row>
    <row r="32" s="357" customFormat="1" ht="24.95" customHeight="1" spans="1:6">
      <c r="A32" s="141">
        <v>50402</v>
      </c>
      <c r="B32" s="458" t="s">
        <v>1265</v>
      </c>
      <c r="C32" s="429"/>
      <c r="D32" s="429"/>
      <c r="E32" s="457"/>
      <c r="F32" s="457"/>
    </row>
    <row r="33" s="357" customFormat="1" ht="24.95" customHeight="1" spans="1:6">
      <c r="A33" s="141">
        <v>50403</v>
      </c>
      <c r="B33" s="458" t="s">
        <v>1266</v>
      </c>
      <c r="C33" s="429"/>
      <c r="D33" s="429"/>
      <c r="E33" s="457"/>
      <c r="F33" s="457"/>
    </row>
    <row r="34" s="357" customFormat="1" ht="24.95" customHeight="1" spans="1:6">
      <c r="A34" s="141">
        <v>50404</v>
      </c>
      <c r="B34" s="458" t="s">
        <v>1268</v>
      </c>
      <c r="C34" s="429"/>
      <c r="D34" s="429"/>
      <c r="E34" s="457"/>
      <c r="F34" s="457"/>
    </row>
    <row r="35" s="357" customFormat="1" ht="24.95" customHeight="1" spans="1:6">
      <c r="A35" s="141">
        <v>50405</v>
      </c>
      <c r="B35" s="458" t="s">
        <v>1269</v>
      </c>
      <c r="C35" s="429"/>
      <c r="D35" s="429"/>
      <c r="E35" s="457"/>
      <c r="F35" s="457"/>
    </row>
    <row r="36" s="357" customFormat="1" ht="24.95" customHeight="1" spans="1:6">
      <c r="A36" s="141">
        <v>50499</v>
      </c>
      <c r="B36" s="458" t="s">
        <v>1270</v>
      </c>
      <c r="C36" s="429"/>
      <c r="D36" s="429"/>
      <c r="E36" s="457"/>
      <c r="F36" s="457"/>
    </row>
    <row r="37" s="357" customFormat="1" ht="24.95" customHeight="1" spans="1:6">
      <c r="A37" s="442">
        <v>505</v>
      </c>
      <c r="B37" s="442" t="s">
        <v>1272</v>
      </c>
      <c r="C37" s="456">
        <f>SUM(C38:C40)</f>
        <v>30573</v>
      </c>
      <c r="D37" s="456">
        <f>SUM(D38:D40)</f>
        <v>30573</v>
      </c>
      <c r="E37" s="457"/>
      <c r="F37" s="457"/>
    </row>
    <row r="38" s="357" customFormat="1" ht="24.95" customHeight="1" spans="1:6">
      <c r="A38" s="141">
        <v>50501</v>
      </c>
      <c r="B38" s="458" t="s">
        <v>1273</v>
      </c>
      <c r="C38" s="429">
        <v>29610</v>
      </c>
      <c r="D38" s="429">
        <v>29610</v>
      </c>
      <c r="E38" s="457"/>
      <c r="F38" s="457"/>
    </row>
    <row r="39" s="357" customFormat="1" ht="24.95" customHeight="1" spans="1:6">
      <c r="A39" s="141">
        <v>50502</v>
      </c>
      <c r="B39" s="458" t="s">
        <v>1274</v>
      </c>
      <c r="C39" s="429">
        <v>963</v>
      </c>
      <c r="D39" s="429">
        <v>963</v>
      </c>
      <c r="E39" s="457"/>
      <c r="F39" s="457"/>
    </row>
    <row r="40" s="357" customFormat="1" ht="24.95" customHeight="1" spans="1:6">
      <c r="A40" s="141">
        <v>50599</v>
      </c>
      <c r="B40" s="458" t="s">
        <v>1275</v>
      </c>
      <c r="C40" s="429"/>
      <c r="D40" s="429"/>
      <c r="E40" s="457"/>
      <c r="F40" s="457"/>
    </row>
    <row r="41" s="357" customFormat="1" ht="24.95" customHeight="1" spans="1:6">
      <c r="A41" s="442">
        <v>506</v>
      </c>
      <c r="B41" s="442" t="s">
        <v>1276</v>
      </c>
      <c r="C41" s="456">
        <f>SUM(C42:C43)</f>
        <v>9</v>
      </c>
      <c r="D41" s="456">
        <f>SUM(D42:D43)</f>
        <v>9</v>
      </c>
      <c r="E41" s="457"/>
      <c r="F41" s="457"/>
    </row>
    <row r="42" s="357" customFormat="1" ht="24.95" customHeight="1" spans="1:6">
      <c r="A42" s="141">
        <v>50601</v>
      </c>
      <c r="B42" s="458" t="s">
        <v>1277</v>
      </c>
      <c r="C42" s="429">
        <v>9</v>
      </c>
      <c r="D42" s="429">
        <v>9</v>
      </c>
      <c r="E42" s="457"/>
      <c r="F42" s="457"/>
    </row>
    <row r="43" s="357" customFormat="1" ht="24.95" customHeight="1" spans="1:6">
      <c r="A43" s="141">
        <v>50602</v>
      </c>
      <c r="B43" s="458" t="s">
        <v>1278</v>
      </c>
      <c r="C43" s="429"/>
      <c r="D43" s="429"/>
      <c r="E43" s="457"/>
      <c r="F43" s="457"/>
    </row>
    <row r="44" s="357" customFormat="1" ht="24.95" customHeight="1" spans="1:6">
      <c r="A44" s="442">
        <v>507</v>
      </c>
      <c r="B44" s="442" t="s">
        <v>1279</v>
      </c>
      <c r="C44" s="456">
        <f>SUM(C45:C47)</f>
        <v>0</v>
      </c>
      <c r="D44" s="456">
        <f>SUM(D45:D47)</f>
        <v>0</v>
      </c>
      <c r="E44" s="457"/>
      <c r="F44" s="457"/>
    </row>
    <row r="45" s="357" customFormat="1" ht="24.95" customHeight="1" spans="1:6">
      <c r="A45" s="141">
        <v>50701</v>
      </c>
      <c r="B45" s="458" t="s">
        <v>1280</v>
      </c>
      <c r="C45" s="429"/>
      <c r="D45" s="429"/>
      <c r="E45" s="457"/>
      <c r="F45" s="457"/>
    </row>
    <row r="46" s="357" customFormat="1" ht="24.95" customHeight="1" spans="1:6">
      <c r="A46" s="141">
        <v>50702</v>
      </c>
      <c r="B46" s="458" t="s">
        <v>1281</v>
      </c>
      <c r="C46" s="429"/>
      <c r="D46" s="429"/>
      <c r="E46" s="457"/>
      <c r="F46" s="457"/>
    </row>
    <row r="47" s="357" customFormat="1" ht="24.95" customHeight="1" spans="1:6">
      <c r="A47" s="141">
        <v>50799</v>
      </c>
      <c r="B47" s="458" t="s">
        <v>1282</v>
      </c>
      <c r="C47" s="429"/>
      <c r="D47" s="429"/>
      <c r="E47" s="457"/>
      <c r="F47" s="457"/>
    </row>
    <row r="48" s="357" customFormat="1" ht="24.95" customHeight="1" spans="1:6">
      <c r="A48" s="442">
        <v>508</v>
      </c>
      <c r="B48" s="442" t="s">
        <v>1283</v>
      </c>
      <c r="C48" s="456">
        <f>SUM(C49:C52)</f>
        <v>0</v>
      </c>
      <c r="D48" s="456">
        <f>SUM(D49:D52)</f>
        <v>0</v>
      </c>
      <c r="E48" s="457"/>
      <c r="F48" s="457"/>
    </row>
    <row r="49" s="357" customFormat="1" ht="24.95" customHeight="1" spans="1:6">
      <c r="A49" s="141">
        <v>50803</v>
      </c>
      <c r="B49" s="141" t="s">
        <v>1313</v>
      </c>
      <c r="C49" s="429"/>
      <c r="D49" s="429"/>
      <c r="E49" s="457"/>
      <c r="F49" s="457"/>
    </row>
    <row r="50" s="357" customFormat="1" ht="24.95" customHeight="1" spans="1:6">
      <c r="A50" s="141">
        <v>50804</v>
      </c>
      <c r="B50" s="141" t="s">
        <v>1285</v>
      </c>
      <c r="C50" s="429"/>
      <c r="D50" s="429"/>
      <c r="E50" s="457"/>
      <c r="F50" s="457"/>
    </row>
    <row r="51" s="357" customFormat="1" ht="24.95" customHeight="1" spans="1:6">
      <c r="A51" s="141">
        <v>50805</v>
      </c>
      <c r="B51" s="141" t="s">
        <v>1314</v>
      </c>
      <c r="C51" s="429"/>
      <c r="D51" s="429"/>
      <c r="E51" s="457"/>
      <c r="F51" s="457"/>
    </row>
    <row r="52" s="357" customFormat="1" ht="24.95" customHeight="1" spans="1:6">
      <c r="A52" s="141">
        <v>50899</v>
      </c>
      <c r="B52" s="141" t="s">
        <v>1315</v>
      </c>
      <c r="C52" s="429"/>
      <c r="D52" s="429"/>
      <c r="E52" s="457"/>
      <c r="F52" s="457"/>
    </row>
    <row r="53" s="357" customFormat="1" ht="24.95" customHeight="1" spans="1:6">
      <c r="A53" s="442">
        <v>509</v>
      </c>
      <c r="B53" s="442" t="s">
        <v>1288</v>
      </c>
      <c r="C53" s="456">
        <f>SUM(C54:C58)</f>
        <v>4872</v>
      </c>
      <c r="D53" s="456">
        <f>SUM(D54:D58)</f>
        <v>4872</v>
      </c>
      <c r="E53" s="457"/>
      <c r="F53" s="457"/>
    </row>
    <row r="54" s="357" customFormat="1" ht="24.95" customHeight="1" spans="1:6">
      <c r="A54" s="141">
        <v>50901</v>
      </c>
      <c r="B54" s="458" t="s">
        <v>1289</v>
      </c>
      <c r="C54" s="429">
        <v>4850</v>
      </c>
      <c r="D54" s="429">
        <v>4850</v>
      </c>
      <c r="E54" s="457"/>
      <c r="F54" s="457"/>
    </row>
    <row r="55" s="357" customFormat="1" ht="24.95" customHeight="1" spans="1:6">
      <c r="A55" s="141">
        <v>50902</v>
      </c>
      <c r="B55" s="458" t="s">
        <v>1290</v>
      </c>
      <c r="C55" s="429"/>
      <c r="D55" s="429"/>
      <c r="E55" s="457"/>
      <c r="F55" s="457"/>
    </row>
    <row r="56" s="357" customFormat="1" ht="24.95" customHeight="1" spans="1:6">
      <c r="A56" s="141">
        <v>50903</v>
      </c>
      <c r="B56" s="458" t="s">
        <v>1291</v>
      </c>
      <c r="C56" s="429"/>
      <c r="D56" s="429"/>
      <c r="E56" s="457"/>
      <c r="F56" s="457"/>
    </row>
    <row r="57" s="357" customFormat="1" ht="24.95" customHeight="1" spans="1:6">
      <c r="A57" s="141">
        <v>50905</v>
      </c>
      <c r="B57" s="458" t="s">
        <v>1292</v>
      </c>
      <c r="C57" s="429">
        <v>22</v>
      </c>
      <c r="D57" s="429">
        <v>22</v>
      </c>
      <c r="E57" s="457"/>
      <c r="F57" s="457"/>
    </row>
    <row r="58" s="357" customFormat="1" ht="24.95" customHeight="1" spans="1:6">
      <c r="A58" s="141">
        <v>50999</v>
      </c>
      <c r="B58" s="458" t="s">
        <v>1293</v>
      </c>
      <c r="C58" s="429"/>
      <c r="D58" s="429"/>
      <c r="E58" s="457"/>
      <c r="F58" s="457"/>
    </row>
    <row r="59" s="357" customFormat="1" ht="24.95" customHeight="1" spans="1:6">
      <c r="A59" s="442">
        <v>510</v>
      </c>
      <c r="B59" s="442" t="s">
        <v>1294</v>
      </c>
      <c r="C59" s="456">
        <f>SUM(C60:C62)</f>
        <v>0</v>
      </c>
      <c r="D59" s="456">
        <f>SUM(D60:D62)</f>
        <v>0</v>
      </c>
      <c r="E59" s="457"/>
      <c r="F59" s="457"/>
    </row>
    <row r="60" s="357" customFormat="1" ht="24.95" customHeight="1" spans="1:6">
      <c r="A60" s="141">
        <v>51002</v>
      </c>
      <c r="B60" s="458" t="s">
        <v>1295</v>
      </c>
      <c r="C60" s="429"/>
      <c r="D60" s="429"/>
      <c r="E60" s="457"/>
      <c r="F60" s="457"/>
    </row>
    <row r="61" s="357" customFormat="1" ht="24.95" customHeight="1" spans="1:6">
      <c r="A61" s="141">
        <v>51003</v>
      </c>
      <c r="B61" s="458" t="s">
        <v>1296</v>
      </c>
      <c r="C61" s="429"/>
      <c r="D61" s="429"/>
      <c r="E61" s="457"/>
      <c r="F61" s="457"/>
    </row>
    <row r="62" s="357" customFormat="1" ht="24.95" customHeight="1" spans="1:6">
      <c r="A62" s="141">
        <v>51004</v>
      </c>
      <c r="B62" s="458" t="s">
        <v>1297</v>
      </c>
      <c r="C62" s="429"/>
      <c r="D62" s="429"/>
      <c r="E62" s="457"/>
      <c r="F62" s="457"/>
    </row>
    <row r="63" s="357" customFormat="1" ht="24.95" customHeight="1" spans="1:6">
      <c r="A63" s="442">
        <v>511</v>
      </c>
      <c r="B63" s="442" t="s">
        <v>1298</v>
      </c>
      <c r="C63" s="456">
        <f>SUM(C64:C67)</f>
        <v>0</v>
      </c>
      <c r="D63" s="456">
        <f>SUM(D64:D67)</f>
        <v>0</v>
      </c>
      <c r="E63" s="457"/>
      <c r="F63" s="457"/>
    </row>
    <row r="64" s="357" customFormat="1" ht="24.95" customHeight="1" spans="1:6">
      <c r="A64" s="141">
        <v>51101</v>
      </c>
      <c r="B64" s="458" t="s">
        <v>1299</v>
      </c>
      <c r="C64" s="429"/>
      <c r="D64" s="429"/>
      <c r="E64" s="457"/>
      <c r="F64" s="457"/>
    </row>
    <row r="65" s="357" customFormat="1" ht="24.95" customHeight="1" spans="1:6">
      <c r="A65" s="141">
        <v>51102</v>
      </c>
      <c r="B65" s="458" t="s">
        <v>1300</v>
      </c>
      <c r="C65" s="429"/>
      <c r="D65" s="429"/>
      <c r="E65" s="457"/>
      <c r="F65" s="457"/>
    </row>
    <row r="66" s="357" customFormat="1" ht="24.95" customHeight="1" spans="1:6">
      <c r="A66" s="141">
        <v>51103</v>
      </c>
      <c r="B66" s="458" t="s">
        <v>1301</v>
      </c>
      <c r="C66" s="429"/>
      <c r="D66" s="429"/>
      <c r="E66" s="457"/>
      <c r="F66" s="457"/>
    </row>
    <row r="67" s="357" customFormat="1" ht="24.95" customHeight="1" spans="1:6">
      <c r="A67" s="141">
        <v>51104</v>
      </c>
      <c r="B67" s="458" t="s">
        <v>1302</v>
      </c>
      <c r="C67" s="429"/>
      <c r="D67" s="429"/>
      <c r="E67" s="457"/>
      <c r="F67" s="457"/>
    </row>
    <row r="68" s="357" customFormat="1" ht="24.95" customHeight="1" spans="1:6">
      <c r="A68" s="442">
        <v>599</v>
      </c>
      <c r="B68" s="442" t="s">
        <v>1303</v>
      </c>
      <c r="C68" s="456">
        <f>SUM(C69:C73)</f>
        <v>0</v>
      </c>
      <c r="D68" s="456">
        <f>SUM(D69:D73)</f>
        <v>0</v>
      </c>
      <c r="E68" s="457"/>
      <c r="F68" s="457"/>
    </row>
    <row r="69" s="357" customFormat="1" ht="24.95" customHeight="1" spans="1:6">
      <c r="A69" s="141">
        <v>59907</v>
      </c>
      <c r="B69" s="141" t="s">
        <v>1304</v>
      </c>
      <c r="C69" s="429"/>
      <c r="D69" s="429"/>
      <c r="E69" s="457"/>
      <c r="F69" s="457"/>
    </row>
    <row r="70" s="357" customFormat="1" ht="24.95" customHeight="1" spans="1:6">
      <c r="A70" s="141">
        <v>59908</v>
      </c>
      <c r="B70" s="141" t="s">
        <v>1305</v>
      </c>
      <c r="C70" s="429"/>
      <c r="D70" s="429"/>
      <c r="E70" s="457"/>
      <c r="F70" s="457"/>
    </row>
    <row r="71" s="357" customFormat="1" ht="24.95" customHeight="1" spans="1:6">
      <c r="A71" s="141">
        <v>59909</v>
      </c>
      <c r="B71" s="141" t="s">
        <v>1306</v>
      </c>
      <c r="C71" s="429"/>
      <c r="D71" s="429"/>
      <c r="E71" s="457"/>
      <c r="F71" s="457"/>
    </row>
    <row r="72" s="357" customFormat="1" ht="24.95" customHeight="1" spans="1:6">
      <c r="A72" s="141">
        <v>59910</v>
      </c>
      <c r="B72" s="141" t="s">
        <v>1307</v>
      </c>
      <c r="C72" s="429"/>
      <c r="D72" s="429"/>
      <c r="E72" s="457"/>
      <c r="F72" s="457"/>
    </row>
    <row r="73" s="357" customFormat="1" ht="24.95" customHeight="1" spans="1:6">
      <c r="A73" s="141">
        <v>59999</v>
      </c>
      <c r="B73" s="141" t="s">
        <v>1308</v>
      </c>
      <c r="C73" s="429"/>
      <c r="D73" s="429"/>
      <c r="E73" s="457"/>
      <c r="F73" s="457"/>
    </row>
    <row r="74" s="38" customFormat="1" ht="12.6" customHeight="1"/>
    <row r="75" s="38" customFormat="1" ht="12.6" customHeight="1"/>
    <row r="76" s="38" customFormat="1" ht="12.6" customHeight="1"/>
    <row r="77" s="38" customFormat="1" ht="12.6" customHeight="1"/>
  </sheetData>
  <mergeCells count="1">
    <mergeCell ref="A2:D2"/>
  </mergeCells>
  <pageMargins left="0.751388888888889" right="0.751388888888889" top="1" bottom="1" header="0.5" footer="0.5"/>
  <pageSetup paperSize="9" scale="99" orientation="portrait" horizontalDpi="600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4"/>
  <sheetViews>
    <sheetView topLeftCell="A18" workbookViewId="0">
      <pane xSplit="24960" topLeftCell="R1" activePane="topLeft"/>
      <selection activeCell="D18" sqref="D18"/>
      <selection pane="topRight"/>
    </sheetView>
  </sheetViews>
  <sheetFormatPr defaultColWidth="8.88333333333333" defaultRowHeight="15"/>
  <cols>
    <col min="1" max="1" width="32.6333333333333" style="38" customWidth="1"/>
    <col min="2" max="2" width="10.25" style="584" customWidth="1"/>
    <col min="3" max="3" width="9.63333333333333" style="584" customWidth="1"/>
    <col min="4" max="4" width="10" style="584" customWidth="1"/>
    <col min="5" max="5" width="12.5" style="585" customWidth="1"/>
    <col min="6" max="6" width="18" style="38" hidden="1" customWidth="1"/>
    <col min="7" max="7" width="11.75" style="585" customWidth="1"/>
    <col min="8" max="32" width="9" style="38" customWidth="1"/>
    <col min="33" max="16384" width="8.88333333333333" style="38"/>
  </cols>
  <sheetData>
    <row r="1" s="37" customFormat="1" ht="24.95" customHeight="1" spans="1:32">
      <c r="A1" s="103" t="s">
        <v>1316</v>
      </c>
      <c r="B1" s="586"/>
      <c r="C1" s="586"/>
      <c r="D1" s="586"/>
      <c r="E1" s="587"/>
      <c r="G1" s="587"/>
    </row>
    <row r="2" s="347" customFormat="1" ht="30" customHeight="1" spans="1:32">
      <c r="A2" s="51" t="s">
        <v>1317</v>
      </c>
      <c r="B2" s="385"/>
      <c r="C2" s="385"/>
      <c r="D2" s="385"/>
      <c r="E2" s="385"/>
      <c r="F2" s="385"/>
      <c r="G2" s="40"/>
    </row>
    <row r="3" s="38" customFormat="1" ht="24.95" customHeight="1" spans="1:32">
      <c r="A3" s="386"/>
      <c r="B3" s="588"/>
      <c r="C3" s="588"/>
      <c r="D3" s="588"/>
      <c r="E3" s="589" t="s">
        <v>2</v>
      </c>
      <c r="F3" s="589"/>
      <c r="G3" s="360"/>
    </row>
    <row r="4" s="5" customFormat="1" ht="54.95" customHeight="1" spans="1:32">
      <c r="A4" s="42" t="s">
        <v>3</v>
      </c>
      <c r="B4" s="590" t="s">
        <v>4</v>
      </c>
      <c r="C4" s="590" t="s">
        <v>5</v>
      </c>
      <c r="D4" s="590" t="s">
        <v>6</v>
      </c>
      <c r="E4" s="591" t="s">
        <v>1318</v>
      </c>
      <c r="F4" s="592" t="s">
        <v>8</v>
      </c>
      <c r="G4" s="558" t="s">
        <v>9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="5" customFormat="1" ht="24.95" customHeight="1" spans="1:32">
      <c r="A5" s="130" t="s">
        <v>10</v>
      </c>
      <c r="B5" s="593">
        <f>SUM(B6:B22)</f>
        <v>12700</v>
      </c>
      <c r="C5" s="593">
        <f>SUM(C6:C22)</f>
        <v>11500</v>
      </c>
      <c r="D5" s="593">
        <f>SUM(D6:D22)</f>
        <v>11354</v>
      </c>
      <c r="E5" s="399">
        <f t="shared" ref="E5:E8" si="0">D5/C5</f>
        <v>0.987304347826087</v>
      </c>
      <c r="F5" s="593">
        <v>11339</v>
      </c>
      <c r="G5" s="399">
        <f t="shared" ref="G5:G8" si="1">SUM(D5-F5)/F5</f>
        <v>0.00132286797777582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="5" customFormat="1" ht="24.95" customHeight="1" spans="1:32">
      <c r="A6" s="594" t="s">
        <v>11</v>
      </c>
      <c r="B6" s="595">
        <v>5140</v>
      </c>
      <c r="C6" s="595">
        <v>4300</v>
      </c>
      <c r="D6" s="595">
        <v>4641</v>
      </c>
      <c r="E6" s="396">
        <f t="shared" si="0"/>
        <v>1.0793023255814</v>
      </c>
      <c r="F6" s="595">
        <v>4603</v>
      </c>
      <c r="G6" s="396">
        <f t="shared" si="1"/>
        <v>0.00825548555290028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="5" customFormat="1" ht="24.95" customHeight="1" spans="1:32">
      <c r="A7" s="594" t="s">
        <v>12</v>
      </c>
      <c r="B7" s="595"/>
      <c r="C7" s="595"/>
      <c r="D7" s="595"/>
      <c r="E7" s="396"/>
      <c r="F7" s="595"/>
      <c r="G7" s="396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="5" customFormat="1" ht="24.95" customHeight="1" spans="1:32">
      <c r="A8" s="594" t="s">
        <v>13</v>
      </c>
      <c r="B8" s="595">
        <v>700</v>
      </c>
      <c r="C8" s="595">
        <v>780</v>
      </c>
      <c r="D8" s="595">
        <v>752</v>
      </c>
      <c r="E8" s="396">
        <f t="shared" si="0"/>
        <v>0.964102564102564</v>
      </c>
      <c r="F8" s="595">
        <v>525</v>
      </c>
      <c r="G8" s="396">
        <f t="shared" si="1"/>
        <v>0.432380952380952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="5" customFormat="1" ht="24.95" customHeight="1" spans="1:32">
      <c r="A9" s="594" t="s">
        <v>14</v>
      </c>
      <c r="B9" s="595"/>
      <c r="C9" s="595"/>
      <c r="D9" s="595"/>
      <c r="E9" s="396"/>
      <c r="F9" s="595"/>
      <c r="G9" s="396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="5" customFormat="1" ht="24.95" customHeight="1" spans="1:32">
      <c r="A10" s="594" t="s">
        <v>15</v>
      </c>
      <c r="B10" s="595">
        <v>300</v>
      </c>
      <c r="C10" s="595">
        <v>230</v>
      </c>
      <c r="D10" s="595">
        <v>237</v>
      </c>
      <c r="E10" s="396">
        <f t="shared" ref="E10:E15" si="2">D10/C10</f>
        <v>1.0304347826087</v>
      </c>
      <c r="F10" s="595">
        <v>236</v>
      </c>
      <c r="G10" s="396">
        <f t="shared" ref="G10:G15" si="3">SUM(D10-F10)/F10</f>
        <v>0.00423728813559322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="5" customFormat="1" ht="24.95" customHeight="1" spans="1:32">
      <c r="A11" s="594" t="s">
        <v>16</v>
      </c>
      <c r="B11" s="595">
        <v>400</v>
      </c>
      <c r="C11" s="595">
        <v>620</v>
      </c>
      <c r="D11" s="595">
        <v>622</v>
      </c>
      <c r="E11" s="396">
        <f t="shared" si="2"/>
        <v>1.00322580645161</v>
      </c>
      <c r="F11" s="595">
        <v>341</v>
      </c>
      <c r="G11" s="396">
        <f t="shared" si="3"/>
        <v>0.824046920821114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="5" customFormat="1" ht="24.95" customHeight="1" spans="1:32">
      <c r="A12" s="594" t="s">
        <v>17</v>
      </c>
      <c r="B12" s="595">
        <v>800</v>
      </c>
      <c r="C12" s="595">
        <v>670</v>
      </c>
      <c r="D12" s="595">
        <v>654</v>
      </c>
      <c r="E12" s="396">
        <f t="shared" si="2"/>
        <v>0.976119402985075</v>
      </c>
      <c r="F12" s="595">
        <v>664</v>
      </c>
      <c r="G12" s="396">
        <f t="shared" si="3"/>
        <v>-0.0150602409638554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="5" customFormat="1" ht="24.95" customHeight="1" spans="1:32">
      <c r="A13" s="594" t="s">
        <v>18</v>
      </c>
      <c r="B13" s="595">
        <v>600</v>
      </c>
      <c r="C13" s="595">
        <v>750</v>
      </c>
      <c r="D13" s="595">
        <v>778</v>
      </c>
      <c r="E13" s="396">
        <f t="shared" si="2"/>
        <v>1.03733333333333</v>
      </c>
      <c r="F13" s="595">
        <v>523</v>
      </c>
      <c r="G13" s="396">
        <f t="shared" si="3"/>
        <v>0.487571701720841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="5" customFormat="1" ht="24.95" customHeight="1" spans="1:32">
      <c r="A14" s="594" t="s">
        <v>19</v>
      </c>
      <c r="B14" s="595">
        <v>400</v>
      </c>
      <c r="C14" s="595">
        <v>310</v>
      </c>
      <c r="D14" s="595">
        <v>321</v>
      </c>
      <c r="E14" s="396">
        <f t="shared" si="2"/>
        <v>1.03548387096774</v>
      </c>
      <c r="F14" s="595">
        <v>302</v>
      </c>
      <c r="G14" s="396">
        <f t="shared" si="3"/>
        <v>0.0629139072847682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="5" customFormat="1" ht="24.95" customHeight="1" spans="1:32">
      <c r="A15" s="594" t="s">
        <v>20</v>
      </c>
      <c r="B15" s="595">
        <v>1600</v>
      </c>
      <c r="C15" s="595">
        <v>1400</v>
      </c>
      <c r="D15" s="595">
        <v>1036</v>
      </c>
      <c r="E15" s="396">
        <f t="shared" si="2"/>
        <v>0.74</v>
      </c>
      <c r="F15" s="595">
        <v>1586</v>
      </c>
      <c r="G15" s="396">
        <f t="shared" si="3"/>
        <v>-0.346784363177806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="5" customFormat="1" ht="24.95" customHeight="1" spans="1:32">
      <c r="A16" s="594" t="s">
        <v>21</v>
      </c>
      <c r="B16" s="595"/>
      <c r="C16" s="595"/>
      <c r="D16" s="595"/>
      <c r="E16" s="396"/>
      <c r="F16" s="595"/>
      <c r="G16" s="396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="5" customFormat="1" ht="24.95" customHeight="1" spans="1:32">
      <c r="A17" s="594" t="s">
        <v>22</v>
      </c>
      <c r="B17" s="595">
        <v>800</v>
      </c>
      <c r="C17" s="595">
        <v>780</v>
      </c>
      <c r="D17" s="595">
        <v>728</v>
      </c>
      <c r="E17" s="396">
        <f t="shared" ref="E17:E19" si="4">D17/C17</f>
        <v>0.933333333333333</v>
      </c>
      <c r="F17" s="595">
        <v>765</v>
      </c>
      <c r="G17" s="396">
        <f t="shared" ref="G17:G19" si="5">SUM(D17-F17)/F17</f>
        <v>-0.0483660130718954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="5" customFormat="1" ht="24.95" customHeight="1" spans="1:32">
      <c r="A18" s="594" t="s">
        <v>23</v>
      </c>
      <c r="B18" s="595">
        <v>600</v>
      </c>
      <c r="C18" s="595">
        <v>1050</v>
      </c>
      <c r="D18" s="595">
        <v>997</v>
      </c>
      <c r="E18" s="396">
        <f t="shared" si="4"/>
        <v>0.94952380952381</v>
      </c>
      <c r="F18" s="595">
        <v>485</v>
      </c>
      <c r="G18" s="396">
        <f t="shared" si="5"/>
        <v>1.05567010309278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="5" customFormat="1" ht="24.95" customHeight="1" spans="1:32">
      <c r="A19" s="594" t="s">
        <v>24</v>
      </c>
      <c r="B19" s="595">
        <v>1300</v>
      </c>
      <c r="C19" s="595">
        <v>500</v>
      </c>
      <c r="D19" s="595">
        <v>488</v>
      </c>
      <c r="E19" s="396">
        <f t="shared" si="4"/>
        <v>0.976</v>
      </c>
      <c r="F19" s="595">
        <v>1244</v>
      </c>
      <c r="G19" s="396">
        <f t="shared" si="5"/>
        <v>-0.607717041800643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="5" customFormat="1" ht="24.95" customHeight="1" spans="1:32">
      <c r="A20" s="594" t="s">
        <v>25</v>
      </c>
      <c r="B20" s="595"/>
      <c r="C20" s="595"/>
      <c r="D20" s="595"/>
      <c r="E20" s="396"/>
      <c r="F20" s="595"/>
      <c r="G20" s="396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="5" customFormat="1" ht="24.95" customHeight="1" spans="1:32">
      <c r="A21" s="594" t="s">
        <v>26</v>
      </c>
      <c r="B21" s="595">
        <v>60</v>
      </c>
      <c r="C21" s="595">
        <v>110</v>
      </c>
      <c r="D21" s="595">
        <v>100</v>
      </c>
      <c r="E21" s="396">
        <f t="shared" ref="E21:E27" si="6">D21/C21</f>
        <v>0.909090909090909</v>
      </c>
      <c r="F21" s="595">
        <v>65</v>
      </c>
      <c r="G21" s="396">
        <f t="shared" ref="G21:G27" si="7">SUM(D21-F21)/F21</f>
        <v>0.538461538461538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="5" customFormat="1" ht="24.95" customHeight="1" spans="1:32">
      <c r="A22" s="594" t="s">
        <v>27</v>
      </c>
      <c r="B22" s="595"/>
      <c r="C22" s="595"/>
      <c r="D22" s="595"/>
      <c r="E22" s="396"/>
      <c r="F22" s="595"/>
      <c r="G22" s="396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="583" customFormat="1" ht="24.95" customHeight="1" spans="1:32">
      <c r="A23" s="130" t="s">
        <v>28</v>
      </c>
      <c r="B23" s="593">
        <f>SUM(B24:B30)</f>
        <v>18300</v>
      </c>
      <c r="C23" s="593">
        <f>SUM(C24:C30)</f>
        <v>19800</v>
      </c>
      <c r="D23" s="593">
        <f>SUM(D24:D30)</f>
        <v>19988</v>
      </c>
      <c r="E23" s="399">
        <f t="shared" si="6"/>
        <v>1.00949494949495</v>
      </c>
      <c r="F23" s="593">
        <v>19023</v>
      </c>
      <c r="G23" s="399">
        <f t="shared" si="7"/>
        <v>0.0507280660253377</v>
      </c>
    </row>
    <row r="24" s="5" customFormat="1" ht="24.95" customHeight="1" spans="1:32">
      <c r="A24" s="594" t="s">
        <v>29</v>
      </c>
      <c r="B24" s="595">
        <v>1000</v>
      </c>
      <c r="C24" s="595">
        <v>1100</v>
      </c>
      <c r="D24" s="595">
        <v>1248</v>
      </c>
      <c r="E24" s="396">
        <f t="shared" si="6"/>
        <v>1.13454545454545</v>
      </c>
      <c r="F24" s="595">
        <v>1152</v>
      </c>
      <c r="G24" s="396">
        <f t="shared" si="7"/>
        <v>0.0833333333333333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="5" customFormat="1" ht="24.95" customHeight="1" spans="1:32">
      <c r="A25" s="594" t="s">
        <v>30</v>
      </c>
      <c r="B25" s="595">
        <v>800</v>
      </c>
      <c r="C25" s="595">
        <v>400</v>
      </c>
      <c r="D25" s="595">
        <v>391</v>
      </c>
      <c r="E25" s="396">
        <f t="shared" si="6"/>
        <v>0.9775</v>
      </c>
      <c r="F25" s="595">
        <v>833</v>
      </c>
      <c r="G25" s="396">
        <f t="shared" si="7"/>
        <v>-0.530612244897959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="5" customFormat="1" ht="24.95" customHeight="1" spans="1:32">
      <c r="A26" s="594" t="s">
        <v>31</v>
      </c>
      <c r="B26" s="595">
        <v>600</v>
      </c>
      <c r="C26" s="595">
        <v>3600</v>
      </c>
      <c r="D26" s="595">
        <v>4189</v>
      </c>
      <c r="E26" s="396">
        <f t="shared" si="6"/>
        <v>1.16361111111111</v>
      </c>
      <c r="F26" s="595">
        <v>631</v>
      </c>
      <c r="G26" s="396">
        <f t="shared" si="7"/>
        <v>5.63866877971474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="5" customFormat="1" ht="39.95" customHeight="1" spans="1:32">
      <c r="A27" s="369" t="s">
        <v>32</v>
      </c>
      <c r="B27" s="595">
        <v>14800</v>
      </c>
      <c r="C27" s="595">
        <v>13890</v>
      </c>
      <c r="D27" s="595">
        <v>13148</v>
      </c>
      <c r="E27" s="396">
        <f t="shared" si="6"/>
        <v>0.946580273578114</v>
      </c>
      <c r="F27" s="595">
        <v>15202</v>
      </c>
      <c r="G27" s="396">
        <f t="shared" si="7"/>
        <v>-0.135113800815682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="5" customFormat="1" ht="24.95" customHeight="1" spans="1:32">
      <c r="A28" s="594" t="s">
        <v>33</v>
      </c>
      <c r="B28" s="595"/>
      <c r="C28" s="595"/>
      <c r="D28" s="595"/>
      <c r="E28" s="396"/>
      <c r="F28" s="595"/>
      <c r="G28" s="396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="5" customFormat="1" ht="24.95" customHeight="1" spans="1:32">
      <c r="A29" s="594" t="s">
        <v>34</v>
      </c>
      <c r="B29" s="595">
        <v>400</v>
      </c>
      <c r="C29" s="595">
        <v>160</v>
      </c>
      <c r="D29" s="595">
        <v>156</v>
      </c>
      <c r="E29" s="396">
        <f t="shared" ref="E29:E31" si="8">D29/C29</f>
        <v>0.975</v>
      </c>
      <c r="F29" s="595">
        <v>430</v>
      </c>
      <c r="G29" s="396">
        <f t="shared" ref="G29:G31" si="9">SUM(D29-F29)/F29</f>
        <v>-0.637209302325581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="5" customFormat="1" ht="24.95" customHeight="1" spans="1:32">
      <c r="A30" s="594" t="s">
        <v>35</v>
      </c>
      <c r="B30" s="595">
        <v>700</v>
      </c>
      <c r="C30" s="595">
        <v>650</v>
      </c>
      <c r="D30" s="595">
        <v>856</v>
      </c>
      <c r="E30" s="396">
        <f t="shared" si="8"/>
        <v>1.31692307692308</v>
      </c>
      <c r="F30" s="595">
        <v>775</v>
      </c>
      <c r="G30" s="396">
        <f t="shared" si="9"/>
        <v>0.104516129032258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="583" customFormat="1" ht="24.95" customHeight="1" spans="1:32">
      <c r="A31" s="596" t="s">
        <v>36</v>
      </c>
      <c r="B31" s="593">
        <f>B5+B23</f>
        <v>31000</v>
      </c>
      <c r="C31" s="593">
        <f>C5+C23</f>
        <v>31300</v>
      </c>
      <c r="D31" s="593">
        <f>D5+D23</f>
        <v>31342</v>
      </c>
      <c r="E31" s="399">
        <f t="shared" si="8"/>
        <v>1.00134185303514</v>
      </c>
      <c r="F31" s="593">
        <v>30362</v>
      </c>
      <c r="G31" s="399">
        <f t="shared" si="9"/>
        <v>0.0322771885910019</v>
      </c>
    </row>
    <row r="44" s="38" customFormat="1" spans="1:7">
      <c r="A44" s="38" t="s">
        <v>37</v>
      </c>
      <c r="B44" s="584"/>
      <c r="C44" s="584"/>
      <c r="D44" s="584"/>
      <c r="E44" s="585"/>
      <c r="G44" s="585"/>
    </row>
  </sheetData>
  <mergeCells count="2">
    <mergeCell ref="A2:G2"/>
    <mergeCell ref="E3:G3"/>
  </mergeCells>
  <printOptions horizontalCentered="1"/>
  <pageMargins left="0.352777777777778" right="0.352777777777778" top="0.588888888888889" bottom="0.588888888888889" header="0.313888888888889" footer="0.313888888888889"/>
  <pageSetup paperSize="9" scale="110" orientation="portrait"/>
  <headerFooter>
    <oddFooter>&amp;C&amp;"宋体,常规"&amp;11&amp;P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340"/>
  <sheetViews>
    <sheetView showZeros="0" topLeftCell="A69" workbookViewId="0">
      <selection activeCell="A3" sqref="A3"/>
    </sheetView>
  </sheetViews>
  <sheetFormatPr defaultColWidth="8.88333333333333" defaultRowHeight="15"/>
  <cols>
    <col min="1" max="1" width="37.75" style="538" customWidth="1"/>
    <col min="2" max="2" width="13.25" style="539" customWidth="1"/>
    <col min="3" max="3" width="13.6333333333333" style="539" customWidth="1"/>
    <col min="4" max="4" width="10.25" style="539" customWidth="1"/>
    <col min="5" max="5" width="12.6333333333333" style="540" customWidth="1"/>
    <col min="6" max="6" width="12.3833333333333" style="541" hidden="1" customWidth="1"/>
    <col min="7" max="7" width="12.6333333333333" style="541" customWidth="1"/>
    <col min="8" max="29" width="9" style="527" customWidth="1"/>
    <col min="30" max="221" width="8.88333333333333" style="527"/>
    <col min="222" max="228" width="9" style="527" customWidth="1"/>
    <col min="229" max="229" width="12.8833333333333" style="527" customWidth="1"/>
    <col min="230" max="16381" width="9" style="527" customWidth="1"/>
    <col min="16382" max="16382" width="9" style="527"/>
    <col min="16383" max="16384" width="8.88333333333333" style="527"/>
  </cols>
  <sheetData>
    <row r="1" s="525" customFormat="1" ht="24.95" customHeight="1" spans="1:255">
      <c r="A1" s="542" t="s">
        <v>1319</v>
      </c>
      <c r="B1" s="543"/>
      <c r="C1" s="543"/>
      <c r="D1" s="543"/>
      <c r="E1" s="544"/>
      <c r="F1" s="545"/>
      <c r="G1" s="545"/>
      <c r="H1" s="546"/>
    </row>
    <row r="2" s="526" customFormat="1" ht="30" customHeight="1" spans="1:255">
      <c r="A2" s="547" t="s">
        <v>1320</v>
      </c>
      <c r="B2" s="548"/>
      <c r="C2" s="549"/>
      <c r="D2" s="549"/>
      <c r="E2" s="549"/>
      <c r="F2" s="549"/>
      <c r="G2" s="550"/>
      <c r="H2" s="551"/>
    </row>
    <row r="3" s="527" customFormat="1" ht="24.95" customHeight="1" spans="1:255">
      <c r="A3" s="552"/>
      <c r="B3" s="553"/>
      <c r="C3" s="553"/>
      <c r="D3" s="553"/>
      <c r="E3" s="554" t="s">
        <v>40</v>
      </c>
      <c r="F3" s="554"/>
      <c r="G3" s="554"/>
    </row>
    <row r="4" s="525" customFormat="1" ht="39.95" customHeight="1" spans="1:255">
      <c r="A4" s="555" t="s">
        <v>41</v>
      </c>
      <c r="B4" s="556" t="s">
        <v>42</v>
      </c>
      <c r="C4" s="556" t="s">
        <v>43</v>
      </c>
      <c r="D4" s="557" t="s">
        <v>44</v>
      </c>
      <c r="E4" s="558" t="s">
        <v>45</v>
      </c>
      <c r="F4" s="555" t="s">
        <v>46</v>
      </c>
      <c r="G4" s="555" t="s">
        <v>47</v>
      </c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527"/>
      <c r="T4" s="527"/>
      <c r="U4" s="527"/>
      <c r="V4" s="527"/>
      <c r="W4" s="527"/>
      <c r="X4" s="527"/>
      <c r="Y4" s="527"/>
      <c r="Z4" s="527"/>
      <c r="AA4" s="527"/>
      <c r="AB4" s="527"/>
      <c r="AC4" s="527"/>
      <c r="AD4" s="527"/>
      <c r="AE4" s="527"/>
      <c r="HP4" s="527"/>
      <c r="HQ4" s="527"/>
      <c r="HR4" s="527"/>
      <c r="HS4" s="527"/>
      <c r="HT4" s="527"/>
      <c r="HU4" s="527"/>
      <c r="HV4" s="527"/>
      <c r="HW4" s="527"/>
      <c r="HX4" s="527"/>
      <c r="HY4" s="527"/>
      <c r="HZ4" s="527"/>
      <c r="IA4" s="527"/>
      <c r="IB4" s="527"/>
      <c r="IC4" s="527"/>
      <c r="ID4" s="527"/>
      <c r="IE4" s="527"/>
      <c r="IF4" s="527"/>
      <c r="IG4" s="527"/>
      <c r="IH4" s="527"/>
      <c r="II4" s="527"/>
      <c r="IJ4" s="527"/>
      <c r="IK4" s="527"/>
      <c r="IL4" s="527"/>
      <c r="IM4" s="527"/>
      <c r="IN4" s="527"/>
      <c r="IO4" s="527"/>
      <c r="IP4" s="527"/>
      <c r="IQ4" s="527"/>
      <c r="IR4" s="527"/>
      <c r="IS4" s="527"/>
      <c r="IT4" s="527"/>
      <c r="IU4" s="527"/>
    </row>
    <row r="5" s="528" customFormat="1" ht="24.95" customHeight="1" spans="1:255">
      <c r="A5" s="559" t="s">
        <v>48</v>
      </c>
      <c r="B5" s="367">
        <f>SUM(B6,B18,B27,B37,B48,B59,B70,B78,B87,B100,B109,B120,B132,B139,B147,B153,B160,B167,B174,B181,B188,B196,B202,B208,B215,B230,B237,B244,B250)</f>
        <v>30279</v>
      </c>
      <c r="C5" s="560">
        <f>SUM(C6,C18,C27,C37,C48,C59,C70,C78,C87,C100,C109,C120,C132,C139,C147,C153,C160,C167,C174,C181,C188,C196,C202,C208,C215,C230,C237,C244,C250)</f>
        <v>23122</v>
      </c>
      <c r="D5" s="367">
        <f>SUM(D6,D18,D27,D37,D48,D59,D70,D78,D87,D100,D109,D120,D132,D139,D147,D153,D160,D167,D174,D181,D188,D196,D202,D208,D215,D230,D237,D244,D250)</f>
        <v>19224</v>
      </c>
      <c r="E5" s="561">
        <f t="shared" ref="E5:E68" si="0">IFERROR(D5/C5,"")</f>
        <v>0.831415967476862</v>
      </c>
      <c r="F5" s="367">
        <f>SUM(F6,F18,F27,F37,F48,F59,F70,F78,F87,F100,F109,F120,F132,F147,F153,F160,F167,F174,F181,F188,F196,F202,F208,F215,F230,F237,F244,F250)</f>
        <v>14853</v>
      </c>
      <c r="G5" s="562">
        <f t="shared" ref="G5:G68" si="1">IFERROR((D5-F5)/F5,"")</f>
        <v>0.294283983033731</v>
      </c>
    </row>
    <row r="6" s="528" customFormat="1" ht="24.95" customHeight="1" spans="1:255">
      <c r="A6" s="563" t="s">
        <v>49</v>
      </c>
      <c r="B6" s="367">
        <f t="shared" ref="B6:F6" si="2">SUM(B7:B17)</f>
        <v>515</v>
      </c>
      <c r="C6" s="367">
        <f t="shared" si="2"/>
        <v>528</v>
      </c>
      <c r="D6" s="367">
        <f t="shared" si="2"/>
        <v>494</v>
      </c>
      <c r="E6" s="561">
        <f t="shared" si="0"/>
        <v>0.935606060606061</v>
      </c>
      <c r="F6" s="367">
        <f t="shared" si="2"/>
        <v>414</v>
      </c>
      <c r="G6" s="562">
        <f t="shared" si="1"/>
        <v>0.193236714975845</v>
      </c>
    </row>
    <row r="7" s="529" customFormat="1" ht="24.95" customHeight="1" spans="1:255">
      <c r="A7" s="563" t="s">
        <v>50</v>
      </c>
      <c r="B7" s="564">
        <v>357</v>
      </c>
      <c r="C7" s="565">
        <v>403</v>
      </c>
      <c r="D7" s="565">
        <v>403</v>
      </c>
      <c r="E7" s="566">
        <f t="shared" si="0"/>
        <v>1</v>
      </c>
      <c r="F7" s="565">
        <v>355</v>
      </c>
      <c r="G7" s="567">
        <f t="shared" si="1"/>
        <v>0.135211267605634</v>
      </c>
      <c r="H7" s="527"/>
      <c r="I7" s="527"/>
      <c r="J7" s="527"/>
      <c r="K7" s="527"/>
      <c r="L7" s="527"/>
      <c r="M7" s="527"/>
      <c r="N7" s="527"/>
      <c r="O7" s="527"/>
      <c r="P7" s="527"/>
      <c r="Q7" s="527"/>
      <c r="R7" s="527"/>
      <c r="S7" s="527"/>
      <c r="T7" s="527"/>
      <c r="U7" s="527"/>
      <c r="V7" s="527"/>
      <c r="W7" s="527"/>
      <c r="X7" s="527"/>
      <c r="Y7" s="527"/>
      <c r="Z7" s="527"/>
      <c r="AA7" s="527"/>
      <c r="AB7" s="527"/>
      <c r="AC7" s="527"/>
      <c r="HN7" s="527"/>
      <c r="HO7" s="527"/>
      <c r="HP7" s="527"/>
      <c r="HQ7" s="527"/>
      <c r="HR7" s="527"/>
      <c r="HS7" s="527"/>
      <c r="HT7" s="527"/>
      <c r="HU7" s="527"/>
      <c r="HV7" s="527"/>
      <c r="HW7" s="527"/>
      <c r="HX7" s="527"/>
      <c r="HY7" s="527"/>
      <c r="HZ7" s="527"/>
      <c r="IA7" s="527"/>
      <c r="IB7" s="527"/>
      <c r="IC7" s="527"/>
      <c r="ID7" s="527"/>
      <c r="IE7" s="527"/>
      <c r="IF7" s="527"/>
      <c r="IG7" s="527"/>
      <c r="IH7" s="527"/>
      <c r="II7" s="527"/>
      <c r="IJ7" s="527"/>
      <c r="IK7" s="527"/>
      <c r="IL7" s="527"/>
      <c r="IM7" s="527"/>
      <c r="IN7" s="527"/>
      <c r="IO7" s="527"/>
      <c r="IP7" s="527"/>
      <c r="IQ7" s="527"/>
      <c r="IR7" s="527"/>
      <c r="IS7" s="527"/>
    </row>
    <row r="8" s="5" customFormat="1" ht="24.95" customHeight="1" spans="1:255">
      <c r="A8" s="563" t="s">
        <v>51</v>
      </c>
      <c r="B8" s="564">
        <v>0</v>
      </c>
      <c r="C8" s="565">
        <v>1</v>
      </c>
      <c r="D8" s="565">
        <v>0</v>
      </c>
      <c r="E8" s="566">
        <f t="shared" si="0"/>
        <v>0</v>
      </c>
      <c r="F8" s="565">
        <v>0</v>
      </c>
      <c r="G8" s="567" t="str">
        <f t="shared" si="1"/>
        <v/>
      </c>
      <c r="H8" s="527"/>
      <c r="I8" s="527"/>
      <c r="J8" s="527"/>
      <c r="K8" s="527"/>
      <c r="L8" s="527"/>
      <c r="M8" s="527"/>
      <c r="N8" s="527"/>
      <c r="O8" s="527"/>
      <c r="P8" s="527"/>
      <c r="Q8" s="527"/>
      <c r="R8" s="527"/>
      <c r="S8" s="527"/>
      <c r="T8" s="527"/>
      <c r="U8" s="527"/>
      <c r="V8" s="527"/>
      <c r="W8" s="527"/>
      <c r="X8" s="527"/>
      <c r="Y8" s="527"/>
      <c r="Z8" s="527"/>
      <c r="AA8" s="527"/>
      <c r="AB8" s="527"/>
      <c r="AC8" s="527"/>
      <c r="HN8" s="527"/>
      <c r="HO8" s="527"/>
      <c r="HP8" s="527"/>
      <c r="HQ8" s="527"/>
      <c r="HR8" s="527"/>
      <c r="HS8" s="527"/>
      <c r="HT8" s="527"/>
      <c r="HU8" s="527"/>
      <c r="HV8" s="527"/>
      <c r="HW8" s="527"/>
      <c r="HX8" s="527"/>
      <c r="HY8" s="527"/>
      <c r="HZ8" s="527"/>
      <c r="IA8" s="527"/>
      <c r="IB8" s="527"/>
      <c r="IC8" s="527"/>
      <c r="ID8" s="527"/>
      <c r="IE8" s="527"/>
      <c r="IF8" s="527"/>
      <c r="IG8" s="527"/>
      <c r="IH8" s="527"/>
      <c r="II8" s="527"/>
      <c r="IJ8" s="527"/>
      <c r="IK8" s="527"/>
      <c r="IL8" s="527"/>
      <c r="IM8" s="527"/>
      <c r="IN8" s="527"/>
      <c r="IO8" s="527"/>
      <c r="IP8" s="527"/>
      <c r="IQ8" s="527"/>
      <c r="IR8" s="527"/>
      <c r="IS8" s="527"/>
    </row>
    <row r="9" s="5" customFormat="1" ht="24.95" customHeight="1" spans="1:255">
      <c r="A9" s="563" t="s">
        <v>52</v>
      </c>
      <c r="B9" s="564">
        <v>0</v>
      </c>
      <c r="C9" s="565">
        <v>0</v>
      </c>
      <c r="D9" s="565">
        <v>0</v>
      </c>
      <c r="E9" s="566" t="str">
        <f t="shared" si="0"/>
        <v/>
      </c>
      <c r="F9" s="565">
        <v>0</v>
      </c>
      <c r="G9" s="567" t="str">
        <f t="shared" si="1"/>
        <v/>
      </c>
      <c r="H9" s="527"/>
      <c r="I9" s="527"/>
      <c r="J9" s="527"/>
      <c r="K9" s="527"/>
      <c r="L9" s="527"/>
      <c r="M9" s="527"/>
      <c r="N9" s="527"/>
      <c r="O9" s="527"/>
      <c r="P9" s="527"/>
      <c r="Q9" s="527"/>
      <c r="R9" s="527"/>
      <c r="S9" s="527"/>
      <c r="T9" s="527"/>
      <c r="U9" s="527"/>
      <c r="V9" s="527"/>
      <c r="W9" s="527"/>
      <c r="X9" s="527"/>
      <c r="Y9" s="527"/>
      <c r="Z9" s="527"/>
      <c r="AA9" s="527"/>
      <c r="AB9" s="527"/>
      <c r="AC9" s="527"/>
      <c r="HN9" s="527"/>
      <c r="HO9" s="527"/>
      <c r="HP9" s="527"/>
      <c r="HQ9" s="527"/>
      <c r="HR9" s="527"/>
      <c r="HS9" s="527"/>
      <c r="HT9" s="527"/>
      <c r="HU9" s="527"/>
      <c r="HV9" s="527"/>
      <c r="HW9" s="527"/>
      <c r="HX9" s="527"/>
      <c r="HY9" s="527"/>
      <c r="HZ9" s="527"/>
      <c r="IA9" s="527"/>
      <c r="IB9" s="527"/>
      <c r="IC9" s="527"/>
      <c r="ID9" s="527"/>
      <c r="IE9" s="527"/>
      <c r="IF9" s="527"/>
      <c r="IG9" s="527"/>
      <c r="IH9" s="527"/>
      <c r="II9" s="527"/>
      <c r="IJ9" s="527"/>
      <c r="IK9" s="527"/>
      <c r="IL9" s="527"/>
      <c r="IM9" s="527"/>
      <c r="IN9" s="527"/>
      <c r="IO9" s="527"/>
      <c r="IP9" s="527"/>
      <c r="IQ9" s="527"/>
      <c r="IR9" s="527"/>
      <c r="IS9" s="527"/>
    </row>
    <row r="10" s="5" customFormat="1" ht="24.95" customHeight="1" spans="1:255">
      <c r="A10" s="563" t="s">
        <v>53</v>
      </c>
      <c r="B10" s="564">
        <v>25</v>
      </c>
      <c r="C10" s="565">
        <v>8</v>
      </c>
      <c r="D10" s="565">
        <v>8</v>
      </c>
      <c r="E10" s="566">
        <f t="shared" si="0"/>
        <v>1</v>
      </c>
      <c r="F10" s="565">
        <v>0</v>
      </c>
      <c r="G10" s="567" t="str">
        <f t="shared" si="1"/>
        <v/>
      </c>
      <c r="H10" s="527"/>
      <c r="I10" s="527"/>
      <c r="J10" s="527"/>
      <c r="K10" s="527"/>
      <c r="L10" s="527"/>
      <c r="M10" s="527"/>
      <c r="N10" s="527"/>
      <c r="O10" s="527"/>
      <c r="P10" s="527"/>
      <c r="Q10" s="527"/>
      <c r="R10" s="527"/>
      <c r="S10" s="527"/>
      <c r="T10" s="527"/>
      <c r="U10" s="527"/>
      <c r="V10" s="527"/>
      <c r="W10" s="527"/>
      <c r="X10" s="527"/>
      <c r="Y10" s="527"/>
      <c r="Z10" s="527"/>
      <c r="AA10" s="527"/>
      <c r="AB10" s="527"/>
      <c r="AC10" s="527"/>
      <c r="HN10" s="527"/>
      <c r="HO10" s="527"/>
      <c r="HP10" s="527"/>
      <c r="HQ10" s="527"/>
      <c r="HR10" s="527"/>
      <c r="HS10" s="527"/>
      <c r="HT10" s="527"/>
      <c r="HU10" s="527"/>
      <c r="HV10" s="527"/>
      <c r="HW10" s="527"/>
      <c r="HX10" s="527"/>
      <c r="HY10" s="527"/>
      <c r="HZ10" s="527"/>
      <c r="IA10" s="527"/>
      <c r="IB10" s="527"/>
      <c r="IC10" s="527"/>
      <c r="ID10" s="527"/>
      <c r="IE10" s="527"/>
      <c r="IF10" s="527"/>
      <c r="IG10" s="527"/>
      <c r="IH10" s="527"/>
      <c r="II10" s="527"/>
      <c r="IJ10" s="527"/>
      <c r="IK10" s="527"/>
      <c r="IL10" s="527"/>
      <c r="IM10" s="527"/>
      <c r="IN10" s="527"/>
      <c r="IO10" s="527"/>
      <c r="IP10" s="527"/>
      <c r="IQ10" s="527"/>
      <c r="IR10" s="527"/>
      <c r="IS10" s="527"/>
    </row>
    <row r="11" s="5" customFormat="1" ht="24.95" customHeight="1" spans="1:255">
      <c r="A11" s="563" t="s">
        <v>54</v>
      </c>
      <c r="B11" s="564">
        <v>0</v>
      </c>
      <c r="C11" s="565">
        <v>0</v>
      </c>
      <c r="D11" s="565">
        <v>0</v>
      </c>
      <c r="E11" s="566" t="str">
        <f t="shared" si="0"/>
        <v/>
      </c>
      <c r="F11" s="565">
        <v>0</v>
      </c>
      <c r="G11" s="567" t="str">
        <f t="shared" si="1"/>
        <v/>
      </c>
      <c r="H11" s="527"/>
      <c r="I11" s="527"/>
      <c r="J11" s="527"/>
      <c r="K11" s="527"/>
      <c r="L11" s="527"/>
      <c r="M11" s="527"/>
      <c r="N11" s="527"/>
      <c r="O11" s="527"/>
      <c r="P11" s="527"/>
      <c r="Q11" s="527"/>
      <c r="R11" s="527"/>
      <c r="S11" s="527"/>
      <c r="T11" s="527"/>
      <c r="U11" s="527"/>
      <c r="V11" s="527"/>
      <c r="W11" s="527"/>
      <c r="X11" s="527"/>
      <c r="Y11" s="527"/>
      <c r="Z11" s="527"/>
      <c r="AA11" s="527"/>
      <c r="AB11" s="527"/>
      <c r="AC11" s="527"/>
      <c r="HN11" s="527"/>
      <c r="HO11" s="527"/>
      <c r="HP11" s="527"/>
      <c r="HQ11" s="527"/>
      <c r="HR11" s="527"/>
      <c r="HS11" s="527"/>
      <c r="HT11" s="527"/>
      <c r="HU11" s="527"/>
      <c r="HV11" s="527"/>
      <c r="HW11" s="527"/>
      <c r="HX11" s="527"/>
      <c r="HY11" s="527"/>
      <c r="HZ11" s="527"/>
      <c r="IA11" s="527"/>
      <c r="IB11" s="527"/>
      <c r="IC11" s="527"/>
      <c r="ID11" s="527"/>
      <c r="IE11" s="527"/>
      <c r="IF11" s="527"/>
      <c r="IG11" s="527"/>
      <c r="IH11" s="527"/>
      <c r="II11" s="527"/>
      <c r="IJ11" s="527"/>
      <c r="IK11" s="527"/>
      <c r="IL11" s="527"/>
      <c r="IM11" s="527"/>
      <c r="IN11" s="527"/>
      <c r="IO11" s="527"/>
      <c r="IP11" s="527"/>
      <c r="IQ11" s="527"/>
      <c r="IR11" s="527"/>
      <c r="IS11" s="527"/>
    </row>
    <row r="12" s="5" customFormat="1" ht="24.95" customHeight="1" spans="1:255">
      <c r="A12" s="563" t="s">
        <v>55</v>
      </c>
      <c r="B12" s="564">
        <v>0</v>
      </c>
      <c r="C12" s="565">
        <v>0</v>
      </c>
      <c r="D12" s="565">
        <v>0</v>
      </c>
      <c r="E12" s="566" t="str">
        <f t="shared" si="0"/>
        <v/>
      </c>
      <c r="F12" s="565">
        <v>0</v>
      </c>
      <c r="G12" s="567" t="str">
        <f t="shared" si="1"/>
        <v/>
      </c>
      <c r="H12" s="527"/>
      <c r="I12" s="527"/>
      <c r="J12" s="527"/>
      <c r="K12" s="527"/>
      <c r="L12" s="527"/>
      <c r="M12" s="527"/>
      <c r="N12" s="527"/>
      <c r="O12" s="527"/>
      <c r="P12" s="527"/>
      <c r="Q12" s="527"/>
      <c r="R12" s="527"/>
      <c r="S12" s="527"/>
      <c r="T12" s="527"/>
      <c r="U12" s="527"/>
      <c r="V12" s="527"/>
      <c r="W12" s="527"/>
      <c r="X12" s="527"/>
      <c r="Y12" s="527"/>
      <c r="Z12" s="527"/>
      <c r="AA12" s="527"/>
      <c r="AB12" s="527"/>
      <c r="AC12" s="527"/>
      <c r="HN12" s="527"/>
      <c r="HO12" s="527"/>
      <c r="HP12" s="527"/>
      <c r="HQ12" s="527"/>
      <c r="HR12" s="527"/>
      <c r="HS12" s="527"/>
      <c r="HT12" s="527"/>
      <c r="HU12" s="527"/>
      <c r="HV12" s="527"/>
      <c r="HW12" s="527"/>
      <c r="HX12" s="527"/>
      <c r="HY12" s="527"/>
      <c r="HZ12" s="527"/>
      <c r="IA12" s="527"/>
      <c r="IB12" s="527"/>
      <c r="IC12" s="527"/>
      <c r="ID12" s="527"/>
      <c r="IE12" s="527"/>
      <c r="IF12" s="527"/>
      <c r="IG12" s="527"/>
      <c r="IH12" s="527"/>
      <c r="II12" s="527"/>
      <c r="IJ12" s="527"/>
      <c r="IK12" s="527"/>
      <c r="IL12" s="527"/>
      <c r="IM12" s="527"/>
      <c r="IN12" s="527"/>
      <c r="IO12" s="527"/>
      <c r="IP12" s="527"/>
      <c r="IQ12" s="527"/>
      <c r="IR12" s="527"/>
      <c r="IS12" s="527"/>
    </row>
    <row r="13" s="5" customFormat="1" ht="24.95" customHeight="1" spans="1:255">
      <c r="A13" s="563" t="s">
        <v>56</v>
      </c>
      <c r="B13" s="564">
        <v>0</v>
      </c>
      <c r="C13" s="565">
        <v>0</v>
      </c>
      <c r="D13" s="565">
        <v>0</v>
      </c>
      <c r="E13" s="566" t="str">
        <f t="shared" si="0"/>
        <v/>
      </c>
      <c r="F13" s="565">
        <v>0</v>
      </c>
      <c r="G13" s="567" t="str">
        <f t="shared" si="1"/>
        <v/>
      </c>
      <c r="H13" s="527"/>
      <c r="I13" s="527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7"/>
      <c r="AA13" s="527"/>
      <c r="AB13" s="527"/>
      <c r="AC13" s="527"/>
      <c r="HN13" s="527"/>
      <c r="HO13" s="527"/>
      <c r="HP13" s="527"/>
      <c r="HQ13" s="527"/>
      <c r="HR13" s="527"/>
      <c r="HS13" s="527"/>
      <c r="HT13" s="527"/>
      <c r="HU13" s="527"/>
      <c r="HV13" s="527"/>
      <c r="HW13" s="527"/>
      <c r="HX13" s="527"/>
      <c r="HY13" s="527"/>
      <c r="HZ13" s="527"/>
      <c r="IA13" s="527"/>
      <c r="IB13" s="527"/>
      <c r="IC13" s="527"/>
      <c r="ID13" s="527"/>
      <c r="IE13" s="527"/>
      <c r="IF13" s="527"/>
      <c r="IG13" s="527"/>
      <c r="IH13" s="527"/>
      <c r="II13" s="527"/>
      <c r="IJ13" s="527"/>
      <c r="IK13" s="527"/>
      <c r="IL13" s="527"/>
      <c r="IM13" s="527"/>
      <c r="IN13" s="527"/>
      <c r="IO13" s="527"/>
      <c r="IP13" s="527"/>
      <c r="IQ13" s="527"/>
      <c r="IR13" s="527"/>
      <c r="IS13" s="527"/>
    </row>
    <row r="14" s="5" customFormat="1" ht="24.95" customHeight="1" spans="1:255">
      <c r="A14" s="563" t="s">
        <v>57</v>
      </c>
      <c r="B14" s="564">
        <v>21</v>
      </c>
      <c r="C14" s="565">
        <v>30</v>
      </c>
      <c r="D14" s="565">
        <v>7</v>
      </c>
      <c r="E14" s="566">
        <f t="shared" si="0"/>
        <v>0.233333333333333</v>
      </c>
      <c r="F14" s="565">
        <v>9</v>
      </c>
      <c r="G14" s="567">
        <f t="shared" si="1"/>
        <v>-0.222222222222222</v>
      </c>
      <c r="H14" s="527"/>
      <c r="I14" s="527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7"/>
      <c r="AA14" s="527"/>
      <c r="AB14" s="527"/>
      <c r="AC14" s="527"/>
      <c r="HN14" s="527"/>
      <c r="HO14" s="527"/>
      <c r="HP14" s="527"/>
      <c r="HQ14" s="527"/>
      <c r="HR14" s="527"/>
      <c r="HS14" s="527"/>
      <c r="HT14" s="527"/>
      <c r="HU14" s="527"/>
      <c r="HV14" s="527"/>
      <c r="HW14" s="527"/>
      <c r="HX14" s="527"/>
      <c r="HY14" s="527"/>
      <c r="HZ14" s="527"/>
      <c r="IA14" s="527"/>
      <c r="IB14" s="527"/>
      <c r="IC14" s="527"/>
      <c r="ID14" s="527"/>
      <c r="IE14" s="527"/>
      <c r="IF14" s="527"/>
      <c r="IG14" s="527"/>
      <c r="IH14" s="527"/>
      <c r="II14" s="527"/>
      <c r="IJ14" s="527"/>
      <c r="IK14" s="527"/>
      <c r="IL14" s="527"/>
      <c r="IM14" s="527"/>
      <c r="IN14" s="527"/>
      <c r="IO14" s="527"/>
      <c r="IP14" s="527"/>
      <c r="IQ14" s="527"/>
      <c r="IR14" s="527"/>
      <c r="IS14" s="527"/>
    </row>
    <row r="15" s="5" customFormat="1" ht="24.95" customHeight="1" spans="1:255">
      <c r="A15" s="563" t="s">
        <v>58</v>
      </c>
      <c r="B15" s="564">
        <v>0</v>
      </c>
      <c r="C15" s="565">
        <v>0</v>
      </c>
      <c r="D15" s="565">
        <v>0</v>
      </c>
      <c r="E15" s="566" t="str">
        <f t="shared" si="0"/>
        <v/>
      </c>
      <c r="F15" s="565">
        <v>0</v>
      </c>
      <c r="G15" s="567" t="str">
        <f t="shared" si="1"/>
        <v/>
      </c>
      <c r="H15" s="527"/>
      <c r="I15" s="527"/>
      <c r="J15" s="527"/>
      <c r="K15" s="527"/>
      <c r="L15" s="527"/>
      <c r="M15" s="527"/>
      <c r="N15" s="527"/>
      <c r="O15" s="527"/>
      <c r="P15" s="527"/>
      <c r="Q15" s="527"/>
      <c r="R15" s="527"/>
      <c r="S15" s="527"/>
      <c r="T15" s="527"/>
      <c r="U15" s="527"/>
      <c r="V15" s="527"/>
      <c r="W15" s="527"/>
      <c r="X15" s="527"/>
      <c r="Y15" s="527"/>
      <c r="Z15" s="527"/>
      <c r="AA15" s="527"/>
      <c r="AB15" s="527"/>
      <c r="AC15" s="527"/>
      <c r="HN15" s="527"/>
      <c r="HO15" s="527"/>
      <c r="HP15" s="527"/>
      <c r="HQ15" s="527"/>
      <c r="HR15" s="527"/>
      <c r="HS15" s="527"/>
      <c r="HT15" s="527"/>
      <c r="HU15" s="527"/>
      <c r="HV15" s="527"/>
      <c r="HW15" s="527"/>
      <c r="HX15" s="527"/>
      <c r="HY15" s="527"/>
      <c r="HZ15" s="527"/>
      <c r="IA15" s="527"/>
      <c r="IB15" s="527"/>
      <c r="IC15" s="527"/>
      <c r="ID15" s="527"/>
      <c r="IE15" s="527"/>
      <c r="IF15" s="527"/>
      <c r="IG15" s="527"/>
      <c r="IH15" s="527"/>
      <c r="II15" s="527"/>
      <c r="IJ15" s="527"/>
      <c r="IK15" s="527"/>
      <c r="IL15" s="527"/>
      <c r="IM15" s="527"/>
      <c r="IN15" s="527"/>
      <c r="IO15" s="527"/>
      <c r="IP15" s="527"/>
      <c r="IQ15" s="527"/>
      <c r="IR15" s="527"/>
      <c r="IS15" s="527"/>
    </row>
    <row r="16" s="5" customFormat="1" ht="24.95" customHeight="1" spans="1:255">
      <c r="A16" s="563" t="s">
        <v>59</v>
      </c>
      <c r="B16" s="564">
        <v>52</v>
      </c>
      <c r="C16" s="565">
        <v>43</v>
      </c>
      <c r="D16" s="565">
        <v>43</v>
      </c>
      <c r="E16" s="566">
        <f t="shared" si="0"/>
        <v>1</v>
      </c>
      <c r="F16" s="565">
        <v>50</v>
      </c>
      <c r="G16" s="567">
        <f t="shared" si="1"/>
        <v>-0.14</v>
      </c>
      <c r="H16" s="527"/>
      <c r="I16" s="527"/>
      <c r="J16" s="527"/>
      <c r="K16" s="527"/>
      <c r="L16" s="527"/>
      <c r="M16" s="527"/>
      <c r="N16" s="527"/>
      <c r="O16" s="527"/>
      <c r="P16" s="527"/>
      <c r="Q16" s="527"/>
      <c r="R16" s="527"/>
      <c r="S16" s="527"/>
      <c r="T16" s="527"/>
      <c r="U16" s="527"/>
      <c r="V16" s="527"/>
      <c r="W16" s="527"/>
      <c r="X16" s="527"/>
      <c r="Y16" s="527"/>
      <c r="Z16" s="527"/>
      <c r="AA16" s="527"/>
      <c r="AB16" s="527"/>
      <c r="AC16" s="527"/>
      <c r="HN16" s="527"/>
      <c r="HO16" s="527"/>
      <c r="HP16" s="527"/>
      <c r="HQ16" s="527"/>
      <c r="HR16" s="527"/>
      <c r="HS16" s="527"/>
      <c r="HT16" s="527"/>
      <c r="HU16" s="527"/>
      <c r="HV16" s="527"/>
      <c r="HW16" s="527"/>
      <c r="HX16" s="527"/>
      <c r="HY16" s="527"/>
      <c r="HZ16" s="527"/>
      <c r="IA16" s="527"/>
      <c r="IB16" s="527"/>
      <c r="IC16" s="527"/>
      <c r="ID16" s="527"/>
      <c r="IE16" s="527"/>
      <c r="IF16" s="527"/>
      <c r="IG16" s="527"/>
      <c r="IH16" s="527"/>
      <c r="II16" s="527"/>
      <c r="IJ16" s="527"/>
      <c r="IK16" s="527"/>
      <c r="IL16" s="527"/>
      <c r="IM16" s="527"/>
      <c r="IN16" s="527"/>
      <c r="IO16" s="527"/>
      <c r="IP16" s="527"/>
      <c r="IQ16" s="527"/>
      <c r="IR16" s="527"/>
      <c r="IS16" s="527"/>
    </row>
    <row r="17" s="5" customFormat="1" ht="24.95" customHeight="1" spans="1:253">
      <c r="A17" s="563" t="s">
        <v>60</v>
      </c>
      <c r="B17" s="564">
        <v>60</v>
      </c>
      <c r="C17" s="565">
        <v>43</v>
      </c>
      <c r="D17" s="565">
        <v>33</v>
      </c>
      <c r="E17" s="566">
        <f t="shared" si="0"/>
        <v>0.767441860465116</v>
      </c>
      <c r="F17" s="565">
        <v>0</v>
      </c>
      <c r="G17" s="567" t="str">
        <f t="shared" si="1"/>
        <v/>
      </c>
      <c r="H17" s="527"/>
      <c r="I17" s="527"/>
      <c r="J17" s="527"/>
      <c r="K17" s="527"/>
      <c r="L17" s="527"/>
      <c r="M17" s="527"/>
      <c r="N17" s="527"/>
      <c r="O17" s="527"/>
      <c r="P17" s="527"/>
      <c r="Q17" s="527"/>
      <c r="R17" s="527"/>
      <c r="S17" s="527"/>
      <c r="T17" s="527"/>
      <c r="U17" s="527"/>
      <c r="V17" s="527"/>
      <c r="W17" s="527"/>
      <c r="X17" s="527"/>
      <c r="Y17" s="527"/>
      <c r="Z17" s="527"/>
      <c r="AA17" s="527"/>
      <c r="AB17" s="527"/>
      <c r="AC17" s="527"/>
      <c r="HN17" s="527"/>
      <c r="HO17" s="527"/>
      <c r="HP17" s="527"/>
      <c r="HQ17" s="527"/>
      <c r="HR17" s="527"/>
      <c r="HS17" s="527"/>
      <c r="HT17" s="527"/>
      <c r="HU17" s="527"/>
      <c r="HV17" s="527"/>
      <c r="HW17" s="527"/>
      <c r="HX17" s="527"/>
      <c r="HY17" s="527"/>
      <c r="HZ17" s="527"/>
      <c r="IA17" s="527"/>
      <c r="IB17" s="527"/>
      <c r="IC17" s="527"/>
      <c r="ID17" s="527"/>
      <c r="IE17" s="527"/>
      <c r="IF17" s="527"/>
      <c r="IG17" s="527"/>
      <c r="IH17" s="527"/>
      <c r="II17" s="527"/>
      <c r="IJ17" s="527"/>
      <c r="IK17" s="527"/>
      <c r="IL17" s="527"/>
      <c r="IM17" s="527"/>
      <c r="IN17" s="527"/>
      <c r="IO17" s="527"/>
      <c r="IP17" s="527"/>
      <c r="IQ17" s="527"/>
      <c r="IR17" s="527"/>
      <c r="IS17" s="527"/>
    </row>
    <row r="18" s="528" customFormat="1" ht="24.95" customHeight="1" spans="1:253">
      <c r="A18" s="563" t="s">
        <v>61</v>
      </c>
      <c r="B18" s="367">
        <f t="shared" ref="B18:F18" si="3">SUM(B19:B26)</f>
        <v>546</v>
      </c>
      <c r="C18" s="367">
        <f t="shared" si="3"/>
        <v>511</v>
      </c>
      <c r="D18" s="367">
        <f t="shared" si="3"/>
        <v>501</v>
      </c>
      <c r="E18" s="561">
        <f t="shared" si="0"/>
        <v>0.980430528375734</v>
      </c>
      <c r="F18" s="367">
        <f t="shared" si="3"/>
        <v>448</v>
      </c>
      <c r="G18" s="562">
        <f t="shared" si="1"/>
        <v>0.118303571428571</v>
      </c>
    </row>
    <row r="19" s="529" customFormat="1" ht="24.95" customHeight="1" spans="1:253">
      <c r="A19" s="563" t="s">
        <v>50</v>
      </c>
      <c r="B19" s="564">
        <v>420</v>
      </c>
      <c r="C19" s="565">
        <v>425</v>
      </c>
      <c r="D19" s="565">
        <v>425</v>
      </c>
      <c r="E19" s="566">
        <f t="shared" si="0"/>
        <v>1</v>
      </c>
      <c r="F19" s="565">
        <v>404</v>
      </c>
      <c r="G19" s="567">
        <f t="shared" si="1"/>
        <v>0.051980198019802</v>
      </c>
      <c r="H19" s="527"/>
      <c r="I19" s="527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7"/>
      <c r="AA19" s="527"/>
      <c r="AB19" s="527"/>
      <c r="AC19" s="527"/>
      <c r="HN19" s="527"/>
      <c r="HO19" s="527"/>
      <c r="HP19" s="527"/>
      <c r="HQ19" s="527"/>
      <c r="HR19" s="527"/>
      <c r="HS19" s="527"/>
      <c r="HT19" s="527"/>
      <c r="HU19" s="527"/>
      <c r="HV19" s="527"/>
      <c r="HW19" s="527"/>
      <c r="HX19" s="527"/>
      <c r="HY19" s="527"/>
      <c r="HZ19" s="527"/>
      <c r="IA19" s="527"/>
      <c r="IB19" s="527"/>
      <c r="IC19" s="527"/>
      <c r="ID19" s="527"/>
      <c r="IE19" s="527"/>
      <c r="IF19" s="527"/>
      <c r="IG19" s="527"/>
      <c r="IH19" s="527"/>
      <c r="II19" s="527"/>
      <c r="IJ19" s="527"/>
      <c r="IK19" s="527"/>
      <c r="IL19" s="527"/>
      <c r="IM19" s="527"/>
      <c r="IN19" s="527"/>
      <c r="IO19" s="527"/>
      <c r="IP19" s="527"/>
      <c r="IQ19" s="527"/>
      <c r="IR19" s="527"/>
      <c r="IS19" s="527"/>
    </row>
    <row r="20" s="5" customFormat="1" ht="24.95" customHeight="1" spans="1:253">
      <c r="A20" s="563" t="s">
        <v>51</v>
      </c>
      <c r="B20" s="564">
        <v>0</v>
      </c>
      <c r="C20" s="565">
        <v>0</v>
      </c>
      <c r="D20" s="565">
        <v>0</v>
      </c>
      <c r="E20" s="566" t="str">
        <f t="shared" si="0"/>
        <v/>
      </c>
      <c r="F20" s="565">
        <v>0</v>
      </c>
      <c r="G20" s="567" t="str">
        <f t="shared" si="1"/>
        <v/>
      </c>
      <c r="H20" s="527"/>
      <c r="I20" s="527"/>
      <c r="J20" s="527"/>
      <c r="K20" s="527"/>
      <c r="L20" s="527"/>
      <c r="M20" s="527"/>
      <c r="N20" s="527"/>
      <c r="O20" s="527"/>
      <c r="P20" s="527"/>
      <c r="Q20" s="527"/>
      <c r="R20" s="527"/>
      <c r="S20" s="527"/>
      <c r="T20" s="527"/>
      <c r="U20" s="527"/>
      <c r="V20" s="527"/>
      <c r="W20" s="527"/>
      <c r="X20" s="527"/>
      <c r="Y20" s="527"/>
      <c r="Z20" s="527"/>
      <c r="AA20" s="527"/>
      <c r="AB20" s="527"/>
      <c r="AC20" s="527"/>
      <c r="HN20" s="527"/>
      <c r="HO20" s="527"/>
      <c r="HP20" s="527"/>
      <c r="HQ20" s="527"/>
      <c r="HR20" s="527"/>
      <c r="HS20" s="527"/>
      <c r="HT20" s="527"/>
      <c r="HU20" s="527"/>
      <c r="HV20" s="527"/>
      <c r="HW20" s="527"/>
      <c r="HX20" s="527"/>
      <c r="HY20" s="527"/>
      <c r="HZ20" s="527"/>
      <c r="IA20" s="527"/>
      <c r="IB20" s="527"/>
      <c r="IC20" s="527"/>
      <c r="ID20" s="527"/>
      <c r="IE20" s="527"/>
      <c r="IF20" s="527"/>
      <c r="IG20" s="527"/>
      <c r="IH20" s="527"/>
      <c r="II20" s="527"/>
      <c r="IJ20" s="527"/>
      <c r="IK20" s="527"/>
      <c r="IL20" s="527"/>
      <c r="IM20" s="527"/>
      <c r="IN20" s="527"/>
      <c r="IO20" s="527"/>
      <c r="IP20" s="527"/>
      <c r="IQ20" s="527"/>
      <c r="IR20" s="527"/>
      <c r="IS20" s="527"/>
    </row>
    <row r="21" s="5" customFormat="1" ht="24.95" customHeight="1" spans="1:253">
      <c r="A21" s="563" t="s">
        <v>52</v>
      </c>
      <c r="B21" s="564">
        <v>0</v>
      </c>
      <c r="C21" s="565">
        <v>0</v>
      </c>
      <c r="D21" s="565">
        <v>0</v>
      </c>
      <c r="E21" s="566" t="str">
        <f t="shared" si="0"/>
        <v/>
      </c>
      <c r="F21" s="565">
        <v>0</v>
      </c>
      <c r="G21" s="567" t="str">
        <f t="shared" si="1"/>
        <v/>
      </c>
      <c r="H21" s="527"/>
      <c r="I21" s="527"/>
      <c r="J21" s="527"/>
      <c r="K21" s="527"/>
      <c r="L21" s="527"/>
      <c r="M21" s="527"/>
      <c r="N21" s="527"/>
      <c r="O21" s="527"/>
      <c r="P21" s="527"/>
      <c r="Q21" s="527"/>
      <c r="R21" s="527"/>
      <c r="S21" s="527"/>
      <c r="T21" s="527"/>
      <c r="U21" s="527"/>
      <c r="V21" s="527"/>
      <c r="W21" s="527"/>
      <c r="X21" s="527"/>
      <c r="Y21" s="527"/>
      <c r="Z21" s="527"/>
      <c r="AA21" s="527"/>
      <c r="AB21" s="527"/>
      <c r="AC21" s="527"/>
      <c r="HN21" s="527"/>
      <c r="HO21" s="527"/>
      <c r="HP21" s="527"/>
      <c r="HQ21" s="527"/>
      <c r="HR21" s="527"/>
      <c r="HS21" s="527"/>
      <c r="HT21" s="527"/>
      <c r="HU21" s="527"/>
      <c r="HV21" s="527"/>
      <c r="HW21" s="527"/>
      <c r="HX21" s="527"/>
      <c r="HY21" s="527"/>
      <c r="HZ21" s="527"/>
      <c r="IA21" s="527"/>
      <c r="IB21" s="527"/>
      <c r="IC21" s="527"/>
      <c r="ID21" s="527"/>
      <c r="IE21" s="527"/>
      <c r="IF21" s="527"/>
      <c r="IG21" s="527"/>
      <c r="IH21" s="527"/>
      <c r="II21" s="527"/>
      <c r="IJ21" s="527"/>
      <c r="IK21" s="527"/>
      <c r="IL21" s="527"/>
      <c r="IM21" s="527"/>
      <c r="IN21" s="527"/>
      <c r="IO21" s="527"/>
      <c r="IP21" s="527"/>
      <c r="IQ21" s="527"/>
      <c r="IR21" s="527"/>
      <c r="IS21" s="527"/>
    </row>
    <row r="22" s="5" customFormat="1" ht="24.95" customHeight="1" spans="1:253">
      <c r="A22" s="563" t="s">
        <v>62</v>
      </c>
      <c r="B22" s="564">
        <v>24</v>
      </c>
      <c r="C22" s="565">
        <v>7</v>
      </c>
      <c r="D22" s="565">
        <v>7</v>
      </c>
      <c r="E22" s="566">
        <f t="shared" si="0"/>
        <v>1</v>
      </c>
      <c r="F22" s="565">
        <v>0</v>
      </c>
      <c r="G22" s="567" t="str">
        <f t="shared" si="1"/>
        <v/>
      </c>
      <c r="H22" s="527"/>
      <c r="I22" s="527"/>
      <c r="J22" s="527"/>
      <c r="K22" s="527"/>
      <c r="L22" s="527"/>
      <c r="M22" s="527"/>
      <c r="N22" s="527"/>
      <c r="O22" s="527"/>
      <c r="P22" s="527"/>
      <c r="Q22" s="527"/>
      <c r="R22" s="527"/>
      <c r="S22" s="527"/>
      <c r="T22" s="527"/>
      <c r="U22" s="527"/>
      <c r="V22" s="527"/>
      <c r="W22" s="527"/>
      <c r="X22" s="527"/>
      <c r="Y22" s="527"/>
      <c r="Z22" s="527"/>
      <c r="AA22" s="527"/>
      <c r="AB22" s="527"/>
      <c r="AC22" s="527"/>
      <c r="HN22" s="527"/>
      <c r="HO22" s="527"/>
      <c r="HP22" s="527"/>
      <c r="HQ22" s="527"/>
      <c r="HR22" s="527"/>
      <c r="HS22" s="527"/>
      <c r="HT22" s="527"/>
      <c r="HU22" s="527"/>
      <c r="HV22" s="527"/>
      <c r="HW22" s="527"/>
      <c r="HX22" s="527"/>
      <c r="HY22" s="527"/>
      <c r="HZ22" s="527"/>
      <c r="IA22" s="527"/>
      <c r="IB22" s="527"/>
      <c r="IC22" s="527"/>
      <c r="ID22" s="527"/>
      <c r="IE22" s="527"/>
      <c r="IF22" s="527"/>
      <c r="IG22" s="527"/>
      <c r="IH22" s="527"/>
      <c r="II22" s="527"/>
      <c r="IJ22" s="527"/>
      <c r="IK22" s="527"/>
      <c r="IL22" s="527"/>
      <c r="IM22" s="527"/>
      <c r="IN22" s="527"/>
      <c r="IO22" s="527"/>
      <c r="IP22" s="527"/>
      <c r="IQ22" s="527"/>
      <c r="IR22" s="527"/>
      <c r="IS22" s="527"/>
    </row>
    <row r="23" s="5" customFormat="1" ht="24.95" customHeight="1" spans="1:253">
      <c r="A23" s="563" t="s">
        <v>63</v>
      </c>
      <c r="B23" s="564">
        <v>0</v>
      </c>
      <c r="C23" s="565">
        <v>0</v>
      </c>
      <c r="D23" s="565">
        <v>0</v>
      </c>
      <c r="E23" s="566" t="str">
        <f t="shared" si="0"/>
        <v/>
      </c>
      <c r="F23" s="565">
        <v>0</v>
      </c>
      <c r="G23" s="567" t="str">
        <f t="shared" si="1"/>
        <v/>
      </c>
      <c r="H23" s="527"/>
      <c r="I23" s="527"/>
      <c r="J23" s="527"/>
      <c r="K23" s="527"/>
      <c r="L23" s="527"/>
      <c r="M23" s="527"/>
      <c r="N23" s="527"/>
      <c r="O23" s="527"/>
      <c r="P23" s="527"/>
      <c r="Q23" s="527"/>
      <c r="R23" s="527"/>
      <c r="S23" s="527"/>
      <c r="T23" s="527"/>
      <c r="U23" s="527"/>
      <c r="V23" s="527"/>
      <c r="W23" s="527"/>
      <c r="X23" s="527"/>
      <c r="Y23" s="527"/>
      <c r="Z23" s="527"/>
      <c r="AA23" s="527"/>
      <c r="AB23" s="527"/>
      <c r="AC23" s="527"/>
      <c r="HN23" s="527"/>
      <c r="HO23" s="527"/>
      <c r="HP23" s="527"/>
      <c r="HQ23" s="527"/>
      <c r="HR23" s="527"/>
      <c r="HS23" s="527"/>
      <c r="HT23" s="527"/>
      <c r="HU23" s="527"/>
      <c r="HV23" s="527"/>
      <c r="HW23" s="527"/>
      <c r="HX23" s="527"/>
      <c r="HY23" s="527"/>
      <c r="HZ23" s="527"/>
      <c r="IA23" s="527"/>
      <c r="IB23" s="527"/>
      <c r="IC23" s="527"/>
      <c r="ID23" s="527"/>
      <c r="IE23" s="527"/>
      <c r="IF23" s="527"/>
      <c r="IG23" s="527"/>
      <c r="IH23" s="527"/>
      <c r="II23" s="527"/>
      <c r="IJ23" s="527"/>
      <c r="IK23" s="527"/>
      <c r="IL23" s="527"/>
      <c r="IM23" s="527"/>
      <c r="IN23" s="527"/>
      <c r="IO23" s="527"/>
      <c r="IP23" s="527"/>
      <c r="IQ23" s="527"/>
      <c r="IR23" s="527"/>
      <c r="IS23" s="527"/>
    </row>
    <row r="24" s="5" customFormat="1" ht="24.95" customHeight="1" spans="1:253">
      <c r="A24" s="563" t="s">
        <v>64</v>
      </c>
      <c r="B24" s="564">
        <v>0</v>
      </c>
      <c r="C24" s="565">
        <v>0</v>
      </c>
      <c r="D24" s="565">
        <v>0</v>
      </c>
      <c r="E24" s="566" t="str">
        <f t="shared" si="0"/>
        <v/>
      </c>
      <c r="F24" s="565">
        <v>0</v>
      </c>
      <c r="G24" s="567" t="str">
        <f t="shared" si="1"/>
        <v/>
      </c>
      <c r="H24" s="527"/>
      <c r="I24" s="527"/>
      <c r="J24" s="527"/>
      <c r="K24" s="527"/>
      <c r="L24" s="527"/>
      <c r="M24" s="527"/>
      <c r="N24" s="527"/>
      <c r="O24" s="527"/>
      <c r="P24" s="527"/>
      <c r="Q24" s="527"/>
      <c r="R24" s="527"/>
      <c r="S24" s="527"/>
      <c r="T24" s="527"/>
      <c r="U24" s="527"/>
      <c r="V24" s="527"/>
      <c r="W24" s="527"/>
      <c r="X24" s="527"/>
      <c r="Y24" s="527"/>
      <c r="Z24" s="527"/>
      <c r="AA24" s="527"/>
      <c r="AB24" s="527"/>
      <c r="AC24" s="527"/>
      <c r="HN24" s="527"/>
      <c r="HO24" s="527"/>
      <c r="HP24" s="527"/>
      <c r="HQ24" s="527"/>
      <c r="HR24" s="527"/>
      <c r="HS24" s="527"/>
      <c r="HT24" s="527"/>
      <c r="HU24" s="527"/>
      <c r="HV24" s="527"/>
      <c r="HW24" s="527"/>
      <c r="HX24" s="527"/>
      <c r="HY24" s="527"/>
      <c r="HZ24" s="527"/>
      <c r="IA24" s="527"/>
      <c r="IB24" s="527"/>
      <c r="IC24" s="527"/>
      <c r="ID24" s="527"/>
      <c r="IE24" s="527"/>
      <c r="IF24" s="527"/>
      <c r="IG24" s="527"/>
      <c r="IH24" s="527"/>
      <c r="II24" s="527"/>
      <c r="IJ24" s="527"/>
      <c r="IK24" s="527"/>
      <c r="IL24" s="527"/>
      <c r="IM24" s="527"/>
      <c r="IN24" s="527"/>
      <c r="IO24" s="527"/>
      <c r="IP24" s="527"/>
      <c r="IQ24" s="527"/>
      <c r="IR24" s="527"/>
      <c r="IS24" s="527"/>
    </row>
    <row r="25" s="5" customFormat="1" ht="24.95" customHeight="1" spans="1:253">
      <c r="A25" s="563" t="s">
        <v>59</v>
      </c>
      <c r="B25" s="564">
        <v>50</v>
      </c>
      <c r="C25" s="565">
        <v>51</v>
      </c>
      <c r="D25" s="565">
        <v>51</v>
      </c>
      <c r="E25" s="566">
        <f t="shared" si="0"/>
        <v>1</v>
      </c>
      <c r="F25" s="565">
        <v>44</v>
      </c>
      <c r="G25" s="567">
        <f t="shared" si="1"/>
        <v>0.159090909090909</v>
      </c>
      <c r="H25" s="527"/>
      <c r="I25" s="527"/>
      <c r="J25" s="527"/>
      <c r="K25" s="527"/>
      <c r="L25" s="527"/>
      <c r="M25" s="527"/>
      <c r="N25" s="527"/>
      <c r="O25" s="527"/>
      <c r="P25" s="527"/>
      <c r="Q25" s="527"/>
      <c r="R25" s="527"/>
      <c r="S25" s="527"/>
      <c r="T25" s="527"/>
      <c r="U25" s="527"/>
      <c r="V25" s="527"/>
      <c r="W25" s="527"/>
      <c r="X25" s="527"/>
      <c r="Y25" s="527"/>
      <c r="Z25" s="527"/>
      <c r="AA25" s="527"/>
      <c r="AB25" s="527"/>
      <c r="AC25" s="527"/>
      <c r="HN25" s="527"/>
      <c r="HO25" s="527"/>
      <c r="HP25" s="527"/>
      <c r="HQ25" s="527"/>
      <c r="HR25" s="527"/>
      <c r="HS25" s="527"/>
      <c r="HT25" s="527"/>
      <c r="HU25" s="527"/>
      <c r="HV25" s="527"/>
      <c r="HW25" s="527"/>
      <c r="HX25" s="527"/>
      <c r="HY25" s="527"/>
      <c r="HZ25" s="527"/>
      <c r="IA25" s="527"/>
      <c r="IB25" s="527"/>
      <c r="IC25" s="527"/>
      <c r="ID25" s="527"/>
      <c r="IE25" s="527"/>
      <c r="IF25" s="527"/>
      <c r="IG25" s="527"/>
      <c r="IH25" s="527"/>
      <c r="II25" s="527"/>
      <c r="IJ25" s="527"/>
      <c r="IK25" s="527"/>
      <c r="IL25" s="527"/>
      <c r="IM25" s="527"/>
      <c r="IN25" s="527"/>
      <c r="IO25" s="527"/>
      <c r="IP25" s="527"/>
      <c r="IQ25" s="527"/>
      <c r="IR25" s="527"/>
      <c r="IS25" s="527"/>
    </row>
    <row r="26" s="5" customFormat="1" ht="24.95" customHeight="1" spans="1:253">
      <c r="A26" s="563" t="s">
        <v>65</v>
      </c>
      <c r="B26" s="564">
        <v>52</v>
      </c>
      <c r="C26" s="565">
        <v>28</v>
      </c>
      <c r="D26" s="565">
        <v>18</v>
      </c>
      <c r="E26" s="566">
        <f t="shared" si="0"/>
        <v>0.642857142857143</v>
      </c>
      <c r="F26" s="565">
        <v>0</v>
      </c>
      <c r="G26" s="567" t="str">
        <f t="shared" si="1"/>
        <v/>
      </c>
      <c r="H26" s="527"/>
      <c r="I26" s="527"/>
      <c r="J26" s="527"/>
      <c r="K26" s="527"/>
      <c r="L26" s="527"/>
      <c r="M26" s="527"/>
      <c r="N26" s="527"/>
      <c r="O26" s="527"/>
      <c r="P26" s="527"/>
      <c r="Q26" s="527"/>
      <c r="R26" s="527"/>
      <c r="S26" s="527"/>
      <c r="T26" s="527"/>
      <c r="U26" s="527"/>
      <c r="V26" s="527"/>
      <c r="W26" s="527"/>
      <c r="X26" s="527"/>
      <c r="Y26" s="527"/>
      <c r="Z26" s="527"/>
      <c r="AA26" s="527"/>
      <c r="AB26" s="527"/>
      <c r="AC26" s="527"/>
      <c r="HN26" s="527"/>
      <c r="HO26" s="527"/>
      <c r="HP26" s="527"/>
      <c r="HQ26" s="527"/>
      <c r="HR26" s="527"/>
      <c r="HS26" s="527"/>
      <c r="HT26" s="527"/>
      <c r="HU26" s="527"/>
      <c r="HV26" s="527"/>
      <c r="HW26" s="527"/>
      <c r="HX26" s="527"/>
      <c r="HY26" s="527"/>
      <c r="HZ26" s="527"/>
      <c r="IA26" s="527"/>
      <c r="IB26" s="527"/>
      <c r="IC26" s="527"/>
      <c r="ID26" s="527"/>
      <c r="IE26" s="527"/>
      <c r="IF26" s="527"/>
      <c r="IG26" s="527"/>
      <c r="IH26" s="527"/>
      <c r="II26" s="527"/>
      <c r="IJ26" s="527"/>
      <c r="IK26" s="527"/>
      <c r="IL26" s="527"/>
      <c r="IM26" s="527"/>
      <c r="IN26" s="527"/>
      <c r="IO26" s="527"/>
      <c r="IP26" s="527"/>
      <c r="IQ26" s="527"/>
      <c r="IR26" s="527"/>
      <c r="IS26" s="527"/>
    </row>
    <row r="27" s="528" customFormat="1" ht="37.5" spans="1:253">
      <c r="A27" s="563" t="s">
        <v>66</v>
      </c>
      <c r="B27" s="367">
        <f t="shared" ref="B27:F27" si="4">SUM(B28:B36)</f>
        <v>7920</v>
      </c>
      <c r="C27" s="367">
        <f t="shared" si="4"/>
        <v>8505</v>
      </c>
      <c r="D27" s="367">
        <f t="shared" si="4"/>
        <v>8505</v>
      </c>
      <c r="E27" s="561">
        <f t="shared" si="0"/>
        <v>1</v>
      </c>
      <c r="F27" s="367">
        <f t="shared" si="4"/>
        <v>6829</v>
      </c>
      <c r="G27" s="562">
        <f t="shared" si="1"/>
        <v>0.245423927368575</v>
      </c>
    </row>
    <row r="28" s="529" customFormat="1" ht="24.95" customHeight="1" spans="1:253">
      <c r="A28" s="563" t="s">
        <v>50</v>
      </c>
      <c r="B28" s="564">
        <v>2525</v>
      </c>
      <c r="C28" s="370">
        <v>2691</v>
      </c>
      <c r="D28" s="565">
        <v>2691</v>
      </c>
      <c r="E28" s="566">
        <f t="shared" si="0"/>
        <v>1</v>
      </c>
      <c r="F28" s="565">
        <v>2491</v>
      </c>
      <c r="G28" s="567">
        <f t="shared" si="1"/>
        <v>0.0802890405459655</v>
      </c>
      <c r="H28" s="527"/>
      <c r="I28" s="527"/>
      <c r="J28" s="527"/>
      <c r="K28" s="527"/>
      <c r="L28" s="527"/>
      <c r="M28" s="527"/>
      <c r="N28" s="527"/>
      <c r="O28" s="527"/>
      <c r="P28" s="527"/>
      <c r="Q28" s="527"/>
      <c r="R28" s="527"/>
      <c r="S28" s="527"/>
      <c r="T28" s="527"/>
      <c r="U28" s="527"/>
      <c r="V28" s="527"/>
      <c r="W28" s="527"/>
      <c r="X28" s="527"/>
      <c r="Y28" s="527"/>
      <c r="Z28" s="527"/>
      <c r="AA28" s="527"/>
      <c r="AB28" s="527"/>
      <c r="AC28" s="527"/>
      <c r="HN28" s="527"/>
      <c r="HO28" s="527"/>
      <c r="HP28" s="527"/>
      <c r="HQ28" s="527"/>
      <c r="HR28" s="527"/>
      <c r="HS28" s="527"/>
      <c r="HT28" s="527"/>
      <c r="HU28" s="527"/>
      <c r="HV28" s="527"/>
      <c r="HW28" s="527"/>
      <c r="HX28" s="527"/>
      <c r="HY28" s="527"/>
      <c r="HZ28" s="527"/>
      <c r="IA28" s="527"/>
      <c r="IB28" s="527"/>
      <c r="IC28" s="527"/>
      <c r="ID28" s="527"/>
      <c r="IE28" s="527"/>
      <c r="IF28" s="527"/>
      <c r="IG28" s="527"/>
      <c r="IH28" s="527"/>
      <c r="II28" s="527"/>
      <c r="IJ28" s="527"/>
      <c r="IK28" s="527"/>
      <c r="IL28" s="527"/>
      <c r="IM28" s="527"/>
      <c r="IN28" s="527"/>
      <c r="IO28" s="527"/>
      <c r="IP28" s="527"/>
      <c r="IQ28" s="527"/>
      <c r="IR28" s="527"/>
      <c r="IS28" s="527"/>
    </row>
    <row r="29" s="5" customFormat="1" ht="24.95" customHeight="1" spans="1:253">
      <c r="A29" s="563" t="s">
        <v>51</v>
      </c>
      <c r="B29" s="564">
        <v>523</v>
      </c>
      <c r="C29" s="370">
        <v>934</v>
      </c>
      <c r="D29" s="565">
        <v>934</v>
      </c>
      <c r="E29" s="566">
        <f t="shared" si="0"/>
        <v>1</v>
      </c>
      <c r="F29" s="565">
        <v>255</v>
      </c>
      <c r="G29" s="567">
        <f t="shared" si="1"/>
        <v>2.66274509803922</v>
      </c>
      <c r="H29" s="527"/>
      <c r="I29" s="527"/>
      <c r="J29" s="527"/>
      <c r="K29" s="527"/>
      <c r="L29" s="527"/>
      <c r="M29" s="527"/>
      <c r="N29" s="527"/>
      <c r="O29" s="527"/>
      <c r="P29" s="527"/>
      <c r="Q29" s="527"/>
      <c r="R29" s="527"/>
      <c r="S29" s="527"/>
      <c r="T29" s="527"/>
      <c r="U29" s="527"/>
      <c r="V29" s="527"/>
      <c r="W29" s="527"/>
      <c r="X29" s="527"/>
      <c r="Y29" s="527"/>
      <c r="Z29" s="527"/>
      <c r="AA29" s="527"/>
      <c r="AB29" s="527"/>
      <c r="AC29" s="527"/>
      <c r="HN29" s="527"/>
      <c r="HO29" s="527"/>
      <c r="HP29" s="527"/>
      <c r="HQ29" s="527"/>
      <c r="HR29" s="527"/>
      <c r="HS29" s="527"/>
      <c r="HT29" s="527"/>
      <c r="HU29" s="527"/>
      <c r="HV29" s="527"/>
      <c r="HW29" s="527"/>
      <c r="HX29" s="527"/>
      <c r="HY29" s="527"/>
      <c r="HZ29" s="527"/>
      <c r="IA29" s="527"/>
      <c r="IB29" s="527"/>
      <c r="IC29" s="527"/>
      <c r="ID29" s="527"/>
      <c r="IE29" s="527"/>
      <c r="IF29" s="527"/>
      <c r="IG29" s="527"/>
      <c r="IH29" s="527"/>
      <c r="II29" s="527"/>
      <c r="IJ29" s="527"/>
      <c r="IK29" s="527"/>
      <c r="IL29" s="527"/>
      <c r="IM29" s="527"/>
      <c r="IN29" s="527"/>
      <c r="IO29" s="527"/>
      <c r="IP29" s="527"/>
      <c r="IQ29" s="527"/>
      <c r="IR29" s="527"/>
      <c r="IS29" s="527"/>
    </row>
    <row r="30" s="5" customFormat="1" ht="24.95" customHeight="1" spans="1:253">
      <c r="A30" s="563" t="s">
        <v>52</v>
      </c>
      <c r="B30" s="564">
        <v>0</v>
      </c>
      <c r="C30" s="370">
        <v>0</v>
      </c>
      <c r="D30" s="565">
        <v>0</v>
      </c>
      <c r="E30" s="566" t="str">
        <f t="shared" si="0"/>
        <v/>
      </c>
      <c r="F30" s="565">
        <v>0</v>
      </c>
      <c r="G30" s="567" t="str">
        <f t="shared" si="1"/>
        <v/>
      </c>
      <c r="H30" s="527"/>
      <c r="I30" s="527"/>
      <c r="J30" s="527"/>
      <c r="K30" s="527"/>
      <c r="L30" s="527"/>
      <c r="M30" s="527"/>
      <c r="N30" s="527"/>
      <c r="O30" s="527"/>
      <c r="P30" s="527"/>
      <c r="Q30" s="527"/>
      <c r="R30" s="527"/>
      <c r="S30" s="527"/>
      <c r="T30" s="527"/>
      <c r="U30" s="527"/>
      <c r="V30" s="527"/>
      <c r="W30" s="527"/>
      <c r="X30" s="527"/>
      <c r="Y30" s="527"/>
      <c r="Z30" s="527"/>
      <c r="AA30" s="527"/>
      <c r="AB30" s="527"/>
      <c r="AC30" s="527"/>
      <c r="HN30" s="527"/>
      <c r="HO30" s="527"/>
      <c r="HP30" s="527"/>
      <c r="HQ30" s="527"/>
      <c r="HR30" s="527"/>
      <c r="HS30" s="527"/>
      <c r="HT30" s="527"/>
      <c r="HU30" s="527"/>
      <c r="HV30" s="527"/>
      <c r="HW30" s="527"/>
      <c r="HX30" s="527"/>
      <c r="HY30" s="527"/>
      <c r="HZ30" s="527"/>
      <c r="IA30" s="527"/>
      <c r="IB30" s="527"/>
      <c r="IC30" s="527"/>
      <c r="ID30" s="527"/>
      <c r="IE30" s="527"/>
      <c r="IF30" s="527"/>
      <c r="IG30" s="527"/>
      <c r="IH30" s="527"/>
      <c r="II30" s="527"/>
      <c r="IJ30" s="527"/>
      <c r="IK30" s="527"/>
      <c r="IL30" s="527"/>
      <c r="IM30" s="527"/>
      <c r="IN30" s="527"/>
      <c r="IO30" s="527"/>
      <c r="IP30" s="527"/>
      <c r="IQ30" s="527"/>
      <c r="IR30" s="527"/>
      <c r="IS30" s="527"/>
    </row>
    <row r="31" s="5" customFormat="1" ht="24.95" customHeight="1" spans="1:253">
      <c r="A31" s="563" t="s">
        <v>67</v>
      </c>
      <c r="B31" s="564">
        <v>0</v>
      </c>
      <c r="C31" s="370">
        <v>0</v>
      </c>
      <c r="D31" s="565">
        <v>0</v>
      </c>
      <c r="E31" s="566" t="str">
        <f t="shared" si="0"/>
        <v/>
      </c>
      <c r="F31" s="565">
        <v>0</v>
      </c>
      <c r="G31" s="567" t="str">
        <f t="shared" si="1"/>
        <v/>
      </c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7"/>
      <c r="S31" s="527"/>
      <c r="T31" s="527"/>
      <c r="U31" s="527"/>
      <c r="V31" s="527"/>
      <c r="W31" s="527"/>
      <c r="X31" s="527"/>
      <c r="Y31" s="527"/>
      <c r="Z31" s="527"/>
      <c r="AA31" s="527"/>
      <c r="AB31" s="527"/>
      <c r="AC31" s="527"/>
      <c r="HN31" s="527"/>
      <c r="HO31" s="527"/>
      <c r="HP31" s="527"/>
      <c r="HQ31" s="527"/>
      <c r="HR31" s="527"/>
      <c r="HS31" s="527"/>
      <c r="HT31" s="527"/>
      <c r="HU31" s="527"/>
      <c r="HV31" s="527"/>
      <c r="HW31" s="527"/>
      <c r="HX31" s="527"/>
      <c r="HY31" s="527"/>
      <c r="HZ31" s="527"/>
      <c r="IA31" s="527"/>
      <c r="IB31" s="527"/>
      <c r="IC31" s="527"/>
      <c r="ID31" s="527"/>
      <c r="IE31" s="527"/>
      <c r="IF31" s="527"/>
      <c r="IG31" s="527"/>
      <c r="IH31" s="527"/>
      <c r="II31" s="527"/>
      <c r="IJ31" s="527"/>
      <c r="IK31" s="527"/>
      <c r="IL31" s="527"/>
      <c r="IM31" s="527"/>
      <c r="IN31" s="527"/>
      <c r="IO31" s="527"/>
      <c r="IP31" s="527"/>
      <c r="IQ31" s="527"/>
      <c r="IR31" s="527"/>
      <c r="IS31" s="527"/>
    </row>
    <row r="32" s="5" customFormat="1" ht="24.95" customHeight="1" spans="1:253">
      <c r="A32" s="563" t="s">
        <v>68</v>
      </c>
      <c r="B32" s="564">
        <v>0</v>
      </c>
      <c r="C32" s="370">
        <v>0</v>
      </c>
      <c r="D32" s="565">
        <v>0</v>
      </c>
      <c r="E32" s="566" t="str">
        <f t="shared" si="0"/>
        <v/>
      </c>
      <c r="F32" s="565">
        <v>0</v>
      </c>
      <c r="G32" s="567" t="str">
        <f t="shared" si="1"/>
        <v/>
      </c>
      <c r="H32" s="527"/>
      <c r="I32" s="527"/>
      <c r="J32" s="527"/>
      <c r="K32" s="527"/>
      <c r="L32" s="527"/>
      <c r="M32" s="527"/>
      <c r="N32" s="527"/>
      <c r="O32" s="527"/>
      <c r="P32" s="527"/>
      <c r="Q32" s="527"/>
      <c r="R32" s="527"/>
      <c r="S32" s="527"/>
      <c r="T32" s="527"/>
      <c r="U32" s="527"/>
      <c r="V32" s="527"/>
      <c r="W32" s="527"/>
      <c r="X32" s="527"/>
      <c r="Y32" s="527"/>
      <c r="Z32" s="527"/>
      <c r="AA32" s="527"/>
      <c r="AB32" s="527"/>
      <c r="AC32" s="527"/>
      <c r="HN32" s="527"/>
      <c r="HO32" s="527"/>
      <c r="HP32" s="527"/>
      <c r="HQ32" s="527"/>
      <c r="HR32" s="527"/>
      <c r="HS32" s="527"/>
      <c r="HT32" s="527"/>
      <c r="HU32" s="527"/>
      <c r="HV32" s="527"/>
      <c r="HW32" s="527"/>
      <c r="HX32" s="527"/>
      <c r="HY32" s="527"/>
      <c r="HZ32" s="527"/>
      <c r="IA32" s="527"/>
      <c r="IB32" s="527"/>
      <c r="IC32" s="527"/>
      <c r="ID32" s="527"/>
      <c r="IE32" s="527"/>
      <c r="IF32" s="527"/>
      <c r="IG32" s="527"/>
      <c r="IH32" s="527"/>
      <c r="II32" s="527"/>
      <c r="IJ32" s="527"/>
      <c r="IK32" s="527"/>
      <c r="IL32" s="527"/>
      <c r="IM32" s="527"/>
      <c r="IN32" s="527"/>
      <c r="IO32" s="527"/>
      <c r="IP32" s="527"/>
      <c r="IQ32" s="527"/>
      <c r="IR32" s="527"/>
      <c r="IS32" s="527"/>
    </row>
    <row r="33" s="5" customFormat="1" ht="24.95" customHeight="1" spans="1:253">
      <c r="A33" s="563" t="s">
        <v>69</v>
      </c>
      <c r="B33" s="564">
        <v>0</v>
      </c>
      <c r="C33" s="370">
        <v>0</v>
      </c>
      <c r="D33" s="565">
        <v>0</v>
      </c>
      <c r="E33" s="566" t="str">
        <f t="shared" si="0"/>
        <v/>
      </c>
      <c r="F33" s="565">
        <v>0</v>
      </c>
      <c r="G33" s="567" t="str">
        <f t="shared" si="1"/>
        <v/>
      </c>
      <c r="H33" s="527"/>
      <c r="I33" s="527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7"/>
      <c r="AA33" s="527"/>
      <c r="AB33" s="527"/>
      <c r="AC33" s="527"/>
      <c r="HN33" s="527"/>
      <c r="HO33" s="527"/>
      <c r="HP33" s="527"/>
      <c r="HQ33" s="527"/>
      <c r="HR33" s="527"/>
      <c r="HS33" s="527"/>
      <c r="HT33" s="527"/>
      <c r="HU33" s="527"/>
      <c r="HV33" s="527"/>
      <c r="HW33" s="527"/>
      <c r="HX33" s="527"/>
      <c r="HY33" s="527"/>
      <c r="HZ33" s="527"/>
      <c r="IA33" s="527"/>
      <c r="IB33" s="527"/>
      <c r="IC33" s="527"/>
      <c r="ID33" s="527"/>
      <c r="IE33" s="527"/>
      <c r="IF33" s="527"/>
      <c r="IG33" s="527"/>
      <c r="IH33" s="527"/>
      <c r="II33" s="527"/>
      <c r="IJ33" s="527"/>
      <c r="IK33" s="527"/>
      <c r="IL33" s="527"/>
      <c r="IM33" s="527"/>
      <c r="IN33" s="527"/>
      <c r="IO33" s="527"/>
      <c r="IP33" s="527"/>
      <c r="IQ33" s="527"/>
      <c r="IR33" s="527"/>
      <c r="IS33" s="527"/>
    </row>
    <row r="34" s="5" customFormat="1" ht="24.95" customHeight="1" spans="1:253">
      <c r="A34" s="563" t="s">
        <v>70</v>
      </c>
      <c r="B34" s="564">
        <v>0</v>
      </c>
      <c r="C34" s="370">
        <v>0</v>
      </c>
      <c r="D34" s="565">
        <v>0</v>
      </c>
      <c r="E34" s="566" t="str">
        <f t="shared" si="0"/>
        <v/>
      </c>
      <c r="F34" s="565">
        <v>0</v>
      </c>
      <c r="G34" s="567" t="str">
        <f t="shared" si="1"/>
        <v/>
      </c>
      <c r="H34" s="527"/>
      <c r="I34" s="527"/>
      <c r="J34" s="527"/>
      <c r="K34" s="527"/>
      <c r="L34" s="527"/>
      <c r="M34" s="527"/>
      <c r="N34" s="527"/>
      <c r="O34" s="527"/>
      <c r="P34" s="527"/>
      <c r="Q34" s="527"/>
      <c r="R34" s="527"/>
      <c r="S34" s="527"/>
      <c r="T34" s="527"/>
      <c r="U34" s="527"/>
      <c r="V34" s="527"/>
      <c r="W34" s="527"/>
      <c r="X34" s="527"/>
      <c r="Y34" s="527"/>
      <c r="Z34" s="527"/>
      <c r="AA34" s="527"/>
      <c r="AB34" s="527"/>
      <c r="AC34" s="527"/>
      <c r="HN34" s="527"/>
      <c r="HO34" s="527"/>
      <c r="HP34" s="527"/>
      <c r="HQ34" s="527"/>
      <c r="HR34" s="527"/>
      <c r="HS34" s="527"/>
      <c r="HT34" s="527"/>
      <c r="HU34" s="527"/>
      <c r="HV34" s="527"/>
      <c r="HW34" s="527"/>
      <c r="HX34" s="527"/>
      <c r="HY34" s="527"/>
      <c r="HZ34" s="527"/>
      <c r="IA34" s="527"/>
      <c r="IB34" s="527"/>
      <c r="IC34" s="527"/>
      <c r="ID34" s="527"/>
      <c r="IE34" s="527"/>
      <c r="IF34" s="527"/>
      <c r="IG34" s="527"/>
      <c r="IH34" s="527"/>
      <c r="II34" s="527"/>
      <c r="IJ34" s="527"/>
      <c r="IK34" s="527"/>
      <c r="IL34" s="527"/>
      <c r="IM34" s="527"/>
      <c r="IN34" s="527"/>
      <c r="IO34" s="527"/>
      <c r="IP34" s="527"/>
      <c r="IQ34" s="527"/>
      <c r="IR34" s="527"/>
      <c r="IS34" s="527"/>
    </row>
    <row r="35" s="5" customFormat="1" ht="24.95" customHeight="1" spans="1:253">
      <c r="A35" s="563" t="s">
        <v>59</v>
      </c>
      <c r="B35" s="564">
        <v>1756</v>
      </c>
      <c r="C35" s="370">
        <v>1847</v>
      </c>
      <c r="D35" s="565">
        <v>1847</v>
      </c>
      <c r="E35" s="566">
        <f t="shared" si="0"/>
        <v>1</v>
      </c>
      <c r="F35" s="565">
        <v>1716</v>
      </c>
      <c r="G35" s="567">
        <f t="shared" si="1"/>
        <v>0.0763403263403263</v>
      </c>
      <c r="H35" s="527"/>
      <c r="I35" s="527"/>
      <c r="J35" s="527"/>
      <c r="K35" s="527"/>
      <c r="L35" s="527"/>
      <c r="M35" s="527"/>
      <c r="N35" s="527"/>
      <c r="O35" s="527"/>
      <c r="P35" s="527"/>
      <c r="Q35" s="527"/>
      <c r="R35" s="527"/>
      <c r="S35" s="527"/>
      <c r="T35" s="527"/>
      <c r="U35" s="527"/>
      <c r="V35" s="527"/>
      <c r="W35" s="527"/>
      <c r="X35" s="527"/>
      <c r="Y35" s="527"/>
      <c r="Z35" s="527"/>
      <c r="AA35" s="527"/>
      <c r="AB35" s="527"/>
      <c r="AC35" s="527"/>
      <c r="HN35" s="527"/>
      <c r="HO35" s="527"/>
      <c r="HP35" s="527"/>
      <c r="HQ35" s="527"/>
      <c r="HR35" s="527"/>
      <c r="HS35" s="527"/>
      <c r="HT35" s="527"/>
      <c r="HU35" s="527"/>
      <c r="HV35" s="527"/>
      <c r="HW35" s="527"/>
      <c r="HX35" s="527"/>
      <c r="HY35" s="527"/>
      <c r="HZ35" s="527"/>
      <c r="IA35" s="527"/>
      <c r="IB35" s="527"/>
      <c r="IC35" s="527"/>
      <c r="ID35" s="527"/>
      <c r="IE35" s="527"/>
      <c r="IF35" s="527"/>
      <c r="IG35" s="527"/>
      <c r="IH35" s="527"/>
      <c r="II35" s="527"/>
      <c r="IJ35" s="527"/>
      <c r="IK35" s="527"/>
      <c r="IL35" s="527"/>
      <c r="IM35" s="527"/>
      <c r="IN35" s="527"/>
      <c r="IO35" s="527"/>
      <c r="IP35" s="527"/>
      <c r="IQ35" s="527"/>
      <c r="IR35" s="527"/>
      <c r="IS35" s="527"/>
    </row>
    <row r="36" s="5" customFormat="1" ht="37.5" spans="1:253">
      <c r="A36" s="563" t="s">
        <v>71</v>
      </c>
      <c r="B36" s="564">
        <v>3116</v>
      </c>
      <c r="C36" s="370">
        <v>3033</v>
      </c>
      <c r="D36" s="565">
        <v>3033</v>
      </c>
      <c r="E36" s="566">
        <f t="shared" si="0"/>
        <v>1</v>
      </c>
      <c r="F36" s="565">
        <v>2367</v>
      </c>
      <c r="G36" s="567">
        <f t="shared" si="1"/>
        <v>0.281368821292776</v>
      </c>
      <c r="H36" s="527"/>
      <c r="I36" s="527"/>
      <c r="J36" s="527"/>
      <c r="K36" s="527"/>
      <c r="L36" s="527"/>
      <c r="M36" s="527"/>
      <c r="N36" s="527"/>
      <c r="O36" s="527"/>
      <c r="P36" s="527"/>
      <c r="Q36" s="527"/>
      <c r="R36" s="527"/>
      <c r="S36" s="527"/>
      <c r="T36" s="527"/>
      <c r="U36" s="527"/>
      <c r="V36" s="527"/>
      <c r="W36" s="527"/>
      <c r="X36" s="527"/>
      <c r="Y36" s="527"/>
      <c r="Z36" s="527"/>
      <c r="AA36" s="527"/>
      <c r="AB36" s="527"/>
      <c r="AC36" s="527"/>
      <c r="HN36" s="527"/>
      <c r="HO36" s="527"/>
      <c r="HP36" s="527"/>
      <c r="HQ36" s="527"/>
      <c r="HR36" s="527"/>
      <c r="HS36" s="527"/>
      <c r="HT36" s="527"/>
      <c r="HU36" s="527"/>
      <c r="HV36" s="527"/>
      <c r="HW36" s="527"/>
      <c r="HX36" s="527"/>
      <c r="HY36" s="527"/>
      <c r="HZ36" s="527"/>
      <c r="IA36" s="527"/>
      <c r="IB36" s="527"/>
      <c r="IC36" s="527"/>
      <c r="ID36" s="527"/>
      <c r="IE36" s="527"/>
      <c r="IF36" s="527"/>
      <c r="IG36" s="527"/>
      <c r="IH36" s="527"/>
      <c r="II36" s="527"/>
      <c r="IJ36" s="527"/>
      <c r="IK36" s="527"/>
      <c r="IL36" s="527"/>
      <c r="IM36" s="527"/>
      <c r="IN36" s="527"/>
      <c r="IO36" s="527"/>
      <c r="IP36" s="527"/>
      <c r="IQ36" s="527"/>
      <c r="IR36" s="527"/>
      <c r="IS36" s="527"/>
    </row>
    <row r="37" s="5" customFormat="1" ht="24.95" customHeight="1" spans="1:253">
      <c r="A37" s="563" t="s">
        <v>72</v>
      </c>
      <c r="B37" s="367">
        <f t="shared" ref="B37:F37" si="5">SUM(B38:B47)</f>
        <v>522</v>
      </c>
      <c r="C37" s="367">
        <f t="shared" si="5"/>
        <v>1030</v>
      </c>
      <c r="D37" s="367">
        <f t="shared" si="5"/>
        <v>1030</v>
      </c>
      <c r="E37" s="561">
        <f t="shared" si="0"/>
        <v>1</v>
      </c>
      <c r="F37" s="367">
        <f t="shared" si="5"/>
        <v>734</v>
      </c>
      <c r="G37" s="562">
        <f t="shared" si="1"/>
        <v>0.403269754768392</v>
      </c>
      <c r="H37" s="527"/>
      <c r="I37" s="527"/>
      <c r="J37" s="527"/>
      <c r="K37" s="527"/>
      <c r="L37" s="527"/>
      <c r="M37" s="527"/>
      <c r="N37" s="527"/>
      <c r="O37" s="527"/>
      <c r="P37" s="527"/>
      <c r="Q37" s="527"/>
      <c r="R37" s="527"/>
      <c r="S37" s="527"/>
      <c r="T37" s="527"/>
      <c r="U37" s="527"/>
      <c r="V37" s="527"/>
      <c r="W37" s="527"/>
      <c r="X37" s="527"/>
      <c r="Y37" s="527"/>
      <c r="Z37" s="527"/>
      <c r="AA37" s="527"/>
      <c r="AB37" s="527"/>
      <c r="AC37" s="527"/>
      <c r="HN37" s="527"/>
      <c r="HO37" s="527"/>
      <c r="HP37" s="527"/>
      <c r="HQ37" s="527"/>
      <c r="HR37" s="527"/>
      <c r="HS37" s="527"/>
      <c r="HT37" s="527"/>
      <c r="HU37" s="527"/>
      <c r="HV37" s="527"/>
      <c r="HW37" s="527"/>
      <c r="HX37" s="527"/>
      <c r="HY37" s="527"/>
      <c r="HZ37" s="527"/>
      <c r="IA37" s="527"/>
      <c r="IB37" s="527"/>
      <c r="IC37" s="527"/>
      <c r="ID37" s="527"/>
      <c r="IE37" s="527"/>
      <c r="IF37" s="527"/>
      <c r="IG37" s="527"/>
      <c r="IH37" s="527"/>
      <c r="II37" s="527"/>
      <c r="IJ37" s="527"/>
      <c r="IK37" s="527"/>
      <c r="IL37" s="527"/>
      <c r="IM37" s="527"/>
      <c r="IN37" s="527"/>
      <c r="IO37" s="527"/>
      <c r="IP37" s="527"/>
      <c r="IQ37" s="527"/>
      <c r="IR37" s="527"/>
      <c r="IS37" s="527"/>
    </row>
    <row r="38" s="528" customFormat="1" ht="24.95" customHeight="1" spans="1:253">
      <c r="A38" s="563" t="s">
        <v>50</v>
      </c>
      <c r="B38" s="564">
        <v>186</v>
      </c>
      <c r="C38" s="565">
        <v>205</v>
      </c>
      <c r="D38" s="565">
        <v>205</v>
      </c>
      <c r="E38" s="566">
        <f t="shared" si="0"/>
        <v>1</v>
      </c>
      <c r="F38" s="565">
        <v>223</v>
      </c>
      <c r="G38" s="567">
        <f t="shared" si="1"/>
        <v>-0.0807174887892377</v>
      </c>
    </row>
    <row r="39" s="529" customFormat="1" ht="24.95" customHeight="1" spans="1:253">
      <c r="A39" s="563" t="s">
        <v>51</v>
      </c>
      <c r="B39" s="564">
        <v>0</v>
      </c>
      <c r="C39" s="565">
        <v>0</v>
      </c>
      <c r="D39" s="565">
        <v>0</v>
      </c>
      <c r="E39" s="566" t="str">
        <f t="shared" si="0"/>
        <v/>
      </c>
      <c r="F39" s="565">
        <v>0</v>
      </c>
      <c r="G39" s="567" t="str">
        <f t="shared" si="1"/>
        <v/>
      </c>
      <c r="H39" s="527"/>
      <c r="I39" s="527"/>
      <c r="J39" s="527"/>
      <c r="K39" s="527"/>
      <c r="L39" s="527"/>
      <c r="M39" s="527"/>
      <c r="N39" s="527"/>
      <c r="O39" s="527"/>
      <c r="P39" s="527"/>
      <c r="Q39" s="527"/>
      <c r="R39" s="527"/>
      <c r="S39" s="527"/>
      <c r="T39" s="527"/>
      <c r="U39" s="527"/>
      <c r="V39" s="527"/>
      <c r="W39" s="527"/>
      <c r="X39" s="527"/>
      <c r="Y39" s="527"/>
      <c r="Z39" s="527"/>
      <c r="AA39" s="527"/>
      <c r="AB39" s="527"/>
      <c r="AC39" s="527"/>
      <c r="HN39" s="527"/>
      <c r="HO39" s="527"/>
      <c r="HP39" s="527"/>
      <c r="HQ39" s="527"/>
      <c r="HR39" s="527"/>
      <c r="HS39" s="527"/>
      <c r="HT39" s="527"/>
      <c r="HU39" s="527"/>
      <c r="HV39" s="527"/>
      <c r="HW39" s="527"/>
      <c r="HX39" s="527"/>
      <c r="HY39" s="527"/>
      <c r="HZ39" s="527"/>
      <c r="IA39" s="527"/>
      <c r="IB39" s="527"/>
      <c r="IC39" s="527"/>
      <c r="ID39" s="527"/>
      <c r="IE39" s="527"/>
      <c r="IF39" s="527"/>
      <c r="IG39" s="527"/>
      <c r="IH39" s="527"/>
      <c r="II39" s="527"/>
      <c r="IJ39" s="527"/>
      <c r="IK39" s="527"/>
      <c r="IL39" s="527"/>
      <c r="IM39" s="527"/>
      <c r="IN39" s="527"/>
      <c r="IO39" s="527"/>
      <c r="IP39" s="527"/>
      <c r="IQ39" s="527"/>
      <c r="IR39" s="527"/>
      <c r="IS39" s="527"/>
    </row>
    <row r="40" s="5" customFormat="1" ht="24.95" customHeight="1" spans="1:253">
      <c r="A40" s="563" t="s">
        <v>52</v>
      </c>
      <c r="B40" s="564">
        <v>0</v>
      </c>
      <c r="C40" s="565">
        <v>0</v>
      </c>
      <c r="D40" s="565">
        <v>0</v>
      </c>
      <c r="E40" s="566" t="str">
        <f t="shared" si="0"/>
        <v/>
      </c>
      <c r="F40" s="565">
        <v>0</v>
      </c>
      <c r="G40" s="567" t="str">
        <f t="shared" si="1"/>
        <v/>
      </c>
      <c r="H40" s="527"/>
      <c r="I40" s="527"/>
      <c r="J40" s="527"/>
      <c r="K40" s="527"/>
      <c r="L40" s="527"/>
      <c r="M40" s="527"/>
      <c r="N40" s="527"/>
      <c r="O40" s="527"/>
      <c r="P40" s="527"/>
      <c r="Q40" s="527"/>
      <c r="R40" s="527"/>
      <c r="S40" s="527"/>
      <c r="T40" s="527"/>
      <c r="U40" s="527"/>
      <c r="V40" s="527"/>
      <c r="W40" s="527"/>
      <c r="X40" s="527"/>
      <c r="Y40" s="527"/>
      <c r="Z40" s="527"/>
      <c r="AA40" s="527"/>
      <c r="AB40" s="527"/>
      <c r="AC40" s="527"/>
      <c r="HN40" s="527"/>
      <c r="HO40" s="527"/>
      <c r="HP40" s="527"/>
      <c r="HQ40" s="527"/>
      <c r="HR40" s="527"/>
      <c r="HS40" s="527"/>
      <c r="HT40" s="527"/>
      <c r="HU40" s="527"/>
      <c r="HV40" s="527"/>
      <c r="HW40" s="527"/>
      <c r="HX40" s="527"/>
      <c r="HY40" s="527"/>
      <c r="HZ40" s="527"/>
      <c r="IA40" s="527"/>
      <c r="IB40" s="527"/>
      <c r="IC40" s="527"/>
      <c r="ID40" s="527"/>
      <c r="IE40" s="527"/>
      <c r="IF40" s="527"/>
      <c r="IG40" s="527"/>
      <c r="IH40" s="527"/>
      <c r="II40" s="527"/>
      <c r="IJ40" s="527"/>
      <c r="IK40" s="527"/>
      <c r="IL40" s="527"/>
      <c r="IM40" s="527"/>
      <c r="IN40" s="527"/>
      <c r="IO40" s="527"/>
      <c r="IP40" s="527"/>
      <c r="IQ40" s="527"/>
      <c r="IR40" s="527"/>
      <c r="IS40" s="527"/>
    </row>
    <row r="41" s="5" customFormat="1" ht="24.95" customHeight="1" spans="1:253">
      <c r="A41" s="563" t="s">
        <v>73</v>
      </c>
      <c r="B41" s="564">
        <v>0</v>
      </c>
      <c r="C41" s="565">
        <v>0</v>
      </c>
      <c r="D41" s="565">
        <v>0</v>
      </c>
      <c r="E41" s="566" t="str">
        <f t="shared" si="0"/>
        <v/>
      </c>
      <c r="F41" s="565">
        <v>0</v>
      </c>
      <c r="G41" s="567" t="str">
        <f t="shared" si="1"/>
        <v/>
      </c>
      <c r="H41" s="527"/>
      <c r="I41" s="527"/>
      <c r="J41" s="527"/>
      <c r="K41" s="527"/>
      <c r="L41" s="527"/>
      <c r="M41" s="527"/>
      <c r="N41" s="527"/>
      <c r="O41" s="527"/>
      <c r="P41" s="527"/>
      <c r="Q41" s="527"/>
      <c r="R41" s="527"/>
      <c r="S41" s="527"/>
      <c r="T41" s="527"/>
      <c r="U41" s="527"/>
      <c r="V41" s="527"/>
      <c r="W41" s="527"/>
      <c r="X41" s="527"/>
      <c r="Y41" s="527"/>
      <c r="Z41" s="527"/>
      <c r="AA41" s="527"/>
      <c r="AB41" s="527"/>
      <c r="AC41" s="527"/>
      <c r="HN41" s="527"/>
      <c r="HO41" s="527"/>
      <c r="HP41" s="527"/>
      <c r="HQ41" s="527"/>
      <c r="HR41" s="527"/>
      <c r="HS41" s="527"/>
      <c r="HT41" s="527"/>
      <c r="HU41" s="527"/>
      <c r="HV41" s="527"/>
      <c r="HW41" s="527"/>
      <c r="HX41" s="527"/>
      <c r="HY41" s="527"/>
      <c r="HZ41" s="527"/>
      <c r="IA41" s="527"/>
      <c r="IB41" s="527"/>
      <c r="IC41" s="527"/>
      <c r="ID41" s="527"/>
      <c r="IE41" s="527"/>
      <c r="IF41" s="527"/>
      <c r="IG41" s="527"/>
      <c r="IH41" s="527"/>
      <c r="II41" s="527"/>
      <c r="IJ41" s="527"/>
      <c r="IK41" s="527"/>
      <c r="IL41" s="527"/>
      <c r="IM41" s="527"/>
      <c r="IN41" s="527"/>
      <c r="IO41" s="527"/>
      <c r="IP41" s="527"/>
      <c r="IQ41" s="527"/>
      <c r="IR41" s="527"/>
      <c r="IS41" s="527"/>
    </row>
    <row r="42" s="5" customFormat="1" ht="24.95" customHeight="1" spans="1:253">
      <c r="A42" s="563" t="s">
        <v>74</v>
      </c>
      <c r="B42" s="564">
        <v>0</v>
      </c>
      <c r="C42" s="565">
        <v>0</v>
      </c>
      <c r="D42" s="565">
        <v>0</v>
      </c>
      <c r="E42" s="566" t="str">
        <f t="shared" si="0"/>
        <v/>
      </c>
      <c r="F42" s="565">
        <v>0</v>
      </c>
      <c r="G42" s="567" t="str">
        <f t="shared" si="1"/>
        <v/>
      </c>
      <c r="H42" s="527"/>
      <c r="I42" s="527"/>
      <c r="J42" s="527"/>
      <c r="K42" s="527"/>
      <c r="L42" s="527"/>
      <c r="M42" s="527"/>
      <c r="N42" s="527"/>
      <c r="O42" s="527"/>
      <c r="P42" s="527"/>
      <c r="Q42" s="527"/>
      <c r="R42" s="527"/>
      <c r="S42" s="527"/>
      <c r="T42" s="527"/>
      <c r="U42" s="527"/>
      <c r="V42" s="527"/>
      <c r="W42" s="527"/>
      <c r="X42" s="527"/>
      <c r="Y42" s="527"/>
      <c r="Z42" s="527"/>
      <c r="AA42" s="527"/>
      <c r="AB42" s="527"/>
      <c r="AC42" s="527"/>
      <c r="HN42" s="527"/>
      <c r="HO42" s="527"/>
      <c r="HP42" s="527"/>
      <c r="HQ42" s="527"/>
      <c r="HR42" s="527"/>
      <c r="HS42" s="527"/>
      <c r="HT42" s="527"/>
      <c r="HU42" s="527"/>
      <c r="HV42" s="527"/>
      <c r="HW42" s="527"/>
      <c r="HX42" s="527"/>
      <c r="HY42" s="527"/>
      <c r="HZ42" s="527"/>
      <c r="IA42" s="527"/>
      <c r="IB42" s="527"/>
      <c r="IC42" s="527"/>
      <c r="ID42" s="527"/>
      <c r="IE42" s="527"/>
      <c r="IF42" s="527"/>
      <c r="IG42" s="527"/>
      <c r="IH42" s="527"/>
      <c r="II42" s="527"/>
      <c r="IJ42" s="527"/>
      <c r="IK42" s="527"/>
      <c r="IL42" s="527"/>
      <c r="IM42" s="527"/>
      <c r="IN42" s="527"/>
      <c r="IO42" s="527"/>
      <c r="IP42" s="527"/>
      <c r="IQ42" s="527"/>
      <c r="IR42" s="527"/>
      <c r="IS42" s="527"/>
    </row>
    <row r="43" s="5" customFormat="1" ht="24.95" customHeight="1" spans="1:253">
      <c r="A43" s="563" t="s">
        <v>75</v>
      </c>
      <c r="B43" s="564">
        <v>0</v>
      </c>
      <c r="C43" s="565">
        <v>0</v>
      </c>
      <c r="D43" s="565">
        <v>0</v>
      </c>
      <c r="E43" s="566" t="str">
        <f t="shared" si="0"/>
        <v/>
      </c>
      <c r="F43" s="565">
        <v>0</v>
      </c>
      <c r="G43" s="567" t="str">
        <f t="shared" si="1"/>
        <v/>
      </c>
      <c r="H43" s="527"/>
      <c r="I43" s="527"/>
      <c r="J43" s="527"/>
      <c r="K43" s="527"/>
      <c r="L43" s="527"/>
      <c r="M43" s="527"/>
      <c r="N43" s="527"/>
      <c r="O43" s="527"/>
      <c r="P43" s="527"/>
      <c r="Q43" s="527"/>
      <c r="R43" s="527"/>
      <c r="S43" s="527"/>
      <c r="T43" s="527"/>
      <c r="U43" s="527"/>
      <c r="V43" s="527"/>
      <c r="W43" s="527"/>
      <c r="X43" s="527"/>
      <c r="Y43" s="527"/>
      <c r="Z43" s="527"/>
      <c r="AA43" s="527"/>
      <c r="AB43" s="527"/>
      <c r="AC43" s="527"/>
      <c r="HN43" s="527"/>
      <c r="HO43" s="527"/>
      <c r="HP43" s="527"/>
      <c r="HQ43" s="527"/>
      <c r="HR43" s="527"/>
      <c r="HS43" s="527"/>
      <c r="HT43" s="527"/>
      <c r="HU43" s="527"/>
      <c r="HV43" s="527"/>
      <c r="HW43" s="527"/>
      <c r="HX43" s="527"/>
      <c r="HY43" s="527"/>
      <c r="HZ43" s="527"/>
      <c r="IA43" s="527"/>
      <c r="IB43" s="527"/>
      <c r="IC43" s="527"/>
      <c r="ID43" s="527"/>
      <c r="IE43" s="527"/>
      <c r="IF43" s="527"/>
      <c r="IG43" s="527"/>
      <c r="IH43" s="527"/>
      <c r="II43" s="527"/>
      <c r="IJ43" s="527"/>
      <c r="IK43" s="527"/>
      <c r="IL43" s="527"/>
      <c r="IM43" s="527"/>
      <c r="IN43" s="527"/>
      <c r="IO43" s="527"/>
      <c r="IP43" s="527"/>
      <c r="IQ43" s="527"/>
      <c r="IR43" s="527"/>
      <c r="IS43" s="527"/>
    </row>
    <row r="44" s="5" customFormat="1" ht="24.95" customHeight="1" spans="1:253">
      <c r="A44" s="563" t="s">
        <v>76</v>
      </c>
      <c r="B44" s="564">
        <v>0</v>
      </c>
      <c r="C44" s="565">
        <v>0</v>
      </c>
      <c r="D44" s="565">
        <v>0</v>
      </c>
      <c r="E44" s="566" t="str">
        <f t="shared" si="0"/>
        <v/>
      </c>
      <c r="F44" s="565">
        <v>0</v>
      </c>
      <c r="G44" s="567" t="str">
        <f t="shared" si="1"/>
        <v/>
      </c>
      <c r="H44" s="527"/>
      <c r="I44" s="527"/>
      <c r="J44" s="527"/>
      <c r="K44" s="527"/>
      <c r="L44" s="527"/>
      <c r="M44" s="527"/>
      <c r="N44" s="527"/>
      <c r="O44" s="527"/>
      <c r="P44" s="527"/>
      <c r="Q44" s="527"/>
      <c r="R44" s="527"/>
      <c r="S44" s="527"/>
      <c r="T44" s="527"/>
      <c r="U44" s="527"/>
      <c r="V44" s="527"/>
      <c r="W44" s="527"/>
      <c r="X44" s="527"/>
      <c r="Y44" s="527"/>
      <c r="Z44" s="527"/>
      <c r="AA44" s="527"/>
      <c r="AB44" s="527"/>
      <c r="AC44" s="527"/>
      <c r="HN44" s="527"/>
      <c r="HO44" s="527"/>
      <c r="HP44" s="527"/>
      <c r="HQ44" s="527"/>
      <c r="HR44" s="527"/>
      <c r="HS44" s="527"/>
      <c r="HT44" s="527"/>
      <c r="HU44" s="527"/>
      <c r="HV44" s="527"/>
      <c r="HW44" s="527"/>
      <c r="HX44" s="527"/>
      <c r="HY44" s="527"/>
      <c r="HZ44" s="527"/>
      <c r="IA44" s="527"/>
      <c r="IB44" s="527"/>
      <c r="IC44" s="527"/>
      <c r="ID44" s="527"/>
      <c r="IE44" s="527"/>
      <c r="IF44" s="527"/>
      <c r="IG44" s="527"/>
      <c r="IH44" s="527"/>
      <c r="II44" s="527"/>
      <c r="IJ44" s="527"/>
      <c r="IK44" s="527"/>
      <c r="IL44" s="527"/>
      <c r="IM44" s="527"/>
      <c r="IN44" s="527"/>
      <c r="IO44" s="527"/>
      <c r="IP44" s="527"/>
      <c r="IQ44" s="527"/>
      <c r="IR44" s="527"/>
      <c r="IS44" s="527"/>
    </row>
    <row r="45" s="5" customFormat="1" ht="24.95" customHeight="1" spans="1:253">
      <c r="A45" s="563" t="s">
        <v>77</v>
      </c>
      <c r="B45" s="564">
        <v>0</v>
      </c>
      <c r="C45" s="565">
        <v>0</v>
      </c>
      <c r="D45" s="565">
        <v>0</v>
      </c>
      <c r="E45" s="566" t="str">
        <f t="shared" si="0"/>
        <v/>
      </c>
      <c r="F45" s="565">
        <v>0</v>
      </c>
      <c r="G45" s="567" t="str">
        <f t="shared" si="1"/>
        <v/>
      </c>
      <c r="H45" s="527"/>
      <c r="I45" s="527"/>
      <c r="J45" s="527"/>
      <c r="K45" s="527"/>
      <c r="L45" s="527"/>
      <c r="M45" s="527"/>
      <c r="N45" s="527"/>
      <c r="O45" s="527"/>
      <c r="P45" s="527"/>
      <c r="Q45" s="527"/>
      <c r="R45" s="527"/>
      <c r="S45" s="527"/>
      <c r="T45" s="527"/>
      <c r="U45" s="527"/>
      <c r="V45" s="527"/>
      <c r="W45" s="527"/>
      <c r="X45" s="527"/>
      <c r="Y45" s="527"/>
      <c r="Z45" s="527"/>
      <c r="AA45" s="527"/>
      <c r="AB45" s="527"/>
      <c r="AC45" s="527"/>
      <c r="HN45" s="527"/>
      <c r="HO45" s="527"/>
      <c r="HP45" s="527"/>
      <c r="HQ45" s="527"/>
      <c r="HR45" s="527"/>
      <c r="HS45" s="527"/>
      <c r="HT45" s="527"/>
      <c r="HU45" s="527"/>
      <c r="HV45" s="527"/>
      <c r="HW45" s="527"/>
      <c r="HX45" s="527"/>
      <c r="HY45" s="527"/>
      <c r="HZ45" s="527"/>
      <c r="IA45" s="527"/>
      <c r="IB45" s="527"/>
      <c r="IC45" s="527"/>
      <c r="ID45" s="527"/>
      <c r="IE45" s="527"/>
      <c r="IF45" s="527"/>
      <c r="IG45" s="527"/>
      <c r="IH45" s="527"/>
      <c r="II45" s="527"/>
      <c r="IJ45" s="527"/>
      <c r="IK45" s="527"/>
      <c r="IL45" s="527"/>
      <c r="IM45" s="527"/>
      <c r="IN45" s="527"/>
      <c r="IO45" s="527"/>
      <c r="IP45" s="527"/>
      <c r="IQ45" s="527"/>
      <c r="IR45" s="527"/>
      <c r="IS45" s="527"/>
    </row>
    <row r="46" s="5" customFormat="1" ht="24.95" customHeight="1" spans="1:253">
      <c r="A46" s="563" t="s">
        <v>59</v>
      </c>
      <c r="B46" s="564">
        <v>186</v>
      </c>
      <c r="C46" s="565">
        <v>199</v>
      </c>
      <c r="D46" s="565">
        <v>199</v>
      </c>
      <c r="E46" s="566">
        <f t="shared" si="0"/>
        <v>1</v>
      </c>
      <c r="F46" s="565">
        <v>173</v>
      </c>
      <c r="G46" s="567">
        <f t="shared" si="1"/>
        <v>0.15028901734104</v>
      </c>
      <c r="H46" s="527"/>
      <c r="I46" s="527"/>
      <c r="J46" s="527"/>
      <c r="K46" s="527"/>
      <c r="L46" s="527"/>
      <c r="M46" s="527"/>
      <c r="N46" s="527"/>
      <c r="O46" s="527"/>
      <c r="P46" s="527"/>
      <c r="Q46" s="527"/>
      <c r="R46" s="527"/>
      <c r="S46" s="527"/>
      <c r="T46" s="527"/>
      <c r="U46" s="527"/>
      <c r="V46" s="527"/>
      <c r="W46" s="527"/>
      <c r="X46" s="527"/>
      <c r="Y46" s="527"/>
      <c r="Z46" s="527"/>
      <c r="AA46" s="527"/>
      <c r="AB46" s="527"/>
      <c r="AC46" s="527"/>
      <c r="HN46" s="527"/>
      <c r="HO46" s="527"/>
      <c r="HP46" s="527"/>
      <c r="HQ46" s="527"/>
      <c r="HR46" s="527"/>
      <c r="HS46" s="527"/>
      <c r="HT46" s="527"/>
      <c r="HU46" s="527"/>
      <c r="HV46" s="527"/>
      <c r="HW46" s="527"/>
      <c r="HX46" s="527"/>
      <c r="HY46" s="527"/>
      <c r="HZ46" s="527"/>
      <c r="IA46" s="527"/>
      <c r="IB46" s="527"/>
      <c r="IC46" s="527"/>
      <c r="ID46" s="527"/>
      <c r="IE46" s="527"/>
      <c r="IF46" s="527"/>
      <c r="IG46" s="527"/>
      <c r="IH46" s="527"/>
      <c r="II46" s="527"/>
      <c r="IJ46" s="527"/>
      <c r="IK46" s="527"/>
      <c r="IL46" s="527"/>
      <c r="IM46" s="527"/>
      <c r="IN46" s="527"/>
      <c r="IO46" s="527"/>
      <c r="IP46" s="527"/>
      <c r="IQ46" s="527"/>
      <c r="IR46" s="527"/>
      <c r="IS46" s="527"/>
    </row>
    <row r="47" s="5" customFormat="1" ht="24.95" customHeight="1" spans="1:253">
      <c r="A47" s="563" t="s">
        <v>78</v>
      </c>
      <c r="B47" s="564">
        <v>150</v>
      </c>
      <c r="C47" s="565">
        <v>626</v>
      </c>
      <c r="D47" s="565">
        <v>626</v>
      </c>
      <c r="E47" s="566">
        <f t="shared" si="0"/>
        <v>1</v>
      </c>
      <c r="F47" s="565">
        <v>338</v>
      </c>
      <c r="G47" s="567">
        <f t="shared" si="1"/>
        <v>0.85207100591716</v>
      </c>
      <c r="H47" s="527"/>
      <c r="I47" s="527"/>
      <c r="J47" s="527"/>
      <c r="K47" s="527"/>
      <c r="L47" s="527"/>
      <c r="M47" s="527"/>
      <c r="N47" s="527"/>
      <c r="O47" s="527"/>
      <c r="P47" s="527"/>
      <c r="Q47" s="527"/>
      <c r="R47" s="527"/>
      <c r="S47" s="527"/>
      <c r="T47" s="527"/>
      <c r="U47" s="527"/>
      <c r="V47" s="527"/>
      <c r="W47" s="527"/>
      <c r="X47" s="527"/>
      <c r="Y47" s="527"/>
      <c r="Z47" s="527"/>
      <c r="AA47" s="527"/>
      <c r="AB47" s="527"/>
      <c r="AC47" s="527"/>
      <c r="HN47" s="527"/>
      <c r="HO47" s="527"/>
      <c r="HP47" s="527"/>
      <c r="HQ47" s="527"/>
      <c r="HR47" s="527"/>
      <c r="HS47" s="527"/>
      <c r="HT47" s="527"/>
      <c r="HU47" s="527"/>
      <c r="HV47" s="527"/>
      <c r="HW47" s="527"/>
      <c r="HX47" s="527"/>
      <c r="HY47" s="527"/>
      <c r="HZ47" s="527"/>
      <c r="IA47" s="527"/>
      <c r="IB47" s="527"/>
      <c r="IC47" s="527"/>
      <c r="ID47" s="527"/>
      <c r="IE47" s="527"/>
      <c r="IF47" s="527"/>
      <c r="IG47" s="527"/>
      <c r="IH47" s="527"/>
      <c r="II47" s="527"/>
      <c r="IJ47" s="527"/>
      <c r="IK47" s="527"/>
      <c r="IL47" s="527"/>
      <c r="IM47" s="527"/>
      <c r="IN47" s="527"/>
      <c r="IO47" s="527"/>
      <c r="IP47" s="527"/>
      <c r="IQ47" s="527"/>
      <c r="IR47" s="527"/>
      <c r="IS47" s="527"/>
    </row>
    <row r="48" s="5" customFormat="1" ht="24.95" customHeight="1" spans="1:253">
      <c r="A48" s="563" t="s">
        <v>79</v>
      </c>
      <c r="B48" s="367">
        <f t="shared" ref="B48:F48" si="6">SUM(B49:B58)</f>
        <v>335</v>
      </c>
      <c r="C48" s="367">
        <f t="shared" si="6"/>
        <v>405</v>
      </c>
      <c r="D48" s="367">
        <f t="shared" si="6"/>
        <v>385</v>
      </c>
      <c r="E48" s="561">
        <f t="shared" si="0"/>
        <v>0.950617283950617</v>
      </c>
      <c r="F48" s="367">
        <f t="shared" si="6"/>
        <v>316</v>
      </c>
      <c r="G48" s="562">
        <f t="shared" si="1"/>
        <v>0.218354430379747</v>
      </c>
      <c r="H48" s="527"/>
      <c r="I48" s="527"/>
      <c r="J48" s="527"/>
      <c r="K48" s="527"/>
      <c r="L48" s="527"/>
      <c r="M48" s="527"/>
      <c r="N48" s="527"/>
      <c r="O48" s="527"/>
      <c r="P48" s="527"/>
      <c r="Q48" s="527"/>
      <c r="R48" s="527"/>
      <c r="S48" s="527"/>
      <c r="T48" s="527"/>
      <c r="U48" s="527"/>
      <c r="V48" s="527"/>
      <c r="W48" s="527"/>
      <c r="X48" s="527"/>
      <c r="Y48" s="527"/>
      <c r="Z48" s="527"/>
      <c r="AA48" s="527"/>
      <c r="AB48" s="527"/>
      <c r="AC48" s="527"/>
      <c r="HN48" s="527"/>
      <c r="HO48" s="527"/>
      <c r="HP48" s="527"/>
      <c r="HQ48" s="527"/>
      <c r="HR48" s="527"/>
      <c r="HS48" s="527"/>
      <c r="HT48" s="527"/>
      <c r="HU48" s="527"/>
      <c r="HV48" s="527"/>
      <c r="HW48" s="527"/>
      <c r="HX48" s="527"/>
      <c r="HY48" s="527"/>
      <c r="HZ48" s="527"/>
      <c r="IA48" s="527"/>
      <c r="IB48" s="527"/>
      <c r="IC48" s="527"/>
      <c r="ID48" s="527"/>
      <c r="IE48" s="527"/>
      <c r="IF48" s="527"/>
      <c r="IG48" s="527"/>
      <c r="IH48" s="527"/>
      <c r="II48" s="527"/>
      <c r="IJ48" s="527"/>
      <c r="IK48" s="527"/>
      <c r="IL48" s="527"/>
      <c r="IM48" s="527"/>
      <c r="IN48" s="527"/>
      <c r="IO48" s="527"/>
      <c r="IP48" s="527"/>
      <c r="IQ48" s="527"/>
      <c r="IR48" s="527"/>
      <c r="IS48" s="527"/>
    </row>
    <row r="49" s="528" customFormat="1" ht="24.95" customHeight="1" spans="1:253">
      <c r="A49" s="563" t="s">
        <v>50</v>
      </c>
      <c r="B49" s="564">
        <v>154</v>
      </c>
      <c r="C49" s="565">
        <v>165</v>
      </c>
      <c r="D49" s="565">
        <v>165</v>
      </c>
      <c r="E49" s="566">
        <f t="shared" si="0"/>
        <v>1</v>
      </c>
      <c r="F49" s="565">
        <v>149</v>
      </c>
      <c r="G49" s="567">
        <f t="shared" si="1"/>
        <v>0.10738255033557</v>
      </c>
    </row>
    <row r="50" s="529" customFormat="1" ht="24.95" customHeight="1" spans="1:253">
      <c r="A50" s="563" t="s">
        <v>51</v>
      </c>
      <c r="B50" s="564">
        <v>0</v>
      </c>
      <c r="C50" s="565">
        <v>0</v>
      </c>
      <c r="D50" s="565">
        <v>0</v>
      </c>
      <c r="E50" s="566" t="str">
        <f t="shared" si="0"/>
        <v/>
      </c>
      <c r="F50" s="565">
        <v>0</v>
      </c>
      <c r="G50" s="567" t="str">
        <f t="shared" si="1"/>
        <v/>
      </c>
      <c r="H50" s="527"/>
      <c r="I50" s="527"/>
      <c r="J50" s="527"/>
      <c r="K50" s="527"/>
      <c r="L50" s="527"/>
      <c r="M50" s="527"/>
      <c r="N50" s="527"/>
      <c r="O50" s="527"/>
      <c r="P50" s="527"/>
      <c r="Q50" s="527"/>
      <c r="R50" s="527"/>
      <c r="S50" s="527"/>
      <c r="T50" s="527"/>
      <c r="U50" s="527"/>
      <c r="V50" s="527"/>
      <c r="W50" s="527"/>
      <c r="X50" s="527"/>
      <c r="Y50" s="527"/>
      <c r="Z50" s="527"/>
      <c r="AA50" s="527"/>
      <c r="AB50" s="527"/>
      <c r="AC50" s="527"/>
      <c r="HN50" s="527"/>
      <c r="HO50" s="527"/>
      <c r="HP50" s="527"/>
      <c r="HQ50" s="527"/>
      <c r="HR50" s="527"/>
      <c r="HS50" s="527"/>
      <c r="HT50" s="527"/>
      <c r="HU50" s="527"/>
      <c r="HV50" s="527"/>
      <c r="HW50" s="527"/>
      <c r="HX50" s="527"/>
      <c r="HY50" s="527"/>
      <c r="HZ50" s="527"/>
      <c r="IA50" s="527"/>
      <c r="IB50" s="527"/>
      <c r="IC50" s="527"/>
      <c r="ID50" s="527"/>
      <c r="IE50" s="527"/>
      <c r="IF50" s="527"/>
      <c r="IG50" s="527"/>
      <c r="IH50" s="527"/>
      <c r="II50" s="527"/>
      <c r="IJ50" s="527"/>
      <c r="IK50" s="527"/>
      <c r="IL50" s="527"/>
      <c r="IM50" s="527"/>
      <c r="IN50" s="527"/>
      <c r="IO50" s="527"/>
      <c r="IP50" s="527"/>
      <c r="IQ50" s="527"/>
      <c r="IR50" s="527"/>
      <c r="IS50" s="527"/>
    </row>
    <row r="51" s="528" customFormat="1" ht="24.95" customHeight="1" spans="1:253">
      <c r="A51" s="563" t="s">
        <v>52</v>
      </c>
      <c r="B51" s="564">
        <v>0</v>
      </c>
      <c r="C51" s="565">
        <v>0</v>
      </c>
      <c r="D51" s="565">
        <v>0</v>
      </c>
      <c r="E51" s="566" t="str">
        <f t="shared" si="0"/>
        <v/>
      </c>
      <c r="F51" s="565">
        <v>0</v>
      </c>
      <c r="G51" s="567" t="str">
        <f t="shared" si="1"/>
        <v/>
      </c>
    </row>
    <row r="52" s="5" customFormat="1" ht="24.95" customHeight="1" spans="1:253">
      <c r="A52" s="563" t="s">
        <v>80</v>
      </c>
      <c r="B52" s="564">
        <v>0</v>
      </c>
      <c r="C52" s="565">
        <v>0</v>
      </c>
      <c r="D52" s="565">
        <v>0</v>
      </c>
      <c r="E52" s="566" t="str">
        <f t="shared" si="0"/>
        <v/>
      </c>
      <c r="F52" s="565">
        <v>0</v>
      </c>
      <c r="G52" s="567" t="str">
        <f t="shared" si="1"/>
        <v/>
      </c>
      <c r="H52" s="527"/>
      <c r="I52" s="527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7"/>
      <c r="AA52" s="527"/>
      <c r="AB52" s="527"/>
      <c r="AC52" s="527"/>
      <c r="HN52" s="527"/>
      <c r="HO52" s="527"/>
      <c r="HP52" s="527"/>
      <c r="HQ52" s="527"/>
      <c r="HR52" s="527"/>
      <c r="HS52" s="527"/>
      <c r="HT52" s="527"/>
      <c r="HU52" s="527"/>
      <c r="HV52" s="527"/>
      <c r="HW52" s="527"/>
      <c r="HX52" s="527"/>
      <c r="HY52" s="527"/>
      <c r="HZ52" s="527"/>
      <c r="IA52" s="527"/>
      <c r="IB52" s="527"/>
      <c r="IC52" s="527"/>
      <c r="ID52" s="527"/>
      <c r="IE52" s="527"/>
      <c r="IF52" s="527"/>
      <c r="IG52" s="527"/>
      <c r="IH52" s="527"/>
      <c r="II52" s="527"/>
      <c r="IJ52" s="527"/>
      <c r="IK52" s="527"/>
      <c r="IL52" s="527"/>
      <c r="IM52" s="527"/>
      <c r="IN52" s="527"/>
      <c r="IO52" s="527"/>
      <c r="IP52" s="527"/>
      <c r="IQ52" s="527"/>
      <c r="IR52" s="527"/>
      <c r="IS52" s="527"/>
    </row>
    <row r="53" s="5" customFormat="1" ht="24.95" customHeight="1" spans="1:253">
      <c r="A53" s="563" t="s">
        <v>81</v>
      </c>
      <c r="B53" s="564">
        <v>0</v>
      </c>
      <c r="C53" s="565">
        <v>13</v>
      </c>
      <c r="D53" s="565">
        <v>13</v>
      </c>
      <c r="E53" s="566">
        <f t="shared" si="0"/>
        <v>1</v>
      </c>
      <c r="F53" s="565">
        <v>4</v>
      </c>
      <c r="G53" s="567">
        <f t="shared" si="1"/>
        <v>2.25</v>
      </c>
      <c r="H53" s="527"/>
      <c r="I53" s="527"/>
      <c r="J53" s="527"/>
      <c r="K53" s="527"/>
      <c r="L53" s="527"/>
      <c r="M53" s="527"/>
      <c r="N53" s="527"/>
      <c r="O53" s="527"/>
      <c r="P53" s="527"/>
      <c r="Q53" s="527"/>
      <c r="R53" s="527"/>
      <c r="S53" s="527"/>
      <c r="T53" s="527"/>
      <c r="U53" s="527"/>
      <c r="V53" s="527"/>
      <c r="W53" s="527"/>
      <c r="X53" s="527"/>
      <c r="Y53" s="527"/>
      <c r="Z53" s="527"/>
      <c r="AA53" s="527"/>
      <c r="AB53" s="527"/>
      <c r="AC53" s="527"/>
      <c r="HN53" s="527"/>
      <c r="HO53" s="527"/>
      <c r="HP53" s="527"/>
      <c r="HQ53" s="527"/>
      <c r="HR53" s="527"/>
      <c r="HS53" s="527"/>
      <c r="HT53" s="527"/>
      <c r="HU53" s="527"/>
      <c r="HV53" s="527"/>
      <c r="HW53" s="527"/>
      <c r="HX53" s="527"/>
      <c r="HY53" s="527"/>
      <c r="HZ53" s="527"/>
      <c r="IA53" s="527"/>
      <c r="IB53" s="527"/>
      <c r="IC53" s="527"/>
      <c r="ID53" s="527"/>
      <c r="IE53" s="527"/>
      <c r="IF53" s="527"/>
      <c r="IG53" s="527"/>
      <c r="IH53" s="527"/>
      <c r="II53" s="527"/>
      <c r="IJ53" s="527"/>
      <c r="IK53" s="527"/>
      <c r="IL53" s="527"/>
      <c r="IM53" s="527"/>
      <c r="IN53" s="527"/>
      <c r="IO53" s="527"/>
      <c r="IP53" s="527"/>
      <c r="IQ53" s="527"/>
      <c r="IR53" s="527"/>
      <c r="IS53" s="527"/>
    </row>
    <row r="54" s="5" customFormat="1" ht="24.95" customHeight="1" spans="1:253">
      <c r="A54" s="563" t="s">
        <v>82</v>
      </c>
      <c r="B54" s="564">
        <v>0</v>
      </c>
      <c r="C54" s="565">
        <v>0</v>
      </c>
      <c r="D54" s="565">
        <v>0</v>
      </c>
      <c r="E54" s="566" t="str">
        <f t="shared" si="0"/>
        <v/>
      </c>
      <c r="F54" s="565">
        <v>0</v>
      </c>
      <c r="G54" s="567" t="str">
        <f t="shared" si="1"/>
        <v/>
      </c>
      <c r="H54" s="527"/>
      <c r="I54" s="527"/>
      <c r="J54" s="527"/>
      <c r="K54" s="527"/>
      <c r="L54" s="527"/>
      <c r="M54" s="527"/>
      <c r="N54" s="527"/>
      <c r="O54" s="527"/>
      <c r="P54" s="527"/>
      <c r="Q54" s="527"/>
      <c r="R54" s="527"/>
      <c r="S54" s="527"/>
      <c r="T54" s="527"/>
      <c r="U54" s="527"/>
      <c r="V54" s="527"/>
      <c r="W54" s="527"/>
      <c r="X54" s="527"/>
      <c r="Y54" s="527"/>
      <c r="Z54" s="527"/>
      <c r="AA54" s="527"/>
      <c r="AB54" s="527"/>
      <c r="AC54" s="527"/>
      <c r="HN54" s="527"/>
      <c r="HO54" s="527"/>
      <c r="HP54" s="527"/>
      <c r="HQ54" s="527"/>
      <c r="HR54" s="527"/>
      <c r="HS54" s="527"/>
      <c r="HT54" s="527"/>
      <c r="HU54" s="527"/>
      <c r="HV54" s="527"/>
      <c r="HW54" s="527"/>
      <c r="HX54" s="527"/>
      <c r="HY54" s="527"/>
      <c r="HZ54" s="527"/>
      <c r="IA54" s="527"/>
      <c r="IB54" s="527"/>
      <c r="IC54" s="527"/>
      <c r="ID54" s="527"/>
      <c r="IE54" s="527"/>
      <c r="IF54" s="527"/>
      <c r="IG54" s="527"/>
      <c r="IH54" s="527"/>
      <c r="II54" s="527"/>
      <c r="IJ54" s="527"/>
      <c r="IK54" s="527"/>
      <c r="IL54" s="527"/>
      <c r="IM54" s="527"/>
      <c r="IN54" s="527"/>
      <c r="IO54" s="527"/>
      <c r="IP54" s="527"/>
      <c r="IQ54" s="527"/>
      <c r="IR54" s="527"/>
      <c r="IS54" s="527"/>
    </row>
    <row r="55" s="5" customFormat="1" ht="24.95" customHeight="1" spans="1:253">
      <c r="A55" s="563" t="s">
        <v>83</v>
      </c>
      <c r="B55" s="564">
        <v>0</v>
      </c>
      <c r="C55" s="565">
        <v>0</v>
      </c>
      <c r="D55" s="565">
        <v>0</v>
      </c>
      <c r="E55" s="566" t="str">
        <f t="shared" si="0"/>
        <v/>
      </c>
      <c r="F55" s="565">
        <v>0</v>
      </c>
      <c r="G55" s="567" t="str">
        <f t="shared" si="1"/>
        <v/>
      </c>
      <c r="H55" s="527"/>
      <c r="I55" s="527"/>
      <c r="J55" s="527"/>
      <c r="K55" s="527"/>
      <c r="L55" s="527"/>
      <c r="M55" s="527"/>
      <c r="N55" s="527"/>
      <c r="O55" s="527"/>
      <c r="P55" s="527"/>
      <c r="Q55" s="527"/>
      <c r="R55" s="527"/>
      <c r="S55" s="527"/>
      <c r="T55" s="527"/>
      <c r="U55" s="527"/>
      <c r="V55" s="527"/>
      <c r="W55" s="527"/>
      <c r="X55" s="527"/>
      <c r="Y55" s="527"/>
      <c r="Z55" s="527"/>
      <c r="AA55" s="527"/>
      <c r="AB55" s="527"/>
      <c r="AC55" s="527"/>
      <c r="HN55" s="527"/>
      <c r="HO55" s="527"/>
      <c r="HP55" s="527"/>
      <c r="HQ55" s="527"/>
      <c r="HR55" s="527"/>
      <c r="HS55" s="527"/>
      <c r="HT55" s="527"/>
      <c r="HU55" s="527"/>
      <c r="HV55" s="527"/>
      <c r="HW55" s="527"/>
      <c r="HX55" s="527"/>
      <c r="HY55" s="527"/>
      <c r="HZ55" s="527"/>
      <c r="IA55" s="527"/>
      <c r="IB55" s="527"/>
      <c r="IC55" s="527"/>
      <c r="ID55" s="527"/>
      <c r="IE55" s="527"/>
      <c r="IF55" s="527"/>
      <c r="IG55" s="527"/>
      <c r="IH55" s="527"/>
      <c r="II55" s="527"/>
      <c r="IJ55" s="527"/>
      <c r="IK55" s="527"/>
      <c r="IL55" s="527"/>
      <c r="IM55" s="527"/>
      <c r="IN55" s="527"/>
      <c r="IO55" s="527"/>
      <c r="IP55" s="527"/>
      <c r="IQ55" s="527"/>
      <c r="IR55" s="527"/>
      <c r="IS55" s="527"/>
    </row>
    <row r="56" s="5" customFormat="1" ht="24.95" customHeight="1" spans="1:253">
      <c r="A56" s="563" t="s">
        <v>84</v>
      </c>
      <c r="B56" s="564">
        <v>13</v>
      </c>
      <c r="C56" s="565">
        <v>33</v>
      </c>
      <c r="D56" s="565">
        <v>13</v>
      </c>
      <c r="E56" s="566">
        <f t="shared" si="0"/>
        <v>0.393939393939394</v>
      </c>
      <c r="F56" s="565">
        <v>10</v>
      </c>
      <c r="G56" s="567">
        <f t="shared" si="1"/>
        <v>0.3</v>
      </c>
      <c r="H56" s="527"/>
      <c r="I56" s="527"/>
      <c r="J56" s="527"/>
      <c r="K56" s="527"/>
      <c r="L56" s="527"/>
      <c r="M56" s="527"/>
      <c r="N56" s="527"/>
      <c r="O56" s="527"/>
      <c r="P56" s="527"/>
      <c r="Q56" s="527"/>
      <c r="R56" s="527"/>
      <c r="S56" s="527"/>
      <c r="T56" s="527"/>
      <c r="U56" s="527"/>
      <c r="V56" s="527"/>
      <c r="W56" s="527"/>
      <c r="X56" s="527"/>
      <c r="Y56" s="527"/>
      <c r="Z56" s="527"/>
      <c r="AA56" s="527"/>
      <c r="AB56" s="527"/>
      <c r="AC56" s="527"/>
      <c r="HN56" s="527"/>
      <c r="HO56" s="527"/>
      <c r="HP56" s="527"/>
      <c r="HQ56" s="527"/>
      <c r="HR56" s="527"/>
      <c r="HS56" s="527"/>
      <c r="HT56" s="527"/>
      <c r="HU56" s="527"/>
      <c r="HV56" s="527"/>
      <c r="HW56" s="527"/>
      <c r="HX56" s="527"/>
      <c r="HY56" s="527"/>
      <c r="HZ56" s="527"/>
      <c r="IA56" s="527"/>
      <c r="IB56" s="527"/>
      <c r="IC56" s="527"/>
      <c r="ID56" s="527"/>
      <c r="IE56" s="527"/>
      <c r="IF56" s="527"/>
      <c r="IG56" s="527"/>
      <c r="IH56" s="527"/>
      <c r="II56" s="527"/>
      <c r="IJ56" s="527"/>
      <c r="IK56" s="527"/>
      <c r="IL56" s="527"/>
      <c r="IM56" s="527"/>
      <c r="IN56" s="527"/>
      <c r="IO56" s="527"/>
      <c r="IP56" s="527"/>
      <c r="IQ56" s="527"/>
      <c r="IR56" s="527"/>
      <c r="IS56" s="527"/>
    </row>
    <row r="57" s="5" customFormat="1" ht="24.95" customHeight="1" spans="1:253">
      <c r="A57" s="563" t="s">
        <v>59</v>
      </c>
      <c r="B57" s="564">
        <v>130</v>
      </c>
      <c r="C57" s="565">
        <v>156</v>
      </c>
      <c r="D57" s="565">
        <v>156</v>
      </c>
      <c r="E57" s="566">
        <f t="shared" si="0"/>
        <v>1</v>
      </c>
      <c r="F57" s="565">
        <v>142</v>
      </c>
      <c r="G57" s="567">
        <f t="shared" si="1"/>
        <v>0.0985915492957746</v>
      </c>
      <c r="H57" s="527"/>
      <c r="I57" s="527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/>
      <c r="U57" s="527"/>
      <c r="V57" s="527"/>
      <c r="W57" s="527"/>
      <c r="X57" s="527"/>
      <c r="Y57" s="527"/>
      <c r="Z57" s="527"/>
      <c r="AA57" s="527"/>
      <c r="AB57" s="527"/>
      <c r="AC57" s="527"/>
      <c r="HN57" s="527"/>
      <c r="HO57" s="527"/>
      <c r="HP57" s="527"/>
      <c r="HQ57" s="527"/>
      <c r="HR57" s="527"/>
      <c r="HS57" s="527"/>
      <c r="HT57" s="527"/>
      <c r="HU57" s="527"/>
      <c r="HV57" s="527"/>
      <c r="HW57" s="527"/>
      <c r="HX57" s="527"/>
      <c r="HY57" s="527"/>
      <c r="HZ57" s="527"/>
      <c r="IA57" s="527"/>
      <c r="IB57" s="527"/>
      <c r="IC57" s="527"/>
      <c r="ID57" s="527"/>
      <c r="IE57" s="527"/>
      <c r="IF57" s="527"/>
      <c r="IG57" s="527"/>
      <c r="IH57" s="527"/>
      <c r="II57" s="527"/>
      <c r="IJ57" s="527"/>
      <c r="IK57" s="527"/>
      <c r="IL57" s="527"/>
      <c r="IM57" s="527"/>
      <c r="IN57" s="527"/>
      <c r="IO57" s="527"/>
      <c r="IP57" s="527"/>
      <c r="IQ57" s="527"/>
      <c r="IR57" s="527"/>
      <c r="IS57" s="527"/>
    </row>
    <row r="58" s="5" customFormat="1" ht="24.95" customHeight="1" spans="1:253">
      <c r="A58" s="563" t="s">
        <v>85</v>
      </c>
      <c r="B58" s="564">
        <v>38</v>
      </c>
      <c r="C58" s="565">
        <v>38</v>
      </c>
      <c r="D58" s="565">
        <v>38</v>
      </c>
      <c r="E58" s="566">
        <f t="shared" si="0"/>
        <v>1</v>
      </c>
      <c r="F58" s="565">
        <v>11</v>
      </c>
      <c r="G58" s="567">
        <f t="shared" si="1"/>
        <v>2.45454545454545</v>
      </c>
      <c r="H58" s="527"/>
      <c r="I58" s="527"/>
      <c r="J58" s="527"/>
      <c r="K58" s="527"/>
      <c r="L58" s="527"/>
      <c r="M58" s="527"/>
      <c r="N58" s="527"/>
      <c r="O58" s="527"/>
      <c r="P58" s="527"/>
      <c r="Q58" s="527"/>
      <c r="R58" s="527"/>
      <c r="S58" s="527"/>
      <c r="T58" s="527"/>
      <c r="U58" s="527"/>
      <c r="V58" s="527"/>
      <c r="W58" s="527"/>
      <c r="X58" s="527"/>
      <c r="Y58" s="527"/>
      <c r="Z58" s="527"/>
      <c r="AA58" s="527"/>
      <c r="AB58" s="527"/>
      <c r="AC58" s="527"/>
      <c r="HN58" s="527"/>
      <c r="HO58" s="527"/>
      <c r="HP58" s="527"/>
      <c r="HQ58" s="527"/>
      <c r="HR58" s="527"/>
      <c r="HS58" s="527"/>
      <c r="HT58" s="527"/>
      <c r="HU58" s="527"/>
      <c r="HV58" s="527"/>
      <c r="HW58" s="527"/>
      <c r="HX58" s="527"/>
      <c r="HY58" s="527"/>
      <c r="HZ58" s="527"/>
      <c r="IA58" s="527"/>
      <c r="IB58" s="527"/>
      <c r="IC58" s="527"/>
      <c r="ID58" s="527"/>
      <c r="IE58" s="527"/>
      <c r="IF58" s="527"/>
      <c r="IG58" s="527"/>
      <c r="IH58" s="527"/>
      <c r="II58" s="527"/>
      <c r="IJ58" s="527"/>
      <c r="IK58" s="527"/>
      <c r="IL58" s="527"/>
      <c r="IM58" s="527"/>
      <c r="IN58" s="527"/>
      <c r="IO58" s="527"/>
      <c r="IP58" s="527"/>
      <c r="IQ58" s="527"/>
      <c r="IR58" s="527"/>
      <c r="IS58" s="527"/>
    </row>
    <row r="59" s="5" customFormat="1" ht="24.95" customHeight="1" spans="1:253">
      <c r="A59" s="563" t="s">
        <v>86</v>
      </c>
      <c r="B59" s="367">
        <f t="shared" ref="B59:F59" si="7">SUM(B60:B69)</f>
        <v>814</v>
      </c>
      <c r="C59" s="367">
        <f t="shared" si="7"/>
        <v>1049</v>
      </c>
      <c r="D59" s="367">
        <f t="shared" si="7"/>
        <v>1049</v>
      </c>
      <c r="E59" s="561">
        <f t="shared" si="0"/>
        <v>1</v>
      </c>
      <c r="F59" s="367">
        <f t="shared" si="7"/>
        <v>602</v>
      </c>
      <c r="G59" s="562">
        <f t="shared" si="1"/>
        <v>0.742524916943522</v>
      </c>
      <c r="H59" s="527"/>
      <c r="I59" s="527"/>
      <c r="J59" s="527"/>
      <c r="K59" s="527"/>
      <c r="L59" s="527"/>
      <c r="M59" s="527"/>
      <c r="N59" s="527"/>
      <c r="O59" s="527"/>
      <c r="P59" s="527"/>
      <c r="Q59" s="527"/>
      <c r="R59" s="527"/>
      <c r="S59" s="527"/>
      <c r="T59" s="527"/>
      <c r="U59" s="527"/>
      <c r="V59" s="527"/>
      <c r="W59" s="527"/>
      <c r="X59" s="527"/>
      <c r="Y59" s="527"/>
      <c r="Z59" s="527"/>
      <c r="AA59" s="527"/>
      <c r="AB59" s="527"/>
      <c r="AC59" s="527"/>
      <c r="HN59" s="527"/>
      <c r="HO59" s="527"/>
      <c r="HP59" s="527"/>
      <c r="HQ59" s="527"/>
      <c r="HR59" s="527"/>
      <c r="HS59" s="527"/>
      <c r="HT59" s="527"/>
      <c r="HU59" s="527"/>
      <c r="HV59" s="527"/>
      <c r="HW59" s="527"/>
      <c r="HX59" s="527"/>
      <c r="HY59" s="527"/>
      <c r="HZ59" s="527"/>
      <c r="IA59" s="527"/>
      <c r="IB59" s="527"/>
      <c r="IC59" s="527"/>
      <c r="ID59" s="527"/>
      <c r="IE59" s="527"/>
      <c r="IF59" s="527"/>
      <c r="IG59" s="527"/>
      <c r="IH59" s="527"/>
      <c r="II59" s="527"/>
      <c r="IJ59" s="527"/>
      <c r="IK59" s="527"/>
      <c r="IL59" s="527"/>
      <c r="IM59" s="527"/>
      <c r="IN59" s="527"/>
      <c r="IO59" s="527"/>
      <c r="IP59" s="527"/>
      <c r="IQ59" s="527"/>
      <c r="IR59" s="527"/>
      <c r="IS59" s="527"/>
    </row>
    <row r="60" s="528" customFormat="1" ht="24.95" customHeight="1" spans="1:253">
      <c r="A60" s="563" t="s">
        <v>50</v>
      </c>
      <c r="B60" s="564">
        <v>339</v>
      </c>
      <c r="C60" s="565">
        <v>345</v>
      </c>
      <c r="D60" s="565">
        <v>345</v>
      </c>
      <c r="E60" s="566">
        <f t="shared" si="0"/>
        <v>1</v>
      </c>
      <c r="F60" s="565">
        <v>332</v>
      </c>
      <c r="G60" s="567">
        <f t="shared" si="1"/>
        <v>0.0391566265060241</v>
      </c>
    </row>
    <row r="61" s="529" customFormat="1" ht="24.95" customHeight="1" spans="1:253">
      <c r="A61" s="563" t="s">
        <v>51</v>
      </c>
      <c r="B61" s="564">
        <v>50</v>
      </c>
      <c r="C61" s="565">
        <v>40</v>
      </c>
      <c r="D61" s="565">
        <v>40</v>
      </c>
      <c r="E61" s="566">
        <f t="shared" si="0"/>
        <v>1</v>
      </c>
      <c r="F61" s="565">
        <v>5</v>
      </c>
      <c r="G61" s="567">
        <f t="shared" si="1"/>
        <v>7</v>
      </c>
      <c r="H61" s="527"/>
      <c r="I61" s="527"/>
      <c r="J61" s="527"/>
      <c r="K61" s="527"/>
      <c r="L61" s="527"/>
      <c r="M61" s="527"/>
      <c r="N61" s="527"/>
      <c r="O61" s="527"/>
      <c r="P61" s="527"/>
      <c r="Q61" s="527"/>
      <c r="R61" s="527"/>
      <c r="S61" s="527"/>
      <c r="T61" s="527"/>
      <c r="U61" s="527"/>
      <c r="V61" s="527"/>
      <c r="W61" s="527"/>
      <c r="X61" s="527"/>
      <c r="Y61" s="527"/>
      <c r="Z61" s="527"/>
      <c r="AA61" s="527"/>
      <c r="AB61" s="527"/>
      <c r="AC61" s="527"/>
      <c r="HN61" s="527"/>
      <c r="HO61" s="527"/>
      <c r="HP61" s="527"/>
      <c r="HQ61" s="527"/>
      <c r="HR61" s="527"/>
      <c r="HS61" s="527"/>
      <c r="HT61" s="527"/>
      <c r="HU61" s="527"/>
      <c r="HV61" s="527"/>
      <c r="HW61" s="527"/>
      <c r="HX61" s="527"/>
      <c r="HY61" s="527"/>
      <c r="HZ61" s="527"/>
      <c r="IA61" s="527"/>
      <c r="IB61" s="527"/>
      <c r="IC61" s="527"/>
      <c r="ID61" s="527"/>
      <c r="IE61" s="527"/>
      <c r="IF61" s="527"/>
      <c r="IG61" s="527"/>
      <c r="IH61" s="527"/>
      <c r="II61" s="527"/>
      <c r="IJ61" s="527"/>
      <c r="IK61" s="527"/>
      <c r="IL61" s="527"/>
      <c r="IM61" s="527"/>
      <c r="IN61" s="527"/>
      <c r="IO61" s="527"/>
      <c r="IP61" s="527"/>
      <c r="IQ61" s="527"/>
      <c r="IR61" s="527"/>
      <c r="IS61" s="527"/>
    </row>
    <row r="62" s="5" customFormat="1" ht="24.95" customHeight="1" spans="1:253">
      <c r="A62" s="563" t="s">
        <v>52</v>
      </c>
      <c r="B62" s="564">
        <v>0</v>
      </c>
      <c r="C62" s="565">
        <v>0</v>
      </c>
      <c r="D62" s="565">
        <v>0</v>
      </c>
      <c r="E62" s="566" t="str">
        <f t="shared" si="0"/>
        <v/>
      </c>
      <c r="F62" s="565">
        <v>0</v>
      </c>
      <c r="G62" s="567" t="str">
        <f t="shared" si="1"/>
        <v/>
      </c>
      <c r="H62" s="527"/>
      <c r="I62" s="527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7"/>
      <c r="AA62" s="527"/>
      <c r="AB62" s="527"/>
      <c r="AC62" s="527"/>
      <c r="HN62" s="527"/>
      <c r="HO62" s="527"/>
      <c r="HP62" s="527"/>
      <c r="HQ62" s="527"/>
      <c r="HR62" s="527"/>
      <c r="HS62" s="527"/>
      <c r="HT62" s="527"/>
      <c r="HU62" s="527"/>
      <c r="HV62" s="527"/>
      <c r="HW62" s="527"/>
      <c r="HX62" s="527"/>
      <c r="HY62" s="527"/>
      <c r="HZ62" s="527"/>
      <c r="IA62" s="527"/>
      <c r="IB62" s="527"/>
      <c r="IC62" s="527"/>
      <c r="ID62" s="527"/>
      <c r="IE62" s="527"/>
      <c r="IF62" s="527"/>
      <c r="IG62" s="527"/>
      <c r="IH62" s="527"/>
      <c r="II62" s="527"/>
      <c r="IJ62" s="527"/>
      <c r="IK62" s="527"/>
      <c r="IL62" s="527"/>
      <c r="IM62" s="527"/>
      <c r="IN62" s="527"/>
      <c r="IO62" s="527"/>
      <c r="IP62" s="527"/>
      <c r="IQ62" s="527"/>
      <c r="IR62" s="527"/>
      <c r="IS62" s="527"/>
    </row>
    <row r="63" s="5" customFormat="1" ht="24.95" customHeight="1" spans="1:253">
      <c r="A63" s="563" t="s">
        <v>87</v>
      </c>
      <c r="B63" s="564">
        <v>0</v>
      </c>
      <c r="C63" s="565">
        <v>0</v>
      </c>
      <c r="D63" s="565">
        <v>0</v>
      </c>
      <c r="E63" s="566" t="str">
        <f t="shared" si="0"/>
        <v/>
      </c>
      <c r="F63" s="565">
        <v>0</v>
      </c>
      <c r="G63" s="567" t="str">
        <f t="shared" si="1"/>
        <v/>
      </c>
      <c r="H63" s="527"/>
      <c r="I63" s="527"/>
      <c r="J63" s="527"/>
      <c r="K63" s="527"/>
      <c r="L63" s="527"/>
      <c r="M63" s="527"/>
      <c r="N63" s="527"/>
      <c r="O63" s="527"/>
      <c r="P63" s="527"/>
      <c r="Q63" s="527"/>
      <c r="R63" s="527"/>
      <c r="S63" s="527"/>
      <c r="T63" s="527"/>
      <c r="U63" s="527"/>
      <c r="V63" s="527"/>
      <c r="W63" s="527"/>
      <c r="X63" s="527"/>
      <c r="Y63" s="527"/>
      <c r="Z63" s="527"/>
      <c r="AA63" s="527"/>
      <c r="AB63" s="527"/>
      <c r="AC63" s="527"/>
      <c r="HN63" s="527"/>
      <c r="HO63" s="527"/>
      <c r="HP63" s="527"/>
      <c r="HQ63" s="527"/>
      <c r="HR63" s="527"/>
      <c r="HS63" s="527"/>
      <c r="HT63" s="527"/>
      <c r="HU63" s="527"/>
      <c r="HV63" s="527"/>
      <c r="HW63" s="527"/>
      <c r="HX63" s="527"/>
      <c r="HY63" s="527"/>
      <c r="HZ63" s="527"/>
      <c r="IA63" s="527"/>
      <c r="IB63" s="527"/>
      <c r="IC63" s="527"/>
      <c r="ID63" s="527"/>
      <c r="IE63" s="527"/>
      <c r="IF63" s="527"/>
      <c r="IG63" s="527"/>
      <c r="IH63" s="527"/>
      <c r="II63" s="527"/>
      <c r="IJ63" s="527"/>
      <c r="IK63" s="527"/>
      <c r="IL63" s="527"/>
      <c r="IM63" s="527"/>
      <c r="IN63" s="527"/>
      <c r="IO63" s="527"/>
      <c r="IP63" s="527"/>
      <c r="IQ63" s="527"/>
      <c r="IR63" s="527"/>
      <c r="IS63" s="527"/>
    </row>
    <row r="64" s="5" customFormat="1" ht="24.95" customHeight="1" spans="1:253">
      <c r="A64" s="563" t="s">
        <v>88</v>
      </c>
      <c r="B64" s="564">
        <v>25</v>
      </c>
      <c r="C64" s="565">
        <v>8</v>
      </c>
      <c r="D64" s="565">
        <v>8</v>
      </c>
      <c r="E64" s="566">
        <f t="shared" si="0"/>
        <v>1</v>
      </c>
      <c r="F64" s="565">
        <v>0</v>
      </c>
      <c r="G64" s="567" t="str">
        <f t="shared" si="1"/>
        <v/>
      </c>
      <c r="H64" s="527"/>
      <c r="I64" s="527"/>
      <c r="J64" s="527"/>
      <c r="K64" s="527"/>
      <c r="L64" s="527"/>
      <c r="M64" s="527"/>
      <c r="N64" s="527"/>
      <c r="O64" s="527"/>
      <c r="P64" s="527"/>
      <c r="Q64" s="527"/>
      <c r="R64" s="527"/>
      <c r="S64" s="527"/>
      <c r="T64" s="527"/>
      <c r="U64" s="527"/>
      <c r="V64" s="527"/>
      <c r="W64" s="527"/>
      <c r="X64" s="527"/>
      <c r="Y64" s="527"/>
      <c r="Z64" s="527"/>
      <c r="AA64" s="527"/>
      <c r="AB64" s="527"/>
      <c r="AC64" s="527"/>
      <c r="HN64" s="527"/>
      <c r="HO64" s="527"/>
      <c r="HP64" s="527"/>
      <c r="HQ64" s="527"/>
      <c r="HR64" s="527"/>
      <c r="HS64" s="527"/>
      <c r="HT64" s="527"/>
      <c r="HU64" s="527"/>
      <c r="HV64" s="527"/>
      <c r="HW64" s="527"/>
      <c r="HX64" s="527"/>
      <c r="HY64" s="527"/>
      <c r="HZ64" s="527"/>
      <c r="IA64" s="527"/>
      <c r="IB64" s="527"/>
      <c r="IC64" s="527"/>
      <c r="ID64" s="527"/>
      <c r="IE64" s="527"/>
      <c r="IF64" s="527"/>
      <c r="IG64" s="527"/>
      <c r="IH64" s="527"/>
      <c r="II64" s="527"/>
      <c r="IJ64" s="527"/>
      <c r="IK64" s="527"/>
      <c r="IL64" s="527"/>
      <c r="IM64" s="527"/>
      <c r="IN64" s="527"/>
      <c r="IO64" s="527"/>
      <c r="IP64" s="527"/>
      <c r="IQ64" s="527"/>
      <c r="IR64" s="527"/>
      <c r="IS64" s="527"/>
    </row>
    <row r="65" s="5" customFormat="1" ht="24.95" customHeight="1" spans="1:253">
      <c r="A65" s="563" t="s">
        <v>89</v>
      </c>
      <c r="B65" s="564">
        <v>0</v>
      </c>
      <c r="C65" s="565">
        <v>0</v>
      </c>
      <c r="D65" s="565">
        <v>0</v>
      </c>
      <c r="E65" s="566" t="str">
        <f t="shared" si="0"/>
        <v/>
      </c>
      <c r="F65" s="565">
        <v>0</v>
      </c>
      <c r="G65" s="567" t="str">
        <f t="shared" si="1"/>
        <v/>
      </c>
      <c r="H65" s="527"/>
      <c r="I65" s="527"/>
      <c r="J65" s="527"/>
      <c r="K65" s="527"/>
      <c r="L65" s="527"/>
      <c r="M65" s="527"/>
      <c r="N65" s="527"/>
      <c r="O65" s="527"/>
      <c r="P65" s="527"/>
      <c r="Q65" s="527"/>
      <c r="R65" s="527"/>
      <c r="S65" s="527"/>
      <c r="T65" s="527"/>
      <c r="U65" s="527"/>
      <c r="V65" s="527"/>
      <c r="W65" s="527"/>
      <c r="X65" s="527"/>
      <c r="Y65" s="527"/>
      <c r="Z65" s="527"/>
      <c r="AA65" s="527"/>
      <c r="AB65" s="527"/>
      <c r="AC65" s="527"/>
      <c r="HN65" s="527"/>
      <c r="HO65" s="527"/>
      <c r="HP65" s="527"/>
      <c r="HQ65" s="527"/>
      <c r="HR65" s="527"/>
      <c r="HS65" s="527"/>
      <c r="HT65" s="527"/>
      <c r="HU65" s="527"/>
      <c r="HV65" s="527"/>
      <c r="HW65" s="527"/>
      <c r="HX65" s="527"/>
      <c r="HY65" s="527"/>
      <c r="HZ65" s="527"/>
      <c r="IA65" s="527"/>
      <c r="IB65" s="527"/>
      <c r="IC65" s="527"/>
      <c r="ID65" s="527"/>
      <c r="IE65" s="527"/>
      <c r="IF65" s="527"/>
      <c r="IG65" s="527"/>
      <c r="IH65" s="527"/>
      <c r="II65" s="527"/>
      <c r="IJ65" s="527"/>
      <c r="IK65" s="527"/>
      <c r="IL65" s="527"/>
      <c r="IM65" s="527"/>
      <c r="IN65" s="527"/>
      <c r="IO65" s="527"/>
      <c r="IP65" s="527"/>
      <c r="IQ65" s="527"/>
      <c r="IR65" s="527"/>
      <c r="IS65" s="527"/>
    </row>
    <row r="66" s="5" customFormat="1" ht="24.95" customHeight="1" spans="1:253">
      <c r="A66" s="563" t="s">
        <v>90</v>
      </c>
      <c r="B66" s="564">
        <v>55</v>
      </c>
      <c r="C66" s="565">
        <v>51</v>
      </c>
      <c r="D66" s="565">
        <v>51</v>
      </c>
      <c r="E66" s="566">
        <f t="shared" si="0"/>
        <v>1</v>
      </c>
      <c r="F66" s="565">
        <v>29</v>
      </c>
      <c r="G66" s="567">
        <f t="shared" si="1"/>
        <v>0.758620689655172</v>
      </c>
      <c r="H66" s="527"/>
      <c r="I66" s="527"/>
      <c r="J66" s="527"/>
      <c r="K66" s="527"/>
      <c r="L66" s="527"/>
      <c r="M66" s="527"/>
      <c r="N66" s="527"/>
      <c r="O66" s="527"/>
      <c r="P66" s="527"/>
      <c r="Q66" s="527"/>
      <c r="R66" s="527"/>
      <c r="S66" s="527"/>
      <c r="T66" s="527"/>
      <c r="U66" s="527"/>
      <c r="V66" s="527"/>
      <c r="W66" s="527"/>
      <c r="X66" s="527"/>
      <c r="Y66" s="527"/>
      <c r="Z66" s="527"/>
      <c r="AA66" s="527"/>
      <c r="AB66" s="527"/>
      <c r="AC66" s="527"/>
      <c r="HN66" s="527"/>
      <c r="HO66" s="527"/>
      <c r="HP66" s="527"/>
      <c r="HQ66" s="527"/>
      <c r="HR66" s="527"/>
      <c r="HS66" s="527"/>
      <c r="HT66" s="527"/>
      <c r="HU66" s="527"/>
      <c r="HV66" s="527"/>
      <c r="HW66" s="527"/>
      <c r="HX66" s="527"/>
      <c r="HY66" s="527"/>
      <c r="HZ66" s="527"/>
      <c r="IA66" s="527"/>
      <c r="IB66" s="527"/>
      <c r="IC66" s="527"/>
      <c r="ID66" s="527"/>
      <c r="IE66" s="527"/>
      <c r="IF66" s="527"/>
      <c r="IG66" s="527"/>
      <c r="IH66" s="527"/>
      <c r="II66" s="527"/>
      <c r="IJ66" s="527"/>
      <c r="IK66" s="527"/>
      <c r="IL66" s="527"/>
      <c r="IM66" s="527"/>
      <c r="IN66" s="527"/>
      <c r="IO66" s="527"/>
      <c r="IP66" s="527"/>
      <c r="IQ66" s="527"/>
      <c r="IR66" s="527"/>
      <c r="IS66" s="527"/>
    </row>
    <row r="67" s="5" customFormat="1" ht="24.95" customHeight="1" spans="1:253">
      <c r="A67" s="563" t="s">
        <v>91</v>
      </c>
      <c r="B67" s="564">
        <v>150</v>
      </c>
      <c r="C67" s="565">
        <v>150</v>
      </c>
      <c r="D67" s="565">
        <v>150</v>
      </c>
      <c r="E67" s="566">
        <f t="shared" si="0"/>
        <v>1</v>
      </c>
      <c r="F67" s="565">
        <v>0</v>
      </c>
      <c r="G67" s="567" t="str">
        <f t="shared" si="1"/>
        <v/>
      </c>
      <c r="H67" s="527"/>
      <c r="I67" s="527"/>
      <c r="J67" s="527"/>
      <c r="K67" s="527"/>
      <c r="L67" s="527"/>
      <c r="M67" s="527"/>
      <c r="N67" s="527"/>
      <c r="O67" s="527"/>
      <c r="P67" s="527"/>
      <c r="Q67" s="527"/>
      <c r="R67" s="527"/>
      <c r="S67" s="527"/>
      <c r="T67" s="527"/>
      <c r="U67" s="527"/>
      <c r="V67" s="527"/>
      <c r="W67" s="527"/>
      <c r="X67" s="527"/>
      <c r="Y67" s="527"/>
      <c r="Z67" s="527"/>
      <c r="AA67" s="527"/>
      <c r="AB67" s="527"/>
      <c r="AC67" s="527"/>
      <c r="HN67" s="527"/>
      <c r="HO67" s="527"/>
      <c r="HP67" s="527"/>
      <c r="HQ67" s="527"/>
      <c r="HR67" s="527"/>
      <c r="HS67" s="527"/>
      <c r="HT67" s="527"/>
      <c r="HU67" s="527"/>
      <c r="HV67" s="527"/>
      <c r="HW67" s="527"/>
      <c r="HX67" s="527"/>
      <c r="HY67" s="527"/>
      <c r="HZ67" s="527"/>
      <c r="IA67" s="527"/>
      <c r="IB67" s="527"/>
      <c r="IC67" s="527"/>
      <c r="ID67" s="527"/>
      <c r="IE67" s="527"/>
      <c r="IF67" s="527"/>
      <c r="IG67" s="527"/>
      <c r="IH67" s="527"/>
      <c r="II67" s="527"/>
      <c r="IJ67" s="527"/>
      <c r="IK67" s="527"/>
      <c r="IL67" s="527"/>
      <c r="IM67" s="527"/>
      <c r="IN67" s="527"/>
      <c r="IO67" s="527"/>
      <c r="IP67" s="527"/>
      <c r="IQ67" s="527"/>
      <c r="IR67" s="527"/>
      <c r="IS67" s="527"/>
    </row>
    <row r="68" s="5" customFormat="1" ht="24.95" customHeight="1" spans="1:253">
      <c r="A68" s="563" t="s">
        <v>59</v>
      </c>
      <c r="B68" s="564">
        <v>170</v>
      </c>
      <c r="C68" s="565">
        <v>172</v>
      </c>
      <c r="D68" s="565">
        <v>172</v>
      </c>
      <c r="E68" s="566">
        <f t="shared" si="0"/>
        <v>1</v>
      </c>
      <c r="F68" s="565">
        <v>165</v>
      </c>
      <c r="G68" s="567">
        <f t="shared" si="1"/>
        <v>0.0424242424242424</v>
      </c>
      <c r="H68" s="527"/>
      <c r="I68" s="527"/>
      <c r="J68" s="527"/>
      <c r="K68" s="527"/>
      <c r="L68" s="527"/>
      <c r="M68" s="527"/>
      <c r="N68" s="527"/>
      <c r="O68" s="527"/>
      <c r="P68" s="527"/>
      <c r="Q68" s="527"/>
      <c r="R68" s="527"/>
      <c r="S68" s="527"/>
      <c r="T68" s="527"/>
      <c r="U68" s="527"/>
      <c r="V68" s="527"/>
      <c r="W68" s="527"/>
      <c r="X68" s="527"/>
      <c r="Y68" s="527"/>
      <c r="Z68" s="527"/>
      <c r="AA68" s="527"/>
      <c r="AB68" s="527"/>
      <c r="AC68" s="527"/>
      <c r="HN68" s="527"/>
      <c r="HO68" s="527"/>
      <c r="HP68" s="527"/>
      <c r="HQ68" s="527"/>
      <c r="HR68" s="527"/>
      <c r="HS68" s="527"/>
      <c r="HT68" s="527"/>
      <c r="HU68" s="527"/>
      <c r="HV68" s="527"/>
      <c r="HW68" s="527"/>
      <c r="HX68" s="527"/>
      <c r="HY68" s="527"/>
      <c r="HZ68" s="527"/>
      <c r="IA68" s="527"/>
      <c r="IB68" s="527"/>
      <c r="IC68" s="527"/>
      <c r="ID68" s="527"/>
      <c r="IE68" s="527"/>
      <c r="IF68" s="527"/>
      <c r="IG68" s="527"/>
      <c r="IH68" s="527"/>
      <c r="II68" s="527"/>
      <c r="IJ68" s="527"/>
      <c r="IK68" s="527"/>
      <c r="IL68" s="527"/>
      <c r="IM68" s="527"/>
      <c r="IN68" s="527"/>
      <c r="IO68" s="527"/>
      <c r="IP68" s="527"/>
      <c r="IQ68" s="527"/>
      <c r="IR68" s="527"/>
      <c r="IS68" s="527"/>
    </row>
    <row r="69" s="5" customFormat="1" ht="24.95" customHeight="1" spans="1:253">
      <c r="A69" s="563" t="s">
        <v>92</v>
      </c>
      <c r="B69" s="564">
        <v>25</v>
      </c>
      <c r="C69" s="565">
        <v>283</v>
      </c>
      <c r="D69" s="565">
        <v>283</v>
      </c>
      <c r="E69" s="566">
        <f t="shared" ref="E69:E132" si="8">IFERROR(D69/C69,"")</f>
        <v>1</v>
      </c>
      <c r="F69" s="565">
        <v>71</v>
      </c>
      <c r="G69" s="567">
        <f t="shared" ref="G69:G79" si="9">IFERROR((D69-F69)/F69,"")</f>
        <v>2.98591549295775</v>
      </c>
      <c r="H69" s="527"/>
      <c r="I69" s="527"/>
      <c r="J69" s="527"/>
      <c r="K69" s="527"/>
      <c r="L69" s="527"/>
      <c r="M69" s="527"/>
      <c r="N69" s="527"/>
      <c r="O69" s="527"/>
      <c r="P69" s="527"/>
      <c r="Q69" s="527"/>
      <c r="R69" s="527"/>
      <c r="S69" s="527"/>
      <c r="T69" s="527"/>
      <c r="U69" s="527"/>
      <c r="V69" s="527"/>
      <c r="W69" s="527"/>
      <c r="X69" s="527"/>
      <c r="Y69" s="527"/>
      <c r="Z69" s="527"/>
      <c r="AA69" s="527"/>
      <c r="AB69" s="527"/>
      <c r="AC69" s="527"/>
      <c r="HN69" s="527"/>
      <c r="HO69" s="527"/>
      <c r="HP69" s="527"/>
      <c r="HQ69" s="527"/>
      <c r="HR69" s="527"/>
      <c r="HS69" s="527"/>
      <c r="HT69" s="527"/>
      <c r="HU69" s="527"/>
      <c r="HV69" s="527"/>
      <c r="HW69" s="527"/>
      <c r="HX69" s="527"/>
      <c r="HY69" s="527"/>
      <c r="HZ69" s="527"/>
      <c r="IA69" s="527"/>
      <c r="IB69" s="527"/>
      <c r="IC69" s="527"/>
      <c r="ID69" s="527"/>
      <c r="IE69" s="527"/>
      <c r="IF69" s="527"/>
      <c r="IG69" s="527"/>
      <c r="IH69" s="527"/>
      <c r="II69" s="527"/>
      <c r="IJ69" s="527"/>
      <c r="IK69" s="527"/>
      <c r="IL69" s="527"/>
      <c r="IM69" s="527"/>
      <c r="IN69" s="527"/>
      <c r="IO69" s="527"/>
      <c r="IP69" s="527"/>
      <c r="IQ69" s="527"/>
      <c r="IR69" s="527"/>
      <c r="IS69" s="527"/>
    </row>
    <row r="70" s="5" customFormat="1" ht="24.95" customHeight="1" spans="1:253">
      <c r="A70" s="563" t="s">
        <v>93</v>
      </c>
      <c r="B70" s="367">
        <f t="shared" ref="B70:F70" si="10">SUM(B71:B77)</f>
        <v>572</v>
      </c>
      <c r="C70" s="367">
        <f t="shared" si="10"/>
        <v>504</v>
      </c>
      <c r="D70" s="367">
        <f t="shared" si="10"/>
        <v>504</v>
      </c>
      <c r="E70" s="561">
        <f t="shared" si="8"/>
        <v>1</v>
      </c>
      <c r="F70" s="367">
        <f t="shared" si="10"/>
        <v>381</v>
      </c>
      <c r="G70" s="562">
        <f t="shared" si="9"/>
        <v>0.322834645669291</v>
      </c>
      <c r="H70" s="527"/>
      <c r="I70" s="527"/>
      <c r="J70" s="527"/>
      <c r="K70" s="527"/>
      <c r="L70" s="527"/>
      <c r="M70" s="527"/>
      <c r="N70" s="527"/>
      <c r="O70" s="527"/>
      <c r="P70" s="527"/>
      <c r="Q70" s="527"/>
      <c r="R70" s="527"/>
      <c r="S70" s="527"/>
      <c r="T70" s="527"/>
      <c r="U70" s="527"/>
      <c r="V70" s="527"/>
      <c r="W70" s="527"/>
      <c r="X70" s="527"/>
      <c r="Y70" s="527"/>
      <c r="Z70" s="527"/>
      <c r="AA70" s="527"/>
      <c r="AB70" s="527"/>
      <c r="AC70" s="527"/>
      <c r="HN70" s="527"/>
      <c r="HO70" s="527"/>
      <c r="HP70" s="527"/>
      <c r="HQ70" s="527"/>
      <c r="HR70" s="527"/>
      <c r="HS70" s="527"/>
      <c r="HT70" s="527"/>
      <c r="HU70" s="527"/>
      <c r="HV70" s="527"/>
      <c r="HW70" s="527"/>
      <c r="HX70" s="527"/>
      <c r="HY70" s="527"/>
      <c r="HZ70" s="527"/>
      <c r="IA70" s="527"/>
      <c r="IB70" s="527"/>
      <c r="IC70" s="527"/>
      <c r="ID70" s="527"/>
      <c r="IE70" s="527"/>
      <c r="IF70" s="527"/>
      <c r="IG70" s="527"/>
      <c r="IH70" s="527"/>
      <c r="II70" s="527"/>
      <c r="IJ70" s="527"/>
      <c r="IK70" s="527"/>
      <c r="IL70" s="527"/>
      <c r="IM70" s="527"/>
      <c r="IN70" s="527"/>
      <c r="IO70" s="527"/>
      <c r="IP70" s="527"/>
      <c r="IQ70" s="527"/>
      <c r="IR70" s="527"/>
      <c r="IS70" s="527"/>
    </row>
    <row r="71" s="528" customFormat="1" ht="24.95" customHeight="1" spans="1:253">
      <c r="A71" s="563" t="s">
        <v>50</v>
      </c>
      <c r="B71" s="564">
        <v>572</v>
      </c>
      <c r="C71" s="565">
        <v>504</v>
      </c>
      <c r="D71" s="565">
        <v>504</v>
      </c>
      <c r="E71" s="566">
        <f t="shared" si="8"/>
        <v>1</v>
      </c>
      <c r="F71" s="565">
        <v>381</v>
      </c>
      <c r="G71" s="567">
        <f t="shared" si="9"/>
        <v>0.322834645669291</v>
      </c>
    </row>
    <row r="72" s="528" customFormat="1" ht="24.95" customHeight="1" spans="1:253">
      <c r="A72" s="563" t="s">
        <v>51</v>
      </c>
      <c r="B72" s="564">
        <v>0</v>
      </c>
      <c r="C72" s="565">
        <v>0</v>
      </c>
      <c r="D72" s="565">
        <v>0</v>
      </c>
      <c r="E72" s="566" t="str">
        <f t="shared" si="8"/>
        <v/>
      </c>
      <c r="F72" s="565">
        <v>0</v>
      </c>
      <c r="G72" s="567" t="str">
        <f t="shared" si="9"/>
        <v/>
      </c>
    </row>
    <row r="73" s="5" customFormat="1" ht="24.95" customHeight="1" spans="1:253">
      <c r="A73" s="563" t="s">
        <v>52</v>
      </c>
      <c r="B73" s="564">
        <v>0</v>
      </c>
      <c r="C73" s="565">
        <v>0</v>
      </c>
      <c r="D73" s="565">
        <v>0</v>
      </c>
      <c r="E73" s="566" t="str">
        <f t="shared" si="8"/>
        <v/>
      </c>
      <c r="F73" s="565">
        <v>0</v>
      </c>
      <c r="G73" s="567" t="str">
        <f t="shared" si="9"/>
        <v/>
      </c>
      <c r="H73" s="527"/>
      <c r="I73" s="527"/>
      <c r="J73" s="527"/>
      <c r="K73" s="527"/>
      <c r="L73" s="527"/>
      <c r="M73" s="527"/>
      <c r="N73" s="527"/>
      <c r="O73" s="527"/>
      <c r="P73" s="527"/>
      <c r="Q73" s="527"/>
      <c r="R73" s="527"/>
      <c r="S73" s="527"/>
      <c r="T73" s="527"/>
      <c r="U73" s="527"/>
      <c r="V73" s="527"/>
      <c r="W73" s="527"/>
      <c r="X73" s="527"/>
      <c r="Y73" s="527"/>
      <c r="Z73" s="527"/>
      <c r="AA73" s="527"/>
      <c r="AB73" s="527"/>
      <c r="AC73" s="527"/>
      <c r="HN73" s="527"/>
      <c r="HO73" s="527"/>
      <c r="HP73" s="527"/>
      <c r="HQ73" s="527"/>
      <c r="HR73" s="527"/>
      <c r="HS73" s="527"/>
      <c r="HT73" s="527"/>
      <c r="HU73" s="527"/>
      <c r="HV73" s="527"/>
      <c r="HW73" s="527"/>
      <c r="HX73" s="527"/>
      <c r="HY73" s="527"/>
      <c r="HZ73" s="527"/>
      <c r="IA73" s="527"/>
      <c r="IB73" s="527"/>
      <c r="IC73" s="527"/>
      <c r="ID73" s="527"/>
      <c r="IE73" s="527"/>
      <c r="IF73" s="527"/>
      <c r="IG73" s="527"/>
      <c r="IH73" s="527"/>
      <c r="II73" s="527"/>
      <c r="IJ73" s="527"/>
      <c r="IK73" s="527"/>
      <c r="IL73" s="527"/>
      <c r="IM73" s="527"/>
      <c r="IN73" s="527"/>
      <c r="IO73" s="527"/>
      <c r="IP73" s="527"/>
      <c r="IQ73" s="527"/>
      <c r="IR73" s="527"/>
      <c r="IS73" s="527"/>
    </row>
    <row r="74" s="528" customFormat="1" ht="24.95" customHeight="1" spans="1:253">
      <c r="A74" s="563" t="s">
        <v>90</v>
      </c>
      <c r="B74" s="564">
        <v>0</v>
      </c>
      <c r="C74" s="565">
        <v>0</v>
      </c>
      <c r="D74" s="565">
        <v>0</v>
      </c>
      <c r="E74" s="566" t="str">
        <f t="shared" si="8"/>
        <v/>
      </c>
      <c r="F74" s="565">
        <v>0</v>
      </c>
      <c r="G74" s="567" t="str">
        <f t="shared" si="9"/>
        <v/>
      </c>
    </row>
    <row r="75" s="5" customFormat="1" ht="24.95" customHeight="1" spans="1:253">
      <c r="A75" s="563" t="s">
        <v>94</v>
      </c>
      <c r="B75" s="564">
        <v>0</v>
      </c>
      <c r="C75" s="565">
        <v>0</v>
      </c>
      <c r="D75" s="565">
        <v>0</v>
      </c>
      <c r="E75" s="566" t="str">
        <f t="shared" si="8"/>
        <v/>
      </c>
      <c r="F75" s="565">
        <v>0</v>
      </c>
      <c r="G75" s="567" t="str">
        <f t="shared" si="9"/>
        <v/>
      </c>
      <c r="H75" s="527"/>
      <c r="I75" s="527"/>
      <c r="J75" s="527"/>
      <c r="K75" s="527"/>
      <c r="L75" s="527"/>
      <c r="M75" s="527"/>
      <c r="N75" s="527"/>
      <c r="O75" s="527"/>
      <c r="P75" s="527"/>
      <c r="Q75" s="527"/>
      <c r="R75" s="527"/>
      <c r="S75" s="527"/>
      <c r="T75" s="527"/>
      <c r="U75" s="527"/>
      <c r="V75" s="527"/>
      <c r="W75" s="527"/>
      <c r="X75" s="527"/>
      <c r="Y75" s="527"/>
      <c r="Z75" s="527"/>
      <c r="AA75" s="527"/>
      <c r="AB75" s="527"/>
      <c r="AC75" s="527"/>
      <c r="HN75" s="527"/>
      <c r="HO75" s="527"/>
      <c r="HP75" s="527"/>
      <c r="HQ75" s="527"/>
      <c r="HR75" s="527"/>
      <c r="HS75" s="527"/>
      <c r="HT75" s="527"/>
      <c r="HU75" s="527"/>
      <c r="HV75" s="527"/>
      <c r="HW75" s="527"/>
      <c r="HX75" s="527"/>
      <c r="HY75" s="527"/>
      <c r="HZ75" s="527"/>
      <c r="IA75" s="527"/>
      <c r="IB75" s="527"/>
      <c r="IC75" s="527"/>
      <c r="ID75" s="527"/>
      <c r="IE75" s="527"/>
      <c r="IF75" s="527"/>
      <c r="IG75" s="527"/>
      <c r="IH75" s="527"/>
      <c r="II75" s="527"/>
      <c r="IJ75" s="527"/>
      <c r="IK75" s="527"/>
      <c r="IL75" s="527"/>
      <c r="IM75" s="527"/>
      <c r="IN75" s="527"/>
      <c r="IO75" s="527"/>
      <c r="IP75" s="527"/>
      <c r="IQ75" s="527"/>
      <c r="IR75" s="527"/>
      <c r="IS75" s="527"/>
    </row>
    <row r="76" s="5" customFormat="1" ht="24.95" customHeight="1" spans="1:253">
      <c r="A76" s="563" t="s">
        <v>59</v>
      </c>
      <c r="B76" s="564">
        <v>0</v>
      </c>
      <c r="C76" s="565">
        <v>0</v>
      </c>
      <c r="D76" s="565">
        <v>0</v>
      </c>
      <c r="E76" s="566" t="str">
        <f t="shared" si="8"/>
        <v/>
      </c>
      <c r="F76" s="565">
        <v>0</v>
      </c>
      <c r="G76" s="567" t="str">
        <f t="shared" si="9"/>
        <v/>
      </c>
      <c r="H76" s="527"/>
      <c r="I76" s="527"/>
      <c r="J76" s="527"/>
      <c r="K76" s="527"/>
      <c r="L76" s="527"/>
      <c r="M76" s="527"/>
      <c r="N76" s="527"/>
      <c r="O76" s="527"/>
      <c r="P76" s="527"/>
      <c r="Q76" s="527"/>
      <c r="R76" s="527"/>
      <c r="S76" s="527"/>
      <c r="T76" s="527"/>
      <c r="U76" s="527"/>
      <c r="V76" s="527"/>
      <c r="W76" s="527"/>
      <c r="X76" s="527"/>
      <c r="Y76" s="527"/>
      <c r="Z76" s="527"/>
      <c r="AA76" s="527"/>
      <c r="AB76" s="527"/>
      <c r="AC76" s="527"/>
      <c r="HN76" s="527"/>
      <c r="HO76" s="527"/>
      <c r="HP76" s="527"/>
      <c r="HQ76" s="527"/>
      <c r="HR76" s="527"/>
      <c r="HS76" s="527"/>
      <c r="HT76" s="527"/>
      <c r="HU76" s="527"/>
      <c r="HV76" s="527"/>
      <c r="HW76" s="527"/>
      <c r="HX76" s="527"/>
      <c r="HY76" s="527"/>
      <c r="HZ76" s="527"/>
      <c r="IA76" s="527"/>
      <c r="IB76" s="527"/>
      <c r="IC76" s="527"/>
      <c r="ID76" s="527"/>
      <c r="IE76" s="527"/>
      <c r="IF76" s="527"/>
      <c r="IG76" s="527"/>
      <c r="IH76" s="527"/>
      <c r="II76" s="527"/>
      <c r="IJ76" s="527"/>
      <c r="IK76" s="527"/>
      <c r="IL76" s="527"/>
      <c r="IM76" s="527"/>
      <c r="IN76" s="527"/>
      <c r="IO76" s="527"/>
      <c r="IP76" s="527"/>
      <c r="IQ76" s="527"/>
      <c r="IR76" s="527"/>
      <c r="IS76" s="527"/>
    </row>
    <row r="77" s="5" customFormat="1" ht="24.95" customHeight="1" spans="1:253">
      <c r="A77" s="563" t="s">
        <v>95</v>
      </c>
      <c r="B77" s="564">
        <v>0</v>
      </c>
      <c r="C77" s="565">
        <v>0</v>
      </c>
      <c r="D77" s="565">
        <v>0</v>
      </c>
      <c r="E77" s="566" t="str">
        <f t="shared" si="8"/>
        <v/>
      </c>
      <c r="F77" s="565">
        <v>0</v>
      </c>
      <c r="G77" s="567" t="str">
        <f t="shared" si="9"/>
        <v/>
      </c>
      <c r="H77" s="527"/>
      <c r="I77" s="527"/>
      <c r="J77" s="527"/>
      <c r="K77" s="527"/>
      <c r="L77" s="527"/>
      <c r="M77" s="527"/>
      <c r="N77" s="527"/>
      <c r="O77" s="527"/>
      <c r="P77" s="527"/>
      <c r="Q77" s="527"/>
      <c r="R77" s="527"/>
      <c r="S77" s="527"/>
      <c r="T77" s="527"/>
      <c r="U77" s="527"/>
      <c r="V77" s="527"/>
      <c r="W77" s="527"/>
      <c r="X77" s="527"/>
      <c r="Y77" s="527"/>
      <c r="Z77" s="527"/>
      <c r="AA77" s="527"/>
      <c r="AB77" s="527"/>
      <c r="AC77" s="527"/>
      <c r="HN77" s="527"/>
      <c r="HO77" s="527"/>
      <c r="HP77" s="527"/>
      <c r="HQ77" s="527"/>
      <c r="HR77" s="527"/>
      <c r="HS77" s="527"/>
      <c r="HT77" s="527"/>
      <c r="HU77" s="527"/>
      <c r="HV77" s="527"/>
      <c r="HW77" s="527"/>
      <c r="HX77" s="527"/>
      <c r="HY77" s="527"/>
      <c r="HZ77" s="527"/>
      <c r="IA77" s="527"/>
      <c r="IB77" s="527"/>
      <c r="IC77" s="527"/>
      <c r="ID77" s="527"/>
      <c r="IE77" s="527"/>
      <c r="IF77" s="527"/>
      <c r="IG77" s="527"/>
      <c r="IH77" s="527"/>
      <c r="II77" s="527"/>
      <c r="IJ77" s="527"/>
      <c r="IK77" s="527"/>
      <c r="IL77" s="527"/>
      <c r="IM77" s="527"/>
      <c r="IN77" s="527"/>
      <c r="IO77" s="527"/>
      <c r="IP77" s="527"/>
      <c r="IQ77" s="527"/>
      <c r="IR77" s="527"/>
      <c r="IS77" s="527"/>
    </row>
    <row r="78" s="5" customFormat="1" ht="24.95" customHeight="1" spans="1:253">
      <c r="A78" s="563" t="s">
        <v>96</v>
      </c>
      <c r="B78" s="367">
        <f t="shared" ref="B78:F78" si="11">SUM(B79:B86)</f>
        <v>207</v>
      </c>
      <c r="C78" s="367">
        <f t="shared" si="11"/>
        <v>193</v>
      </c>
      <c r="D78" s="367">
        <f t="shared" si="11"/>
        <v>193</v>
      </c>
      <c r="E78" s="561">
        <f t="shared" si="8"/>
        <v>1</v>
      </c>
      <c r="F78" s="367">
        <f t="shared" si="11"/>
        <v>163</v>
      </c>
      <c r="G78" s="562">
        <f t="shared" si="9"/>
        <v>0.184049079754601</v>
      </c>
      <c r="H78" s="527"/>
      <c r="I78" s="527"/>
      <c r="J78" s="527"/>
      <c r="K78" s="527"/>
      <c r="L78" s="527"/>
      <c r="M78" s="527"/>
      <c r="N78" s="527"/>
      <c r="O78" s="527"/>
      <c r="P78" s="527"/>
      <c r="Q78" s="527"/>
      <c r="R78" s="527"/>
      <c r="S78" s="527"/>
      <c r="T78" s="527"/>
      <c r="U78" s="527"/>
      <c r="V78" s="527"/>
      <c r="W78" s="527"/>
      <c r="X78" s="527"/>
      <c r="Y78" s="527"/>
      <c r="Z78" s="527"/>
      <c r="AA78" s="527"/>
      <c r="AB78" s="527"/>
      <c r="AC78" s="527"/>
      <c r="HN78" s="527"/>
      <c r="HO78" s="527"/>
      <c r="HP78" s="527"/>
      <c r="HQ78" s="527"/>
      <c r="HR78" s="527"/>
      <c r="HS78" s="527"/>
      <c r="HT78" s="527"/>
      <c r="HU78" s="527"/>
      <c r="HV78" s="527"/>
      <c r="HW78" s="527"/>
      <c r="HX78" s="527"/>
      <c r="HY78" s="527"/>
      <c r="HZ78" s="527"/>
      <c r="IA78" s="527"/>
      <c r="IB78" s="527"/>
      <c r="IC78" s="527"/>
      <c r="ID78" s="527"/>
      <c r="IE78" s="527"/>
      <c r="IF78" s="527"/>
      <c r="IG78" s="527"/>
      <c r="IH78" s="527"/>
      <c r="II78" s="527"/>
      <c r="IJ78" s="527"/>
      <c r="IK78" s="527"/>
      <c r="IL78" s="527"/>
      <c r="IM78" s="527"/>
      <c r="IN78" s="527"/>
      <c r="IO78" s="527"/>
      <c r="IP78" s="527"/>
      <c r="IQ78" s="527"/>
      <c r="IR78" s="527"/>
      <c r="IS78" s="527"/>
    </row>
    <row r="79" s="5" customFormat="1" ht="24.95" customHeight="1" spans="1:253">
      <c r="A79" s="563" t="s">
        <v>50</v>
      </c>
      <c r="B79" s="564">
        <v>138</v>
      </c>
      <c r="C79" s="565">
        <v>149</v>
      </c>
      <c r="D79" s="565">
        <v>149</v>
      </c>
      <c r="E79" s="566">
        <f t="shared" si="8"/>
        <v>1</v>
      </c>
      <c r="F79" s="565">
        <v>137</v>
      </c>
      <c r="G79" s="567">
        <f t="shared" si="9"/>
        <v>0.0875912408759124</v>
      </c>
      <c r="H79" s="527"/>
      <c r="I79" s="527"/>
      <c r="J79" s="527"/>
      <c r="K79" s="527"/>
      <c r="L79" s="527"/>
      <c r="M79" s="527"/>
      <c r="N79" s="527"/>
      <c r="O79" s="527"/>
      <c r="P79" s="527"/>
      <c r="Q79" s="527"/>
      <c r="R79" s="527"/>
      <c r="S79" s="527"/>
      <c r="T79" s="527"/>
      <c r="U79" s="527"/>
      <c r="V79" s="527"/>
      <c r="W79" s="527"/>
      <c r="X79" s="527"/>
      <c r="Y79" s="527"/>
      <c r="Z79" s="527"/>
      <c r="AA79" s="527"/>
      <c r="AB79" s="527"/>
      <c r="AC79" s="527"/>
      <c r="HN79" s="527"/>
      <c r="HO79" s="527"/>
      <c r="HP79" s="527"/>
      <c r="HQ79" s="527"/>
      <c r="HR79" s="527"/>
      <c r="HS79" s="527"/>
      <c r="HT79" s="527"/>
      <c r="HU79" s="527"/>
      <c r="HV79" s="527"/>
      <c r="HW79" s="527"/>
      <c r="HX79" s="527"/>
      <c r="HY79" s="527"/>
      <c r="HZ79" s="527"/>
      <c r="IA79" s="527"/>
      <c r="IB79" s="527"/>
      <c r="IC79" s="527"/>
      <c r="ID79" s="527"/>
      <c r="IE79" s="527"/>
      <c r="IF79" s="527"/>
      <c r="IG79" s="527"/>
      <c r="IH79" s="527"/>
      <c r="II79" s="527"/>
      <c r="IJ79" s="527"/>
      <c r="IK79" s="527"/>
      <c r="IL79" s="527"/>
      <c r="IM79" s="527"/>
      <c r="IN79" s="527"/>
      <c r="IO79" s="527"/>
      <c r="IP79" s="527"/>
      <c r="IQ79" s="527"/>
      <c r="IR79" s="527"/>
      <c r="IS79" s="527"/>
    </row>
    <row r="80" s="5" customFormat="1" ht="24.95" customHeight="1" spans="1:253">
      <c r="A80" s="563" t="s">
        <v>51</v>
      </c>
      <c r="B80" s="564">
        <v>4</v>
      </c>
      <c r="C80" s="565">
        <v>2</v>
      </c>
      <c r="D80" s="565">
        <v>2</v>
      </c>
      <c r="E80" s="566">
        <f t="shared" si="8"/>
        <v>1</v>
      </c>
      <c r="F80" s="565">
        <v>2</v>
      </c>
      <c r="G80" s="567"/>
      <c r="H80" s="527"/>
      <c r="I80" s="527"/>
      <c r="J80" s="527"/>
      <c r="K80" s="527"/>
      <c r="L80" s="527"/>
      <c r="M80" s="527"/>
      <c r="N80" s="527"/>
      <c r="O80" s="527"/>
      <c r="P80" s="527"/>
      <c r="Q80" s="527"/>
      <c r="R80" s="527"/>
      <c r="S80" s="527"/>
      <c r="T80" s="527"/>
      <c r="U80" s="527"/>
      <c r="V80" s="527"/>
      <c r="W80" s="527"/>
      <c r="X80" s="527"/>
      <c r="Y80" s="527"/>
      <c r="Z80" s="527"/>
      <c r="AA80" s="527"/>
      <c r="AB80" s="527"/>
      <c r="AC80" s="527"/>
      <c r="HN80" s="527"/>
      <c r="HO80" s="527"/>
      <c r="HP80" s="527"/>
      <c r="HQ80" s="527"/>
      <c r="HR80" s="527"/>
      <c r="HS80" s="527"/>
      <c r="HT80" s="527"/>
      <c r="HU80" s="527"/>
      <c r="HV80" s="527"/>
      <c r="HW80" s="527"/>
      <c r="HX80" s="527"/>
      <c r="HY80" s="527"/>
      <c r="HZ80" s="527"/>
      <c r="IA80" s="527"/>
      <c r="IB80" s="527"/>
      <c r="IC80" s="527"/>
      <c r="ID80" s="527"/>
      <c r="IE80" s="527"/>
      <c r="IF80" s="527"/>
      <c r="IG80" s="527"/>
      <c r="IH80" s="527"/>
      <c r="II80" s="527"/>
      <c r="IJ80" s="527"/>
      <c r="IK80" s="527"/>
      <c r="IL80" s="527"/>
      <c r="IM80" s="527"/>
      <c r="IN80" s="527"/>
      <c r="IO80" s="527"/>
      <c r="IP80" s="527"/>
      <c r="IQ80" s="527"/>
      <c r="IR80" s="527"/>
      <c r="IS80" s="527"/>
    </row>
    <row r="81" s="5" customFormat="1" ht="24.95" customHeight="1" spans="1:253">
      <c r="A81" s="563" t="s">
        <v>52</v>
      </c>
      <c r="B81" s="564">
        <v>0</v>
      </c>
      <c r="C81" s="565">
        <v>0</v>
      </c>
      <c r="D81" s="565">
        <v>0</v>
      </c>
      <c r="E81" s="566" t="str">
        <f t="shared" si="8"/>
        <v/>
      </c>
      <c r="F81" s="565">
        <v>0</v>
      </c>
      <c r="G81" s="567" t="str">
        <f t="shared" ref="G81:G84" si="12">IFERROR((D81-F81)/F81,"")</f>
        <v/>
      </c>
      <c r="H81" s="527"/>
      <c r="I81" s="527"/>
      <c r="J81" s="527"/>
      <c r="K81" s="527"/>
      <c r="L81" s="527"/>
      <c r="M81" s="527"/>
      <c r="N81" s="527"/>
      <c r="O81" s="527"/>
      <c r="P81" s="527"/>
      <c r="Q81" s="527"/>
      <c r="R81" s="527"/>
      <c r="S81" s="527"/>
      <c r="T81" s="527"/>
      <c r="U81" s="527"/>
      <c r="V81" s="527"/>
      <c r="W81" s="527"/>
      <c r="X81" s="527"/>
      <c r="Y81" s="527"/>
      <c r="Z81" s="527"/>
      <c r="AA81" s="527"/>
      <c r="AB81" s="527"/>
      <c r="AC81" s="527"/>
      <c r="HN81" s="527"/>
      <c r="HO81" s="527"/>
      <c r="HP81" s="527"/>
      <c r="HQ81" s="527"/>
      <c r="HR81" s="527"/>
      <c r="HS81" s="527"/>
      <c r="HT81" s="527"/>
      <c r="HU81" s="527"/>
      <c r="HV81" s="527"/>
      <c r="HW81" s="527"/>
      <c r="HX81" s="527"/>
      <c r="HY81" s="527"/>
      <c r="HZ81" s="527"/>
      <c r="IA81" s="527"/>
      <c r="IB81" s="527"/>
      <c r="IC81" s="527"/>
      <c r="ID81" s="527"/>
      <c r="IE81" s="527"/>
      <c r="IF81" s="527"/>
      <c r="IG81" s="527"/>
      <c r="IH81" s="527"/>
      <c r="II81" s="527"/>
      <c r="IJ81" s="527"/>
      <c r="IK81" s="527"/>
      <c r="IL81" s="527"/>
      <c r="IM81" s="527"/>
      <c r="IN81" s="527"/>
      <c r="IO81" s="527"/>
      <c r="IP81" s="527"/>
      <c r="IQ81" s="527"/>
      <c r="IR81" s="527"/>
      <c r="IS81" s="527"/>
    </row>
    <row r="82" s="5" customFormat="1" ht="24.95" customHeight="1" spans="1:253">
      <c r="A82" s="563" t="s">
        <v>97</v>
      </c>
      <c r="B82" s="564">
        <v>0</v>
      </c>
      <c r="C82" s="565">
        <v>0</v>
      </c>
      <c r="D82" s="565">
        <v>0</v>
      </c>
      <c r="E82" s="566" t="str">
        <f t="shared" si="8"/>
        <v/>
      </c>
      <c r="F82" s="565">
        <v>0</v>
      </c>
      <c r="G82" s="567" t="str">
        <f t="shared" si="12"/>
        <v/>
      </c>
      <c r="H82" s="527"/>
      <c r="I82" s="527"/>
      <c r="J82" s="527"/>
      <c r="K82" s="527"/>
      <c r="L82" s="527"/>
      <c r="M82" s="527"/>
      <c r="N82" s="527"/>
      <c r="O82" s="527"/>
      <c r="P82" s="527"/>
      <c r="Q82" s="527"/>
      <c r="R82" s="527"/>
      <c r="S82" s="527"/>
      <c r="T82" s="527"/>
      <c r="U82" s="527"/>
      <c r="V82" s="527"/>
      <c r="W82" s="527"/>
      <c r="X82" s="527"/>
      <c r="Y82" s="527"/>
      <c r="Z82" s="527"/>
      <c r="AA82" s="527"/>
      <c r="AB82" s="527"/>
      <c r="AC82" s="527"/>
      <c r="HN82" s="527"/>
      <c r="HO82" s="527"/>
      <c r="HP82" s="527"/>
      <c r="HQ82" s="527"/>
      <c r="HR82" s="527"/>
      <c r="HS82" s="527"/>
      <c r="HT82" s="527"/>
      <c r="HU82" s="527"/>
      <c r="HV82" s="527"/>
      <c r="HW82" s="527"/>
      <c r="HX82" s="527"/>
      <c r="HY82" s="527"/>
      <c r="HZ82" s="527"/>
      <c r="IA82" s="527"/>
      <c r="IB82" s="527"/>
      <c r="IC82" s="527"/>
      <c r="ID82" s="527"/>
      <c r="IE82" s="527"/>
      <c r="IF82" s="527"/>
      <c r="IG82" s="527"/>
      <c r="IH82" s="527"/>
      <c r="II82" s="527"/>
      <c r="IJ82" s="527"/>
      <c r="IK82" s="527"/>
      <c r="IL82" s="527"/>
      <c r="IM82" s="527"/>
      <c r="IN82" s="527"/>
      <c r="IO82" s="527"/>
      <c r="IP82" s="527"/>
      <c r="IQ82" s="527"/>
      <c r="IR82" s="527"/>
      <c r="IS82" s="527"/>
    </row>
    <row r="83" s="528" customFormat="1" ht="24.95" customHeight="1" spans="1:253">
      <c r="A83" s="563" t="s">
        <v>98</v>
      </c>
      <c r="B83" s="564">
        <v>0</v>
      </c>
      <c r="C83" s="565">
        <v>0</v>
      </c>
      <c r="D83" s="565">
        <v>0</v>
      </c>
      <c r="E83" s="566" t="str">
        <f t="shared" si="8"/>
        <v/>
      </c>
      <c r="F83" s="565">
        <v>0</v>
      </c>
      <c r="G83" s="567" t="str">
        <f t="shared" si="12"/>
        <v/>
      </c>
    </row>
    <row r="84" s="528" customFormat="1" ht="24.95" customHeight="1" spans="1:253">
      <c r="A84" s="563" t="s">
        <v>90</v>
      </c>
      <c r="B84" s="564">
        <v>0</v>
      </c>
      <c r="C84" s="565">
        <v>0</v>
      </c>
      <c r="D84" s="565">
        <v>0</v>
      </c>
      <c r="E84" s="566" t="str">
        <f t="shared" si="8"/>
        <v/>
      </c>
      <c r="F84" s="565">
        <v>0</v>
      </c>
      <c r="G84" s="567" t="str">
        <f t="shared" si="12"/>
        <v/>
      </c>
    </row>
    <row r="85" s="5" customFormat="1" ht="24.95" customHeight="1" spans="1:253">
      <c r="A85" s="563" t="s">
        <v>59</v>
      </c>
      <c r="B85" s="564">
        <v>25</v>
      </c>
      <c r="C85" s="565">
        <v>24</v>
      </c>
      <c r="D85" s="565">
        <v>24</v>
      </c>
      <c r="E85" s="566">
        <f t="shared" si="8"/>
        <v>1</v>
      </c>
      <c r="F85" s="565">
        <v>24</v>
      </c>
      <c r="G85" s="567"/>
      <c r="H85" s="527"/>
      <c r="I85" s="527"/>
      <c r="J85" s="527"/>
      <c r="K85" s="527"/>
      <c r="L85" s="527"/>
      <c r="M85" s="527"/>
      <c r="N85" s="527"/>
      <c r="O85" s="527"/>
      <c r="P85" s="527"/>
      <c r="Q85" s="527"/>
      <c r="R85" s="527"/>
      <c r="S85" s="527"/>
      <c r="T85" s="527"/>
      <c r="U85" s="527"/>
      <c r="V85" s="527"/>
      <c r="W85" s="527"/>
      <c r="X85" s="527"/>
      <c r="Y85" s="527"/>
      <c r="Z85" s="527"/>
      <c r="AA85" s="527"/>
      <c r="AB85" s="527"/>
      <c r="AC85" s="527"/>
      <c r="HN85" s="527"/>
      <c r="HO85" s="527"/>
      <c r="HP85" s="527"/>
      <c r="HQ85" s="527"/>
      <c r="HR85" s="527"/>
      <c r="HS85" s="527"/>
      <c r="HT85" s="527"/>
      <c r="HU85" s="527"/>
      <c r="HV85" s="527"/>
      <c r="HW85" s="527"/>
      <c r="HX85" s="527"/>
      <c r="HY85" s="527"/>
      <c r="HZ85" s="527"/>
      <c r="IA85" s="527"/>
      <c r="IB85" s="527"/>
      <c r="IC85" s="527"/>
      <c r="ID85" s="527"/>
      <c r="IE85" s="527"/>
      <c r="IF85" s="527"/>
      <c r="IG85" s="527"/>
      <c r="IH85" s="527"/>
      <c r="II85" s="527"/>
      <c r="IJ85" s="527"/>
      <c r="IK85" s="527"/>
      <c r="IL85" s="527"/>
      <c r="IM85" s="527"/>
      <c r="IN85" s="527"/>
      <c r="IO85" s="527"/>
      <c r="IP85" s="527"/>
      <c r="IQ85" s="527"/>
      <c r="IR85" s="527"/>
      <c r="IS85" s="527"/>
    </row>
    <row r="86" s="528" customFormat="1" ht="24.95" customHeight="1" spans="1:253">
      <c r="A86" s="563" t="s">
        <v>99</v>
      </c>
      <c r="B86" s="564">
        <v>40</v>
      </c>
      <c r="C86" s="565">
        <v>18</v>
      </c>
      <c r="D86" s="565">
        <v>18</v>
      </c>
      <c r="E86" s="566">
        <f t="shared" si="8"/>
        <v>1</v>
      </c>
      <c r="F86" s="565">
        <v>0</v>
      </c>
      <c r="G86" s="567" t="str">
        <f t="shared" ref="G86:G149" si="13">IFERROR((D86-F86)/F86,"")</f>
        <v/>
      </c>
    </row>
    <row r="87" s="5" customFormat="1" ht="24.95" customHeight="1" spans="1:253">
      <c r="A87" s="563" t="s">
        <v>100</v>
      </c>
      <c r="B87" s="367">
        <f t="shared" ref="B87:F87" si="14">SUM(B88:B99)</f>
        <v>0</v>
      </c>
      <c r="C87" s="367">
        <f t="shared" si="14"/>
        <v>0</v>
      </c>
      <c r="D87" s="367">
        <f t="shared" si="14"/>
        <v>0</v>
      </c>
      <c r="E87" s="561" t="str">
        <f t="shared" si="8"/>
        <v/>
      </c>
      <c r="F87" s="367">
        <f t="shared" si="14"/>
        <v>0</v>
      </c>
      <c r="G87" s="562" t="str">
        <f t="shared" si="13"/>
        <v/>
      </c>
      <c r="H87" s="527"/>
      <c r="I87" s="527"/>
      <c r="J87" s="527"/>
      <c r="K87" s="527"/>
      <c r="L87" s="527"/>
      <c r="M87" s="527"/>
      <c r="N87" s="527"/>
      <c r="O87" s="527"/>
      <c r="P87" s="527"/>
      <c r="Q87" s="527"/>
      <c r="R87" s="527"/>
      <c r="S87" s="527"/>
      <c r="T87" s="527"/>
      <c r="U87" s="527"/>
      <c r="V87" s="527"/>
      <c r="W87" s="527"/>
      <c r="X87" s="527"/>
      <c r="Y87" s="527"/>
      <c r="Z87" s="527"/>
      <c r="AA87" s="527"/>
      <c r="AB87" s="527"/>
      <c r="AC87" s="527"/>
      <c r="HN87" s="527"/>
      <c r="HO87" s="527"/>
      <c r="HP87" s="527"/>
      <c r="HQ87" s="527"/>
      <c r="HR87" s="527"/>
      <c r="HS87" s="527"/>
      <c r="HT87" s="527"/>
      <c r="HU87" s="527"/>
      <c r="HV87" s="527"/>
      <c r="HW87" s="527"/>
      <c r="HX87" s="527"/>
      <c r="HY87" s="527"/>
      <c r="HZ87" s="527"/>
      <c r="IA87" s="527"/>
      <c r="IB87" s="527"/>
      <c r="IC87" s="527"/>
      <c r="ID87" s="527"/>
      <c r="IE87" s="527"/>
      <c r="IF87" s="527"/>
      <c r="IG87" s="527"/>
      <c r="IH87" s="527"/>
      <c r="II87" s="527"/>
      <c r="IJ87" s="527"/>
      <c r="IK87" s="527"/>
      <c r="IL87" s="527"/>
      <c r="IM87" s="527"/>
      <c r="IN87" s="527"/>
      <c r="IO87" s="527"/>
      <c r="IP87" s="527"/>
      <c r="IQ87" s="527"/>
      <c r="IR87" s="527"/>
      <c r="IS87" s="527"/>
    </row>
    <row r="88" s="5" customFormat="1" ht="24.95" customHeight="1" spans="1:253">
      <c r="A88" s="563" t="s">
        <v>50</v>
      </c>
      <c r="B88" s="564">
        <v>0</v>
      </c>
      <c r="C88" s="565">
        <v>0</v>
      </c>
      <c r="D88" s="565">
        <v>0</v>
      </c>
      <c r="E88" s="566" t="str">
        <f t="shared" si="8"/>
        <v/>
      </c>
      <c r="F88" s="565">
        <v>0</v>
      </c>
      <c r="G88" s="567" t="str">
        <f t="shared" si="13"/>
        <v/>
      </c>
      <c r="H88" s="527"/>
      <c r="I88" s="527"/>
      <c r="J88" s="527"/>
      <c r="K88" s="527"/>
      <c r="L88" s="527"/>
      <c r="M88" s="527"/>
      <c r="N88" s="527"/>
      <c r="O88" s="527"/>
      <c r="P88" s="527"/>
      <c r="Q88" s="527"/>
      <c r="R88" s="527"/>
      <c r="S88" s="527"/>
      <c r="T88" s="527"/>
      <c r="U88" s="527"/>
      <c r="V88" s="527"/>
      <c r="W88" s="527"/>
      <c r="X88" s="527"/>
      <c r="Y88" s="527"/>
      <c r="Z88" s="527"/>
      <c r="AA88" s="527"/>
      <c r="AB88" s="527"/>
      <c r="AC88" s="527"/>
      <c r="HN88" s="527"/>
      <c r="HO88" s="527"/>
      <c r="HP88" s="527"/>
      <c r="HQ88" s="527"/>
      <c r="HR88" s="527"/>
      <c r="HS88" s="527"/>
      <c r="HT88" s="527"/>
      <c r="HU88" s="527"/>
      <c r="HV88" s="527"/>
      <c r="HW88" s="527"/>
      <c r="HX88" s="527"/>
      <c r="HY88" s="527"/>
      <c r="HZ88" s="527"/>
      <c r="IA88" s="527"/>
      <c r="IB88" s="527"/>
      <c r="IC88" s="527"/>
      <c r="ID88" s="527"/>
      <c r="IE88" s="527"/>
      <c r="IF88" s="527"/>
      <c r="IG88" s="527"/>
      <c r="IH88" s="527"/>
      <c r="II88" s="527"/>
      <c r="IJ88" s="527"/>
      <c r="IK88" s="527"/>
      <c r="IL88" s="527"/>
      <c r="IM88" s="527"/>
      <c r="IN88" s="527"/>
      <c r="IO88" s="527"/>
      <c r="IP88" s="527"/>
      <c r="IQ88" s="527"/>
      <c r="IR88" s="527"/>
      <c r="IS88" s="527"/>
    </row>
    <row r="89" s="5" customFormat="1" ht="24.95" customHeight="1" spans="1:253">
      <c r="A89" s="563" t="s">
        <v>51</v>
      </c>
      <c r="B89" s="564">
        <v>0</v>
      </c>
      <c r="C89" s="565">
        <v>0</v>
      </c>
      <c r="D89" s="565">
        <v>0</v>
      </c>
      <c r="E89" s="566" t="str">
        <f t="shared" si="8"/>
        <v/>
      </c>
      <c r="F89" s="565">
        <v>0</v>
      </c>
      <c r="G89" s="567" t="str">
        <f t="shared" si="13"/>
        <v/>
      </c>
      <c r="H89" s="527"/>
      <c r="I89" s="527"/>
      <c r="J89" s="527"/>
      <c r="K89" s="527"/>
      <c r="L89" s="527"/>
      <c r="M89" s="527"/>
      <c r="N89" s="527"/>
      <c r="O89" s="527"/>
      <c r="P89" s="527"/>
      <c r="Q89" s="527"/>
      <c r="R89" s="527"/>
      <c r="S89" s="527"/>
      <c r="T89" s="527"/>
      <c r="U89" s="527"/>
      <c r="V89" s="527"/>
      <c r="W89" s="527"/>
      <c r="X89" s="527"/>
      <c r="Y89" s="527"/>
      <c r="Z89" s="527"/>
      <c r="AA89" s="527"/>
      <c r="AB89" s="527"/>
      <c r="AC89" s="527"/>
      <c r="HN89" s="527"/>
      <c r="HO89" s="527"/>
      <c r="HP89" s="527"/>
      <c r="HQ89" s="527"/>
      <c r="HR89" s="527"/>
      <c r="HS89" s="527"/>
      <c r="HT89" s="527"/>
      <c r="HU89" s="527"/>
      <c r="HV89" s="527"/>
      <c r="HW89" s="527"/>
      <c r="HX89" s="527"/>
      <c r="HY89" s="527"/>
      <c r="HZ89" s="527"/>
      <c r="IA89" s="527"/>
      <c r="IB89" s="527"/>
      <c r="IC89" s="527"/>
      <c r="ID89" s="527"/>
      <c r="IE89" s="527"/>
      <c r="IF89" s="527"/>
      <c r="IG89" s="527"/>
      <c r="IH89" s="527"/>
      <c r="II89" s="527"/>
      <c r="IJ89" s="527"/>
      <c r="IK89" s="527"/>
      <c r="IL89" s="527"/>
      <c r="IM89" s="527"/>
      <c r="IN89" s="527"/>
      <c r="IO89" s="527"/>
      <c r="IP89" s="527"/>
      <c r="IQ89" s="527"/>
      <c r="IR89" s="527"/>
      <c r="IS89" s="527"/>
    </row>
    <row r="90" s="5" customFormat="1" ht="24.95" customHeight="1" spans="1:253">
      <c r="A90" s="563" t="s">
        <v>52</v>
      </c>
      <c r="B90" s="564">
        <v>0</v>
      </c>
      <c r="C90" s="565">
        <v>0</v>
      </c>
      <c r="D90" s="565">
        <v>0</v>
      </c>
      <c r="E90" s="566" t="str">
        <f t="shared" si="8"/>
        <v/>
      </c>
      <c r="F90" s="565">
        <v>0</v>
      </c>
      <c r="G90" s="567" t="str">
        <f t="shared" si="13"/>
        <v/>
      </c>
      <c r="H90" s="527"/>
      <c r="I90" s="527"/>
      <c r="J90" s="527"/>
      <c r="K90" s="527"/>
      <c r="L90" s="527"/>
      <c r="M90" s="527"/>
      <c r="N90" s="527"/>
      <c r="O90" s="527"/>
      <c r="P90" s="527"/>
      <c r="Q90" s="527"/>
      <c r="R90" s="527"/>
      <c r="S90" s="527"/>
      <c r="T90" s="527"/>
      <c r="U90" s="527"/>
      <c r="V90" s="527"/>
      <c r="W90" s="527"/>
      <c r="X90" s="527"/>
      <c r="Y90" s="527"/>
      <c r="Z90" s="527"/>
      <c r="AA90" s="527"/>
      <c r="AB90" s="527"/>
      <c r="AC90" s="527"/>
      <c r="HN90" s="527"/>
      <c r="HO90" s="527"/>
      <c r="HP90" s="527"/>
      <c r="HQ90" s="527"/>
      <c r="HR90" s="527"/>
      <c r="HS90" s="527"/>
      <c r="HT90" s="527"/>
      <c r="HU90" s="527"/>
      <c r="HV90" s="527"/>
      <c r="HW90" s="527"/>
      <c r="HX90" s="527"/>
      <c r="HY90" s="527"/>
      <c r="HZ90" s="527"/>
      <c r="IA90" s="527"/>
      <c r="IB90" s="527"/>
      <c r="IC90" s="527"/>
      <c r="ID90" s="527"/>
      <c r="IE90" s="527"/>
      <c r="IF90" s="527"/>
      <c r="IG90" s="527"/>
      <c r="IH90" s="527"/>
      <c r="II90" s="527"/>
      <c r="IJ90" s="527"/>
      <c r="IK90" s="527"/>
      <c r="IL90" s="527"/>
      <c r="IM90" s="527"/>
      <c r="IN90" s="527"/>
      <c r="IO90" s="527"/>
      <c r="IP90" s="527"/>
      <c r="IQ90" s="527"/>
      <c r="IR90" s="527"/>
      <c r="IS90" s="527"/>
    </row>
    <row r="91" s="5" customFormat="1" ht="24.95" customHeight="1" spans="1:253">
      <c r="A91" s="563" t="s">
        <v>101</v>
      </c>
      <c r="B91" s="564">
        <v>0</v>
      </c>
      <c r="C91" s="565">
        <v>0</v>
      </c>
      <c r="D91" s="565">
        <v>0</v>
      </c>
      <c r="E91" s="566" t="str">
        <f t="shared" si="8"/>
        <v/>
      </c>
      <c r="F91" s="565">
        <v>0</v>
      </c>
      <c r="G91" s="567" t="str">
        <f t="shared" si="13"/>
        <v/>
      </c>
      <c r="H91" s="527"/>
      <c r="I91" s="527"/>
      <c r="J91" s="527"/>
      <c r="K91" s="527"/>
      <c r="L91" s="527"/>
      <c r="M91" s="527"/>
      <c r="N91" s="527"/>
      <c r="O91" s="527"/>
      <c r="P91" s="527"/>
      <c r="Q91" s="527"/>
      <c r="R91" s="527"/>
      <c r="S91" s="527"/>
      <c r="T91" s="527"/>
      <c r="U91" s="527"/>
      <c r="V91" s="527"/>
      <c r="W91" s="527"/>
      <c r="X91" s="527"/>
      <c r="Y91" s="527"/>
      <c r="Z91" s="527"/>
      <c r="AA91" s="527"/>
      <c r="AB91" s="527"/>
      <c r="AC91" s="527"/>
      <c r="HN91" s="527"/>
      <c r="HO91" s="527"/>
      <c r="HP91" s="527"/>
      <c r="HQ91" s="527"/>
      <c r="HR91" s="527"/>
      <c r="HS91" s="527"/>
      <c r="HT91" s="527"/>
      <c r="HU91" s="527"/>
      <c r="HV91" s="527"/>
      <c r="HW91" s="527"/>
      <c r="HX91" s="527"/>
      <c r="HY91" s="527"/>
      <c r="HZ91" s="527"/>
      <c r="IA91" s="527"/>
      <c r="IB91" s="527"/>
      <c r="IC91" s="527"/>
      <c r="ID91" s="527"/>
      <c r="IE91" s="527"/>
      <c r="IF91" s="527"/>
      <c r="IG91" s="527"/>
      <c r="IH91" s="527"/>
      <c r="II91" s="527"/>
      <c r="IJ91" s="527"/>
      <c r="IK91" s="527"/>
      <c r="IL91" s="527"/>
      <c r="IM91" s="527"/>
      <c r="IN91" s="527"/>
      <c r="IO91" s="527"/>
      <c r="IP91" s="527"/>
      <c r="IQ91" s="527"/>
      <c r="IR91" s="527"/>
      <c r="IS91" s="527"/>
    </row>
    <row r="92" s="528" customFormat="1" ht="24.95" customHeight="1" spans="1:253">
      <c r="A92" s="563" t="s">
        <v>102</v>
      </c>
      <c r="B92" s="564">
        <v>0</v>
      </c>
      <c r="C92" s="565">
        <v>0</v>
      </c>
      <c r="D92" s="565">
        <v>0</v>
      </c>
      <c r="E92" s="566" t="str">
        <f t="shared" si="8"/>
        <v/>
      </c>
      <c r="F92" s="565">
        <v>0</v>
      </c>
      <c r="G92" s="567" t="str">
        <f t="shared" si="13"/>
        <v/>
      </c>
    </row>
    <row r="93" s="529" customFormat="1" ht="24.95" customHeight="1" spans="1:253">
      <c r="A93" s="563" t="s">
        <v>90</v>
      </c>
      <c r="B93" s="564">
        <v>0</v>
      </c>
      <c r="C93" s="565">
        <v>0</v>
      </c>
      <c r="D93" s="565">
        <v>0</v>
      </c>
      <c r="E93" s="566" t="str">
        <f t="shared" si="8"/>
        <v/>
      </c>
      <c r="F93" s="565">
        <v>0</v>
      </c>
      <c r="G93" s="567" t="str">
        <f t="shared" si="13"/>
        <v/>
      </c>
      <c r="H93" s="527"/>
      <c r="I93" s="527"/>
      <c r="J93" s="527"/>
      <c r="K93" s="527"/>
      <c r="L93" s="527"/>
      <c r="M93" s="527"/>
      <c r="N93" s="527"/>
      <c r="O93" s="527"/>
      <c r="P93" s="527"/>
      <c r="Q93" s="527"/>
      <c r="R93" s="527"/>
      <c r="S93" s="527"/>
      <c r="T93" s="527"/>
      <c r="U93" s="527"/>
      <c r="V93" s="527"/>
      <c r="W93" s="527"/>
      <c r="X93" s="527"/>
      <c r="Y93" s="527"/>
      <c r="Z93" s="527"/>
      <c r="AA93" s="527"/>
      <c r="AB93" s="527"/>
      <c r="AC93" s="527"/>
      <c r="HN93" s="527"/>
      <c r="HO93" s="527"/>
      <c r="HP93" s="527"/>
      <c r="HQ93" s="527"/>
      <c r="HR93" s="527"/>
      <c r="HS93" s="527"/>
      <c r="HT93" s="527"/>
      <c r="HU93" s="527"/>
      <c r="HV93" s="527"/>
      <c r="HW93" s="527"/>
      <c r="HX93" s="527"/>
      <c r="HY93" s="527"/>
      <c r="HZ93" s="527"/>
      <c r="IA93" s="527"/>
      <c r="IB93" s="527"/>
      <c r="IC93" s="527"/>
      <c r="ID93" s="527"/>
      <c r="IE93" s="527"/>
      <c r="IF93" s="527"/>
      <c r="IG93" s="527"/>
      <c r="IH93" s="527"/>
      <c r="II93" s="527"/>
      <c r="IJ93" s="527"/>
      <c r="IK93" s="527"/>
      <c r="IL93" s="527"/>
      <c r="IM93" s="527"/>
      <c r="IN93" s="527"/>
      <c r="IO93" s="527"/>
      <c r="IP93" s="527"/>
      <c r="IQ93" s="527"/>
      <c r="IR93" s="527"/>
      <c r="IS93" s="527"/>
    </row>
    <row r="94" s="5" customFormat="1" ht="24.95" customHeight="1" spans="1:253">
      <c r="A94" s="563" t="s">
        <v>103</v>
      </c>
      <c r="B94" s="564">
        <v>0</v>
      </c>
      <c r="C94" s="565">
        <v>0</v>
      </c>
      <c r="D94" s="565">
        <v>0</v>
      </c>
      <c r="E94" s="566" t="str">
        <f t="shared" si="8"/>
        <v/>
      </c>
      <c r="F94" s="565">
        <v>0</v>
      </c>
      <c r="G94" s="567" t="str">
        <f t="shared" si="13"/>
        <v/>
      </c>
      <c r="H94" s="527"/>
      <c r="I94" s="527"/>
      <c r="J94" s="527"/>
      <c r="K94" s="527"/>
      <c r="L94" s="527"/>
      <c r="M94" s="527"/>
      <c r="N94" s="527"/>
      <c r="O94" s="527"/>
      <c r="P94" s="527"/>
      <c r="Q94" s="527"/>
      <c r="R94" s="527"/>
      <c r="S94" s="527"/>
      <c r="T94" s="527"/>
      <c r="U94" s="527"/>
      <c r="V94" s="527"/>
      <c r="W94" s="527"/>
      <c r="X94" s="527"/>
      <c r="Y94" s="527"/>
      <c r="Z94" s="527"/>
      <c r="AA94" s="527"/>
      <c r="AB94" s="527"/>
      <c r="AC94" s="527"/>
      <c r="HN94" s="527"/>
      <c r="HO94" s="527"/>
      <c r="HP94" s="527"/>
      <c r="HQ94" s="527"/>
      <c r="HR94" s="527"/>
      <c r="HS94" s="527"/>
      <c r="HT94" s="527"/>
      <c r="HU94" s="527"/>
      <c r="HV94" s="527"/>
      <c r="HW94" s="527"/>
      <c r="HX94" s="527"/>
      <c r="HY94" s="527"/>
      <c r="HZ94" s="527"/>
      <c r="IA94" s="527"/>
      <c r="IB94" s="527"/>
      <c r="IC94" s="527"/>
      <c r="ID94" s="527"/>
      <c r="IE94" s="527"/>
      <c r="IF94" s="527"/>
      <c r="IG94" s="527"/>
      <c r="IH94" s="527"/>
      <c r="II94" s="527"/>
      <c r="IJ94" s="527"/>
      <c r="IK94" s="527"/>
      <c r="IL94" s="527"/>
      <c r="IM94" s="527"/>
      <c r="IN94" s="527"/>
      <c r="IO94" s="527"/>
      <c r="IP94" s="527"/>
      <c r="IQ94" s="527"/>
      <c r="IR94" s="527"/>
      <c r="IS94" s="527"/>
    </row>
    <row r="95" s="528" customFormat="1" ht="24.95" customHeight="1" spans="1:253">
      <c r="A95" s="563" t="s">
        <v>104</v>
      </c>
      <c r="B95" s="564">
        <v>0</v>
      </c>
      <c r="C95" s="565">
        <v>0</v>
      </c>
      <c r="D95" s="565">
        <v>0</v>
      </c>
      <c r="E95" s="566" t="str">
        <f t="shared" si="8"/>
        <v/>
      </c>
      <c r="F95" s="565">
        <v>0</v>
      </c>
      <c r="G95" s="567" t="str">
        <f t="shared" si="13"/>
        <v/>
      </c>
    </row>
    <row r="96" s="5" customFormat="1" ht="24.95" customHeight="1" spans="1:253">
      <c r="A96" s="563" t="s">
        <v>105</v>
      </c>
      <c r="B96" s="564">
        <v>0</v>
      </c>
      <c r="C96" s="565">
        <v>0</v>
      </c>
      <c r="D96" s="565">
        <v>0</v>
      </c>
      <c r="E96" s="566" t="str">
        <f t="shared" si="8"/>
        <v/>
      </c>
      <c r="F96" s="565">
        <v>0</v>
      </c>
      <c r="G96" s="567" t="str">
        <f t="shared" si="13"/>
        <v/>
      </c>
      <c r="H96" s="527"/>
      <c r="I96" s="527"/>
      <c r="J96" s="527"/>
      <c r="K96" s="527"/>
      <c r="L96" s="527"/>
      <c r="M96" s="527"/>
      <c r="N96" s="527"/>
      <c r="O96" s="527"/>
      <c r="P96" s="527"/>
      <c r="Q96" s="527"/>
      <c r="R96" s="527"/>
      <c r="S96" s="527"/>
      <c r="T96" s="527"/>
      <c r="U96" s="527"/>
      <c r="V96" s="527"/>
      <c r="W96" s="527"/>
      <c r="X96" s="527"/>
      <c r="Y96" s="527"/>
      <c r="Z96" s="527"/>
      <c r="AA96" s="527"/>
      <c r="AB96" s="527"/>
      <c r="AC96" s="527"/>
      <c r="HN96" s="527"/>
      <c r="HO96" s="527"/>
      <c r="HP96" s="527"/>
      <c r="HQ96" s="527"/>
      <c r="HR96" s="527"/>
      <c r="HS96" s="527"/>
      <c r="HT96" s="527"/>
      <c r="HU96" s="527"/>
      <c r="HV96" s="527"/>
      <c r="HW96" s="527"/>
      <c r="HX96" s="527"/>
      <c r="HY96" s="527"/>
      <c r="HZ96" s="527"/>
      <c r="IA96" s="527"/>
      <c r="IB96" s="527"/>
      <c r="IC96" s="527"/>
      <c r="ID96" s="527"/>
      <c r="IE96" s="527"/>
      <c r="IF96" s="527"/>
      <c r="IG96" s="527"/>
      <c r="IH96" s="527"/>
      <c r="II96" s="527"/>
      <c r="IJ96" s="527"/>
      <c r="IK96" s="527"/>
      <c r="IL96" s="527"/>
      <c r="IM96" s="527"/>
      <c r="IN96" s="527"/>
      <c r="IO96" s="527"/>
      <c r="IP96" s="527"/>
      <c r="IQ96" s="527"/>
      <c r="IR96" s="527"/>
      <c r="IS96" s="527"/>
    </row>
    <row r="97" s="5" customFormat="1" ht="24.95" customHeight="1" spans="1:253">
      <c r="A97" s="563" t="s">
        <v>106</v>
      </c>
      <c r="B97" s="564">
        <v>0</v>
      </c>
      <c r="C97" s="565">
        <v>0</v>
      </c>
      <c r="D97" s="565">
        <v>0</v>
      </c>
      <c r="E97" s="566" t="str">
        <f t="shared" si="8"/>
        <v/>
      </c>
      <c r="F97" s="565">
        <v>0</v>
      </c>
      <c r="G97" s="567" t="str">
        <f t="shared" si="13"/>
        <v/>
      </c>
      <c r="H97" s="527"/>
      <c r="I97" s="527"/>
      <c r="J97" s="527"/>
      <c r="K97" s="527"/>
      <c r="L97" s="527"/>
      <c r="M97" s="527"/>
      <c r="N97" s="527"/>
      <c r="O97" s="527"/>
      <c r="P97" s="527"/>
      <c r="Q97" s="527"/>
      <c r="R97" s="527"/>
      <c r="S97" s="527"/>
      <c r="T97" s="527"/>
      <c r="U97" s="527"/>
      <c r="V97" s="527"/>
      <c r="W97" s="527"/>
      <c r="X97" s="527"/>
      <c r="Y97" s="527"/>
      <c r="Z97" s="527"/>
      <c r="AA97" s="527"/>
      <c r="AB97" s="527"/>
      <c r="AC97" s="527"/>
      <c r="HN97" s="527"/>
      <c r="HO97" s="527"/>
      <c r="HP97" s="527"/>
      <c r="HQ97" s="527"/>
      <c r="HR97" s="527"/>
      <c r="HS97" s="527"/>
      <c r="HT97" s="527"/>
      <c r="HU97" s="527"/>
      <c r="HV97" s="527"/>
      <c r="HW97" s="527"/>
      <c r="HX97" s="527"/>
      <c r="HY97" s="527"/>
      <c r="HZ97" s="527"/>
      <c r="IA97" s="527"/>
      <c r="IB97" s="527"/>
      <c r="IC97" s="527"/>
      <c r="ID97" s="527"/>
      <c r="IE97" s="527"/>
      <c r="IF97" s="527"/>
      <c r="IG97" s="527"/>
      <c r="IH97" s="527"/>
      <c r="II97" s="527"/>
      <c r="IJ97" s="527"/>
      <c r="IK97" s="527"/>
      <c r="IL97" s="527"/>
      <c r="IM97" s="527"/>
      <c r="IN97" s="527"/>
      <c r="IO97" s="527"/>
      <c r="IP97" s="527"/>
      <c r="IQ97" s="527"/>
      <c r="IR97" s="527"/>
      <c r="IS97" s="527"/>
    </row>
    <row r="98" s="5" customFormat="1" ht="24.95" customHeight="1" spans="1:253">
      <c r="A98" s="563" t="s">
        <v>59</v>
      </c>
      <c r="B98" s="564">
        <v>0</v>
      </c>
      <c r="C98" s="565">
        <v>0</v>
      </c>
      <c r="D98" s="565">
        <v>0</v>
      </c>
      <c r="E98" s="566" t="str">
        <f t="shared" si="8"/>
        <v/>
      </c>
      <c r="F98" s="565">
        <v>0</v>
      </c>
      <c r="G98" s="567" t="str">
        <f t="shared" si="13"/>
        <v/>
      </c>
      <c r="H98" s="527"/>
      <c r="I98" s="527"/>
      <c r="J98" s="527"/>
      <c r="K98" s="527"/>
      <c r="L98" s="527"/>
      <c r="M98" s="527"/>
      <c r="N98" s="527"/>
      <c r="O98" s="527"/>
      <c r="P98" s="527"/>
      <c r="Q98" s="527"/>
      <c r="R98" s="527"/>
      <c r="S98" s="527"/>
      <c r="T98" s="527"/>
      <c r="U98" s="527"/>
      <c r="V98" s="527"/>
      <c r="W98" s="527"/>
      <c r="X98" s="527"/>
      <c r="Y98" s="527"/>
      <c r="Z98" s="527"/>
      <c r="AA98" s="527"/>
      <c r="AB98" s="527"/>
      <c r="AC98" s="527"/>
      <c r="HN98" s="527"/>
      <c r="HO98" s="527"/>
      <c r="HP98" s="527"/>
      <c r="HQ98" s="527"/>
      <c r="HR98" s="527"/>
      <c r="HS98" s="527"/>
      <c r="HT98" s="527"/>
      <c r="HU98" s="527"/>
      <c r="HV98" s="527"/>
      <c r="HW98" s="527"/>
      <c r="HX98" s="527"/>
      <c r="HY98" s="527"/>
      <c r="HZ98" s="527"/>
      <c r="IA98" s="527"/>
      <c r="IB98" s="527"/>
      <c r="IC98" s="527"/>
      <c r="ID98" s="527"/>
      <c r="IE98" s="527"/>
      <c r="IF98" s="527"/>
      <c r="IG98" s="527"/>
      <c r="IH98" s="527"/>
      <c r="II98" s="527"/>
      <c r="IJ98" s="527"/>
      <c r="IK98" s="527"/>
      <c r="IL98" s="527"/>
      <c r="IM98" s="527"/>
      <c r="IN98" s="527"/>
      <c r="IO98" s="527"/>
      <c r="IP98" s="527"/>
      <c r="IQ98" s="527"/>
      <c r="IR98" s="527"/>
      <c r="IS98" s="527"/>
    </row>
    <row r="99" s="5" customFormat="1" ht="24.95" customHeight="1" spans="1:253">
      <c r="A99" s="563" t="s">
        <v>107</v>
      </c>
      <c r="B99" s="564">
        <v>0</v>
      </c>
      <c r="C99" s="565">
        <v>0</v>
      </c>
      <c r="D99" s="565">
        <v>0</v>
      </c>
      <c r="E99" s="566" t="str">
        <f t="shared" si="8"/>
        <v/>
      </c>
      <c r="F99" s="565">
        <v>0</v>
      </c>
      <c r="G99" s="567" t="str">
        <f t="shared" si="13"/>
        <v/>
      </c>
      <c r="H99" s="527"/>
      <c r="I99" s="527"/>
      <c r="J99" s="527"/>
      <c r="K99" s="527"/>
      <c r="L99" s="527"/>
      <c r="M99" s="527"/>
      <c r="N99" s="527"/>
      <c r="O99" s="527"/>
      <c r="P99" s="527"/>
      <c r="Q99" s="527"/>
      <c r="R99" s="527"/>
      <c r="S99" s="527"/>
      <c r="T99" s="527"/>
      <c r="U99" s="527"/>
      <c r="V99" s="527"/>
      <c r="W99" s="527"/>
      <c r="X99" s="527"/>
      <c r="Y99" s="527"/>
      <c r="Z99" s="527"/>
      <c r="AA99" s="527"/>
      <c r="AB99" s="527"/>
      <c r="AC99" s="527"/>
      <c r="HN99" s="527"/>
      <c r="HO99" s="527"/>
      <c r="HP99" s="527"/>
      <c r="HQ99" s="527"/>
      <c r="HR99" s="527"/>
      <c r="HS99" s="527"/>
      <c r="HT99" s="527"/>
      <c r="HU99" s="527"/>
      <c r="HV99" s="527"/>
      <c r="HW99" s="527"/>
      <c r="HX99" s="527"/>
      <c r="HY99" s="527"/>
      <c r="HZ99" s="527"/>
      <c r="IA99" s="527"/>
      <c r="IB99" s="527"/>
      <c r="IC99" s="527"/>
      <c r="ID99" s="527"/>
      <c r="IE99" s="527"/>
      <c r="IF99" s="527"/>
      <c r="IG99" s="527"/>
      <c r="IH99" s="527"/>
      <c r="II99" s="527"/>
      <c r="IJ99" s="527"/>
      <c r="IK99" s="527"/>
      <c r="IL99" s="527"/>
      <c r="IM99" s="527"/>
      <c r="IN99" s="527"/>
      <c r="IO99" s="527"/>
      <c r="IP99" s="527"/>
      <c r="IQ99" s="527"/>
      <c r="IR99" s="527"/>
      <c r="IS99" s="527"/>
    </row>
    <row r="100" s="5" customFormat="1" ht="24.95" customHeight="1" spans="1:253">
      <c r="A100" s="563" t="s">
        <v>108</v>
      </c>
      <c r="B100" s="367">
        <f t="shared" ref="B100:F100" si="15">SUM(B101:B108)</f>
        <v>1095</v>
      </c>
      <c r="C100" s="367">
        <f t="shared" si="15"/>
        <v>1153</v>
      </c>
      <c r="D100" s="367">
        <f t="shared" si="15"/>
        <v>1153</v>
      </c>
      <c r="E100" s="561">
        <f t="shared" si="8"/>
        <v>1</v>
      </c>
      <c r="F100" s="367">
        <f t="shared" si="15"/>
        <v>735</v>
      </c>
      <c r="G100" s="562">
        <f t="shared" si="13"/>
        <v>0.568707482993197</v>
      </c>
      <c r="H100" s="527"/>
      <c r="I100" s="527"/>
      <c r="J100" s="527"/>
      <c r="K100" s="527"/>
      <c r="L100" s="527"/>
      <c r="M100" s="527"/>
      <c r="N100" s="527"/>
      <c r="O100" s="527"/>
      <c r="P100" s="527"/>
      <c r="Q100" s="527"/>
      <c r="R100" s="527"/>
      <c r="S100" s="527"/>
      <c r="T100" s="527"/>
      <c r="U100" s="527"/>
      <c r="V100" s="527"/>
      <c r="W100" s="527"/>
      <c r="X100" s="527"/>
      <c r="Y100" s="527"/>
      <c r="Z100" s="527"/>
      <c r="AA100" s="527"/>
      <c r="AB100" s="527"/>
      <c r="AC100" s="527"/>
      <c r="HN100" s="527"/>
      <c r="HO100" s="527"/>
      <c r="HP100" s="527"/>
      <c r="HQ100" s="527"/>
      <c r="HR100" s="527"/>
      <c r="HS100" s="527"/>
      <c r="HT100" s="527"/>
      <c r="HU100" s="527"/>
      <c r="HV100" s="527"/>
      <c r="HW100" s="527"/>
      <c r="HX100" s="527"/>
      <c r="HY100" s="527"/>
      <c r="HZ100" s="527"/>
      <c r="IA100" s="527"/>
      <c r="IB100" s="527"/>
      <c r="IC100" s="527"/>
      <c r="ID100" s="527"/>
      <c r="IE100" s="527"/>
      <c r="IF100" s="527"/>
      <c r="IG100" s="527"/>
      <c r="IH100" s="527"/>
      <c r="II100" s="527"/>
      <c r="IJ100" s="527"/>
      <c r="IK100" s="527"/>
      <c r="IL100" s="527"/>
      <c r="IM100" s="527"/>
      <c r="IN100" s="527"/>
      <c r="IO100" s="527"/>
      <c r="IP100" s="527"/>
      <c r="IQ100" s="527"/>
      <c r="IR100" s="527"/>
      <c r="IS100" s="527"/>
    </row>
    <row r="101" s="5" customFormat="1" ht="24.95" customHeight="1" spans="1:253">
      <c r="A101" s="563" t="s">
        <v>50</v>
      </c>
      <c r="B101" s="564">
        <v>788</v>
      </c>
      <c r="C101" s="565">
        <v>837</v>
      </c>
      <c r="D101" s="565">
        <v>837</v>
      </c>
      <c r="E101" s="566">
        <f t="shared" si="8"/>
        <v>1</v>
      </c>
      <c r="F101" s="565">
        <v>583</v>
      </c>
      <c r="G101" s="567">
        <f t="shared" si="13"/>
        <v>0.435677530017153</v>
      </c>
      <c r="H101" s="527"/>
      <c r="I101" s="527"/>
      <c r="J101" s="527"/>
      <c r="K101" s="527"/>
      <c r="L101" s="527"/>
      <c r="M101" s="527"/>
      <c r="N101" s="527"/>
      <c r="O101" s="527"/>
      <c r="P101" s="527"/>
      <c r="Q101" s="527"/>
      <c r="R101" s="527"/>
      <c r="S101" s="527"/>
      <c r="T101" s="527"/>
      <c r="U101" s="527"/>
      <c r="V101" s="527"/>
      <c r="W101" s="527"/>
      <c r="X101" s="527"/>
      <c r="Y101" s="527"/>
      <c r="Z101" s="527"/>
      <c r="AA101" s="527"/>
      <c r="AB101" s="527"/>
      <c r="AC101" s="527"/>
      <c r="HN101" s="527"/>
      <c r="HO101" s="527"/>
      <c r="HP101" s="527"/>
      <c r="HQ101" s="527"/>
      <c r="HR101" s="527"/>
      <c r="HS101" s="527"/>
      <c r="HT101" s="527"/>
      <c r="HU101" s="527"/>
      <c r="HV101" s="527"/>
      <c r="HW101" s="527"/>
      <c r="HX101" s="527"/>
      <c r="HY101" s="527"/>
      <c r="HZ101" s="527"/>
      <c r="IA101" s="527"/>
      <c r="IB101" s="527"/>
      <c r="IC101" s="527"/>
      <c r="ID101" s="527"/>
      <c r="IE101" s="527"/>
      <c r="IF101" s="527"/>
      <c r="IG101" s="527"/>
      <c r="IH101" s="527"/>
      <c r="II101" s="527"/>
      <c r="IJ101" s="527"/>
      <c r="IK101" s="527"/>
      <c r="IL101" s="527"/>
      <c r="IM101" s="527"/>
      <c r="IN101" s="527"/>
      <c r="IO101" s="527"/>
      <c r="IP101" s="527"/>
      <c r="IQ101" s="527"/>
      <c r="IR101" s="527"/>
      <c r="IS101" s="527"/>
    </row>
    <row r="102" s="5" customFormat="1" ht="24.95" customHeight="1" spans="1:253">
      <c r="A102" s="563" t="s">
        <v>51</v>
      </c>
      <c r="B102" s="564">
        <v>2</v>
      </c>
      <c r="C102" s="565">
        <v>1</v>
      </c>
      <c r="D102" s="565">
        <v>1</v>
      </c>
      <c r="E102" s="566">
        <f t="shared" si="8"/>
        <v>1</v>
      </c>
      <c r="F102" s="565">
        <v>0</v>
      </c>
      <c r="G102" s="567" t="str">
        <f t="shared" si="13"/>
        <v/>
      </c>
      <c r="H102" s="527"/>
      <c r="I102" s="527"/>
      <c r="J102" s="527"/>
      <c r="K102" s="527"/>
      <c r="L102" s="527"/>
      <c r="M102" s="527"/>
      <c r="N102" s="527"/>
      <c r="O102" s="527"/>
      <c r="P102" s="527"/>
      <c r="Q102" s="527"/>
      <c r="R102" s="527"/>
      <c r="S102" s="527"/>
      <c r="T102" s="527"/>
      <c r="U102" s="527"/>
      <c r="V102" s="527"/>
      <c r="W102" s="527"/>
      <c r="X102" s="527"/>
      <c r="Y102" s="527"/>
      <c r="Z102" s="527"/>
      <c r="AA102" s="527"/>
      <c r="AB102" s="527"/>
      <c r="AC102" s="527"/>
      <c r="HN102" s="527"/>
      <c r="HO102" s="527"/>
      <c r="HP102" s="527"/>
      <c r="HQ102" s="527"/>
      <c r="HR102" s="527"/>
      <c r="HS102" s="527"/>
      <c r="HT102" s="527"/>
      <c r="HU102" s="527"/>
      <c r="HV102" s="527"/>
      <c r="HW102" s="527"/>
      <c r="HX102" s="527"/>
      <c r="HY102" s="527"/>
      <c r="HZ102" s="527"/>
      <c r="IA102" s="527"/>
      <c r="IB102" s="527"/>
      <c r="IC102" s="527"/>
      <c r="ID102" s="527"/>
      <c r="IE102" s="527"/>
      <c r="IF102" s="527"/>
      <c r="IG102" s="527"/>
      <c r="IH102" s="527"/>
      <c r="II102" s="527"/>
      <c r="IJ102" s="527"/>
      <c r="IK102" s="527"/>
      <c r="IL102" s="527"/>
      <c r="IM102" s="527"/>
      <c r="IN102" s="527"/>
      <c r="IO102" s="527"/>
      <c r="IP102" s="527"/>
      <c r="IQ102" s="527"/>
      <c r="IR102" s="527"/>
      <c r="IS102" s="527"/>
    </row>
    <row r="103" s="5" customFormat="1" ht="24.95" customHeight="1" spans="1:253">
      <c r="A103" s="563" t="s">
        <v>52</v>
      </c>
      <c r="B103" s="564">
        <v>8</v>
      </c>
      <c r="C103" s="565">
        <v>8</v>
      </c>
      <c r="D103" s="565">
        <v>8</v>
      </c>
      <c r="E103" s="566">
        <f t="shared" si="8"/>
        <v>1</v>
      </c>
      <c r="F103" s="565">
        <v>0</v>
      </c>
      <c r="G103" s="567" t="str">
        <f t="shared" si="13"/>
        <v/>
      </c>
      <c r="H103" s="527"/>
      <c r="I103" s="527"/>
      <c r="J103" s="527"/>
      <c r="K103" s="527"/>
      <c r="L103" s="527"/>
      <c r="M103" s="527"/>
      <c r="N103" s="527"/>
      <c r="O103" s="527"/>
      <c r="P103" s="527"/>
      <c r="Q103" s="527"/>
      <c r="R103" s="527"/>
      <c r="S103" s="527"/>
      <c r="T103" s="527"/>
      <c r="U103" s="527"/>
      <c r="V103" s="527"/>
      <c r="W103" s="527"/>
      <c r="X103" s="527"/>
      <c r="Y103" s="527"/>
      <c r="Z103" s="527"/>
      <c r="AA103" s="527"/>
      <c r="AB103" s="527"/>
      <c r="AC103" s="527"/>
      <c r="HN103" s="527"/>
      <c r="HO103" s="527"/>
      <c r="HP103" s="527"/>
      <c r="HQ103" s="527"/>
      <c r="HR103" s="527"/>
      <c r="HS103" s="527"/>
      <c r="HT103" s="527"/>
      <c r="HU103" s="527"/>
      <c r="HV103" s="527"/>
      <c r="HW103" s="527"/>
      <c r="HX103" s="527"/>
      <c r="HY103" s="527"/>
      <c r="HZ103" s="527"/>
      <c r="IA103" s="527"/>
      <c r="IB103" s="527"/>
      <c r="IC103" s="527"/>
      <c r="ID103" s="527"/>
      <c r="IE103" s="527"/>
      <c r="IF103" s="527"/>
      <c r="IG103" s="527"/>
      <c r="IH103" s="527"/>
      <c r="II103" s="527"/>
      <c r="IJ103" s="527"/>
      <c r="IK103" s="527"/>
      <c r="IL103" s="527"/>
      <c r="IM103" s="527"/>
      <c r="IN103" s="527"/>
      <c r="IO103" s="527"/>
      <c r="IP103" s="527"/>
      <c r="IQ103" s="527"/>
      <c r="IR103" s="527"/>
      <c r="IS103" s="527"/>
    </row>
    <row r="104" s="5" customFormat="1" ht="24.95" customHeight="1" spans="1:253">
      <c r="A104" s="563" t="s">
        <v>109</v>
      </c>
      <c r="B104" s="564">
        <v>153</v>
      </c>
      <c r="C104" s="565">
        <v>151</v>
      </c>
      <c r="D104" s="565">
        <v>151</v>
      </c>
      <c r="E104" s="566">
        <f t="shared" si="8"/>
        <v>1</v>
      </c>
      <c r="F104" s="565">
        <v>0</v>
      </c>
      <c r="G104" s="567" t="str">
        <f t="shared" si="13"/>
        <v/>
      </c>
      <c r="H104" s="527"/>
      <c r="I104" s="527"/>
      <c r="J104" s="527"/>
      <c r="K104" s="527"/>
      <c r="L104" s="527"/>
      <c r="M104" s="527"/>
      <c r="N104" s="527"/>
      <c r="O104" s="527"/>
      <c r="P104" s="527"/>
      <c r="Q104" s="527"/>
      <c r="R104" s="527"/>
      <c r="S104" s="527"/>
      <c r="T104" s="527"/>
      <c r="U104" s="527"/>
      <c r="V104" s="527"/>
      <c r="W104" s="527"/>
      <c r="X104" s="527"/>
      <c r="Y104" s="527"/>
      <c r="Z104" s="527"/>
      <c r="AA104" s="527"/>
      <c r="AB104" s="527"/>
      <c r="AC104" s="527"/>
      <c r="HN104" s="527"/>
      <c r="HO104" s="527"/>
      <c r="HP104" s="527"/>
      <c r="HQ104" s="527"/>
      <c r="HR104" s="527"/>
      <c r="HS104" s="527"/>
      <c r="HT104" s="527"/>
      <c r="HU104" s="527"/>
      <c r="HV104" s="527"/>
      <c r="HW104" s="527"/>
      <c r="HX104" s="527"/>
      <c r="HY104" s="527"/>
      <c r="HZ104" s="527"/>
      <c r="IA104" s="527"/>
      <c r="IB104" s="527"/>
      <c r="IC104" s="527"/>
      <c r="ID104" s="527"/>
      <c r="IE104" s="527"/>
      <c r="IF104" s="527"/>
      <c r="IG104" s="527"/>
      <c r="IH104" s="527"/>
      <c r="II104" s="527"/>
      <c r="IJ104" s="527"/>
      <c r="IK104" s="527"/>
      <c r="IL104" s="527"/>
      <c r="IM104" s="527"/>
      <c r="IN104" s="527"/>
      <c r="IO104" s="527"/>
      <c r="IP104" s="527"/>
      <c r="IQ104" s="527"/>
      <c r="IR104" s="527"/>
      <c r="IS104" s="527"/>
    </row>
    <row r="105" s="528" customFormat="1" ht="24.95" customHeight="1" spans="1:253">
      <c r="A105" s="563" t="s">
        <v>110</v>
      </c>
      <c r="B105" s="564">
        <v>0</v>
      </c>
      <c r="C105" s="565">
        <v>0</v>
      </c>
      <c r="D105" s="565">
        <v>0</v>
      </c>
      <c r="E105" s="566" t="str">
        <f t="shared" si="8"/>
        <v/>
      </c>
      <c r="F105" s="565">
        <v>0</v>
      </c>
      <c r="G105" s="567" t="str">
        <f t="shared" si="13"/>
        <v/>
      </c>
    </row>
    <row r="106" s="528" customFormat="1" ht="24.95" customHeight="1" spans="1:253">
      <c r="A106" s="563" t="s">
        <v>111</v>
      </c>
      <c r="B106" s="564">
        <v>8</v>
      </c>
      <c r="C106" s="565">
        <v>8</v>
      </c>
      <c r="D106" s="565">
        <v>8</v>
      </c>
      <c r="E106" s="566">
        <f t="shared" si="8"/>
        <v>1</v>
      </c>
      <c r="F106" s="565">
        <v>0</v>
      </c>
      <c r="G106" s="567" t="str">
        <f t="shared" si="13"/>
        <v/>
      </c>
    </row>
    <row r="107" s="5" customFormat="1" ht="24.95" customHeight="1" spans="1:253">
      <c r="A107" s="563" t="s">
        <v>59</v>
      </c>
      <c r="B107" s="564">
        <v>133</v>
      </c>
      <c r="C107" s="565">
        <v>146</v>
      </c>
      <c r="D107" s="565">
        <v>146</v>
      </c>
      <c r="E107" s="566">
        <f t="shared" si="8"/>
        <v>1</v>
      </c>
      <c r="F107" s="565">
        <v>144</v>
      </c>
      <c r="G107" s="567">
        <f t="shared" si="13"/>
        <v>0.0138888888888889</v>
      </c>
      <c r="H107" s="527"/>
      <c r="I107" s="527"/>
      <c r="J107" s="527"/>
      <c r="K107" s="527"/>
      <c r="L107" s="527"/>
      <c r="M107" s="527"/>
      <c r="N107" s="527"/>
      <c r="O107" s="527"/>
      <c r="P107" s="527"/>
      <c r="Q107" s="527"/>
      <c r="R107" s="527"/>
      <c r="S107" s="527"/>
      <c r="T107" s="527"/>
      <c r="U107" s="527"/>
      <c r="V107" s="527"/>
      <c r="W107" s="527"/>
      <c r="X107" s="527"/>
      <c r="Y107" s="527"/>
      <c r="Z107" s="527"/>
      <c r="AA107" s="527"/>
      <c r="AB107" s="527"/>
      <c r="AC107" s="527"/>
      <c r="HN107" s="527"/>
      <c r="HO107" s="527"/>
      <c r="HP107" s="527"/>
      <c r="HQ107" s="527"/>
      <c r="HR107" s="527"/>
      <c r="HS107" s="527"/>
      <c r="HT107" s="527"/>
      <c r="HU107" s="527"/>
      <c r="HV107" s="527"/>
      <c r="HW107" s="527"/>
      <c r="HX107" s="527"/>
      <c r="HY107" s="527"/>
      <c r="HZ107" s="527"/>
      <c r="IA107" s="527"/>
      <c r="IB107" s="527"/>
      <c r="IC107" s="527"/>
      <c r="ID107" s="527"/>
      <c r="IE107" s="527"/>
      <c r="IF107" s="527"/>
      <c r="IG107" s="527"/>
      <c r="IH107" s="527"/>
      <c r="II107" s="527"/>
      <c r="IJ107" s="527"/>
      <c r="IK107" s="527"/>
      <c r="IL107" s="527"/>
      <c r="IM107" s="527"/>
      <c r="IN107" s="527"/>
      <c r="IO107" s="527"/>
      <c r="IP107" s="527"/>
      <c r="IQ107" s="527"/>
      <c r="IR107" s="527"/>
      <c r="IS107" s="527"/>
    </row>
    <row r="108" s="5" customFormat="1" ht="24.95" customHeight="1" spans="1:253">
      <c r="A108" s="563" t="s">
        <v>112</v>
      </c>
      <c r="B108" s="564">
        <v>3</v>
      </c>
      <c r="C108" s="565">
        <v>2</v>
      </c>
      <c r="D108" s="565">
        <v>2</v>
      </c>
      <c r="E108" s="566">
        <f t="shared" si="8"/>
        <v>1</v>
      </c>
      <c r="F108" s="565">
        <v>8</v>
      </c>
      <c r="G108" s="567">
        <f t="shared" si="13"/>
        <v>-0.75</v>
      </c>
      <c r="H108" s="527"/>
      <c r="I108" s="527"/>
      <c r="J108" s="527"/>
      <c r="K108" s="527"/>
      <c r="L108" s="527"/>
      <c r="M108" s="527"/>
      <c r="N108" s="527"/>
      <c r="O108" s="527"/>
      <c r="P108" s="527"/>
      <c r="Q108" s="527"/>
      <c r="R108" s="527"/>
      <c r="S108" s="527"/>
      <c r="T108" s="527"/>
      <c r="U108" s="527"/>
      <c r="V108" s="527"/>
      <c r="W108" s="527"/>
      <c r="X108" s="527"/>
      <c r="Y108" s="527"/>
      <c r="Z108" s="527"/>
      <c r="AA108" s="527"/>
      <c r="AB108" s="527"/>
      <c r="AC108" s="527"/>
      <c r="HN108" s="527"/>
      <c r="HO108" s="527"/>
      <c r="HP108" s="527"/>
      <c r="HQ108" s="527"/>
      <c r="HR108" s="527"/>
      <c r="HS108" s="527"/>
      <c r="HT108" s="527"/>
      <c r="HU108" s="527"/>
      <c r="HV108" s="527"/>
      <c r="HW108" s="527"/>
      <c r="HX108" s="527"/>
      <c r="HY108" s="527"/>
      <c r="HZ108" s="527"/>
      <c r="IA108" s="527"/>
      <c r="IB108" s="527"/>
      <c r="IC108" s="527"/>
      <c r="ID108" s="527"/>
      <c r="IE108" s="527"/>
      <c r="IF108" s="527"/>
      <c r="IG108" s="527"/>
      <c r="IH108" s="527"/>
      <c r="II108" s="527"/>
      <c r="IJ108" s="527"/>
      <c r="IK108" s="527"/>
      <c r="IL108" s="527"/>
      <c r="IM108" s="527"/>
      <c r="IN108" s="527"/>
      <c r="IO108" s="527"/>
      <c r="IP108" s="527"/>
      <c r="IQ108" s="527"/>
      <c r="IR108" s="527"/>
      <c r="IS108" s="527"/>
    </row>
    <row r="109" s="5" customFormat="1" ht="24.95" customHeight="1" spans="1:253">
      <c r="A109" s="563" t="s">
        <v>113</v>
      </c>
      <c r="B109" s="367">
        <f t="shared" ref="B109:F109" si="16">SUM(B110:B119)</f>
        <v>233</v>
      </c>
      <c r="C109" s="367">
        <f t="shared" si="16"/>
        <v>257</v>
      </c>
      <c r="D109" s="367">
        <f t="shared" si="16"/>
        <v>257</v>
      </c>
      <c r="E109" s="561">
        <f t="shared" si="8"/>
        <v>1</v>
      </c>
      <c r="F109" s="367">
        <f t="shared" si="16"/>
        <v>337</v>
      </c>
      <c r="G109" s="562">
        <f t="shared" si="13"/>
        <v>-0.237388724035608</v>
      </c>
      <c r="H109" s="527"/>
      <c r="I109" s="527"/>
      <c r="J109" s="527"/>
      <c r="K109" s="527"/>
      <c r="L109" s="527"/>
      <c r="M109" s="527"/>
      <c r="N109" s="527"/>
      <c r="O109" s="527"/>
      <c r="P109" s="527"/>
      <c r="Q109" s="527"/>
      <c r="R109" s="527"/>
      <c r="S109" s="527"/>
      <c r="T109" s="527"/>
      <c r="U109" s="527"/>
      <c r="V109" s="527"/>
      <c r="W109" s="527"/>
      <c r="X109" s="527"/>
      <c r="Y109" s="527"/>
      <c r="Z109" s="527"/>
      <c r="AA109" s="527"/>
      <c r="AB109" s="527"/>
      <c r="AC109" s="527"/>
      <c r="HN109" s="527"/>
      <c r="HO109" s="527"/>
      <c r="HP109" s="527"/>
      <c r="HQ109" s="527"/>
      <c r="HR109" s="527"/>
      <c r="HS109" s="527"/>
      <c r="HT109" s="527"/>
      <c r="HU109" s="527"/>
      <c r="HV109" s="527"/>
      <c r="HW109" s="527"/>
      <c r="HX109" s="527"/>
      <c r="HY109" s="527"/>
      <c r="HZ109" s="527"/>
      <c r="IA109" s="527"/>
      <c r="IB109" s="527"/>
      <c r="IC109" s="527"/>
      <c r="ID109" s="527"/>
      <c r="IE109" s="527"/>
      <c r="IF109" s="527"/>
      <c r="IG109" s="527"/>
      <c r="IH109" s="527"/>
      <c r="II109" s="527"/>
      <c r="IJ109" s="527"/>
      <c r="IK109" s="527"/>
      <c r="IL109" s="527"/>
      <c r="IM109" s="527"/>
      <c r="IN109" s="527"/>
      <c r="IO109" s="527"/>
      <c r="IP109" s="527"/>
      <c r="IQ109" s="527"/>
      <c r="IR109" s="527"/>
      <c r="IS109" s="527"/>
    </row>
    <row r="110" s="5" customFormat="1" ht="24.95" customHeight="1" spans="1:253">
      <c r="A110" s="563" t="s">
        <v>50</v>
      </c>
      <c r="B110" s="564">
        <v>102</v>
      </c>
      <c r="C110" s="565">
        <v>96</v>
      </c>
      <c r="D110" s="565">
        <v>96</v>
      </c>
      <c r="E110" s="566">
        <f t="shared" si="8"/>
        <v>1</v>
      </c>
      <c r="F110" s="565">
        <v>153</v>
      </c>
      <c r="G110" s="567">
        <f t="shared" si="13"/>
        <v>-0.372549019607843</v>
      </c>
      <c r="H110" s="527"/>
      <c r="I110" s="527"/>
      <c r="J110" s="527"/>
      <c r="K110" s="527"/>
      <c r="L110" s="527"/>
      <c r="M110" s="527"/>
      <c r="N110" s="527"/>
      <c r="O110" s="527"/>
      <c r="P110" s="527"/>
      <c r="Q110" s="527"/>
      <c r="R110" s="527"/>
      <c r="S110" s="527"/>
      <c r="T110" s="527"/>
      <c r="U110" s="527"/>
      <c r="V110" s="527"/>
      <c r="W110" s="527"/>
      <c r="X110" s="527"/>
      <c r="Y110" s="527"/>
      <c r="Z110" s="527"/>
      <c r="AA110" s="527"/>
      <c r="AB110" s="527"/>
      <c r="AC110" s="527"/>
      <c r="HN110" s="527"/>
      <c r="HO110" s="527"/>
      <c r="HP110" s="527"/>
      <c r="HQ110" s="527"/>
      <c r="HR110" s="527"/>
      <c r="HS110" s="527"/>
      <c r="HT110" s="527"/>
      <c r="HU110" s="527"/>
      <c r="HV110" s="527"/>
      <c r="HW110" s="527"/>
      <c r="HX110" s="527"/>
      <c r="HY110" s="527"/>
      <c r="HZ110" s="527"/>
      <c r="IA110" s="527"/>
      <c r="IB110" s="527"/>
      <c r="IC110" s="527"/>
      <c r="ID110" s="527"/>
      <c r="IE110" s="527"/>
      <c r="IF110" s="527"/>
      <c r="IG110" s="527"/>
      <c r="IH110" s="527"/>
      <c r="II110" s="527"/>
      <c r="IJ110" s="527"/>
      <c r="IK110" s="527"/>
      <c r="IL110" s="527"/>
      <c r="IM110" s="527"/>
      <c r="IN110" s="527"/>
      <c r="IO110" s="527"/>
      <c r="IP110" s="527"/>
      <c r="IQ110" s="527"/>
      <c r="IR110" s="527"/>
      <c r="IS110" s="527"/>
    </row>
    <row r="111" s="5" customFormat="1" ht="24.95" customHeight="1" spans="1:253">
      <c r="A111" s="563" t="s">
        <v>51</v>
      </c>
      <c r="B111" s="564">
        <v>0</v>
      </c>
      <c r="C111" s="565">
        <v>0</v>
      </c>
      <c r="D111" s="565">
        <v>0</v>
      </c>
      <c r="E111" s="566" t="str">
        <f t="shared" si="8"/>
        <v/>
      </c>
      <c r="F111" s="565">
        <v>0</v>
      </c>
      <c r="G111" s="567" t="str">
        <f t="shared" si="13"/>
        <v/>
      </c>
      <c r="H111" s="527"/>
      <c r="I111" s="527"/>
      <c r="J111" s="527"/>
      <c r="K111" s="527"/>
      <c r="L111" s="527"/>
      <c r="M111" s="527"/>
      <c r="N111" s="527"/>
      <c r="O111" s="527"/>
      <c r="P111" s="527"/>
      <c r="Q111" s="527"/>
      <c r="R111" s="527"/>
      <c r="S111" s="527"/>
      <c r="T111" s="527"/>
      <c r="U111" s="527"/>
      <c r="V111" s="527"/>
      <c r="W111" s="527"/>
      <c r="X111" s="527"/>
      <c r="Y111" s="527"/>
      <c r="Z111" s="527"/>
      <c r="AA111" s="527"/>
      <c r="AB111" s="527"/>
      <c r="AC111" s="527"/>
      <c r="HN111" s="527"/>
      <c r="HO111" s="527"/>
      <c r="HP111" s="527"/>
      <c r="HQ111" s="527"/>
      <c r="HR111" s="527"/>
      <c r="HS111" s="527"/>
      <c r="HT111" s="527"/>
      <c r="HU111" s="527"/>
      <c r="HV111" s="527"/>
      <c r="HW111" s="527"/>
      <c r="HX111" s="527"/>
      <c r="HY111" s="527"/>
      <c r="HZ111" s="527"/>
      <c r="IA111" s="527"/>
      <c r="IB111" s="527"/>
      <c r="IC111" s="527"/>
      <c r="ID111" s="527"/>
      <c r="IE111" s="527"/>
      <c r="IF111" s="527"/>
      <c r="IG111" s="527"/>
      <c r="IH111" s="527"/>
      <c r="II111" s="527"/>
      <c r="IJ111" s="527"/>
      <c r="IK111" s="527"/>
      <c r="IL111" s="527"/>
      <c r="IM111" s="527"/>
      <c r="IN111" s="527"/>
      <c r="IO111" s="527"/>
      <c r="IP111" s="527"/>
      <c r="IQ111" s="527"/>
      <c r="IR111" s="527"/>
      <c r="IS111" s="527"/>
    </row>
    <row r="112" s="5" customFormat="1" ht="24.95" customHeight="1" spans="1:253">
      <c r="A112" s="563" t="s">
        <v>52</v>
      </c>
      <c r="B112" s="564">
        <v>0</v>
      </c>
      <c r="C112" s="565">
        <v>0</v>
      </c>
      <c r="D112" s="565">
        <v>0</v>
      </c>
      <c r="E112" s="566" t="str">
        <f t="shared" si="8"/>
        <v/>
      </c>
      <c r="F112" s="565">
        <v>0</v>
      </c>
      <c r="G112" s="567" t="str">
        <f t="shared" si="13"/>
        <v/>
      </c>
      <c r="H112" s="527"/>
      <c r="I112" s="527"/>
      <c r="J112" s="527"/>
      <c r="K112" s="527"/>
      <c r="L112" s="527"/>
      <c r="M112" s="527"/>
      <c r="N112" s="527"/>
      <c r="O112" s="527"/>
      <c r="P112" s="527"/>
      <c r="Q112" s="527"/>
      <c r="R112" s="527"/>
      <c r="S112" s="527"/>
      <c r="T112" s="527"/>
      <c r="U112" s="527"/>
      <c r="V112" s="527"/>
      <c r="W112" s="527"/>
      <c r="X112" s="527"/>
      <c r="Y112" s="527"/>
      <c r="Z112" s="527"/>
      <c r="AA112" s="527"/>
      <c r="AB112" s="527"/>
      <c r="AC112" s="527"/>
      <c r="HN112" s="527"/>
      <c r="HO112" s="527"/>
      <c r="HP112" s="527"/>
      <c r="HQ112" s="527"/>
      <c r="HR112" s="527"/>
      <c r="HS112" s="527"/>
      <c r="HT112" s="527"/>
      <c r="HU112" s="527"/>
      <c r="HV112" s="527"/>
      <c r="HW112" s="527"/>
      <c r="HX112" s="527"/>
      <c r="HY112" s="527"/>
      <c r="HZ112" s="527"/>
      <c r="IA112" s="527"/>
      <c r="IB112" s="527"/>
      <c r="IC112" s="527"/>
      <c r="ID112" s="527"/>
      <c r="IE112" s="527"/>
      <c r="IF112" s="527"/>
      <c r="IG112" s="527"/>
      <c r="IH112" s="527"/>
      <c r="II112" s="527"/>
      <c r="IJ112" s="527"/>
      <c r="IK112" s="527"/>
      <c r="IL112" s="527"/>
      <c r="IM112" s="527"/>
      <c r="IN112" s="527"/>
      <c r="IO112" s="527"/>
      <c r="IP112" s="527"/>
      <c r="IQ112" s="527"/>
      <c r="IR112" s="527"/>
      <c r="IS112" s="527"/>
    </row>
    <row r="113" s="5" customFormat="1" ht="24.95" customHeight="1" spans="1:253">
      <c r="A113" s="563" t="s">
        <v>114</v>
      </c>
      <c r="B113" s="564">
        <v>0</v>
      </c>
      <c r="C113" s="565">
        <v>0</v>
      </c>
      <c r="D113" s="565">
        <v>0</v>
      </c>
      <c r="E113" s="566" t="str">
        <f t="shared" si="8"/>
        <v/>
      </c>
      <c r="F113" s="565">
        <v>0</v>
      </c>
      <c r="G113" s="567" t="str">
        <f t="shared" si="13"/>
        <v/>
      </c>
      <c r="H113" s="527"/>
      <c r="I113" s="527"/>
      <c r="J113" s="527"/>
      <c r="K113" s="527"/>
      <c r="L113" s="527"/>
      <c r="M113" s="527"/>
      <c r="N113" s="527"/>
      <c r="O113" s="527"/>
      <c r="P113" s="527"/>
      <c r="Q113" s="527"/>
      <c r="R113" s="527"/>
      <c r="S113" s="527"/>
      <c r="T113" s="527"/>
      <c r="U113" s="527"/>
      <c r="V113" s="527"/>
      <c r="W113" s="527"/>
      <c r="X113" s="527"/>
      <c r="Y113" s="527"/>
      <c r="Z113" s="527"/>
      <c r="AA113" s="527"/>
      <c r="AB113" s="527"/>
      <c r="AC113" s="527"/>
      <c r="HN113" s="527"/>
      <c r="HO113" s="527"/>
      <c r="HP113" s="527"/>
      <c r="HQ113" s="527"/>
      <c r="HR113" s="527"/>
      <c r="HS113" s="527"/>
      <c r="HT113" s="527"/>
      <c r="HU113" s="527"/>
      <c r="HV113" s="527"/>
      <c r="HW113" s="527"/>
      <c r="HX113" s="527"/>
      <c r="HY113" s="527"/>
      <c r="HZ113" s="527"/>
      <c r="IA113" s="527"/>
      <c r="IB113" s="527"/>
      <c r="IC113" s="527"/>
      <c r="ID113" s="527"/>
      <c r="IE113" s="527"/>
      <c r="IF113" s="527"/>
      <c r="IG113" s="527"/>
      <c r="IH113" s="527"/>
      <c r="II113" s="527"/>
      <c r="IJ113" s="527"/>
      <c r="IK113" s="527"/>
      <c r="IL113" s="527"/>
      <c r="IM113" s="527"/>
      <c r="IN113" s="527"/>
      <c r="IO113" s="527"/>
      <c r="IP113" s="527"/>
      <c r="IQ113" s="527"/>
      <c r="IR113" s="527"/>
      <c r="IS113" s="527"/>
    </row>
    <row r="114" s="5" customFormat="1" ht="24.95" customHeight="1" spans="1:253">
      <c r="A114" s="563" t="s">
        <v>115</v>
      </c>
      <c r="B114" s="564">
        <v>0</v>
      </c>
      <c r="C114" s="565">
        <v>0</v>
      </c>
      <c r="D114" s="565">
        <v>0</v>
      </c>
      <c r="E114" s="566" t="str">
        <f t="shared" si="8"/>
        <v/>
      </c>
      <c r="F114" s="565">
        <v>0</v>
      </c>
      <c r="G114" s="567" t="str">
        <f t="shared" si="13"/>
        <v/>
      </c>
      <c r="H114" s="527"/>
      <c r="I114" s="527"/>
      <c r="J114" s="527"/>
      <c r="K114" s="527"/>
      <c r="L114" s="527"/>
      <c r="M114" s="527"/>
      <c r="N114" s="527"/>
      <c r="O114" s="527"/>
      <c r="P114" s="527"/>
      <c r="Q114" s="527"/>
      <c r="R114" s="527"/>
      <c r="S114" s="527"/>
      <c r="T114" s="527"/>
      <c r="U114" s="527"/>
      <c r="V114" s="527"/>
      <c r="W114" s="527"/>
      <c r="X114" s="527"/>
      <c r="Y114" s="527"/>
      <c r="Z114" s="527"/>
      <c r="AA114" s="527"/>
      <c r="AB114" s="527"/>
      <c r="AC114" s="527"/>
      <c r="HN114" s="527"/>
      <c r="HO114" s="527"/>
      <c r="HP114" s="527"/>
      <c r="HQ114" s="527"/>
      <c r="HR114" s="527"/>
      <c r="HS114" s="527"/>
      <c r="HT114" s="527"/>
      <c r="HU114" s="527"/>
      <c r="HV114" s="527"/>
      <c r="HW114" s="527"/>
      <c r="HX114" s="527"/>
      <c r="HY114" s="527"/>
      <c r="HZ114" s="527"/>
      <c r="IA114" s="527"/>
      <c r="IB114" s="527"/>
      <c r="IC114" s="527"/>
      <c r="ID114" s="527"/>
      <c r="IE114" s="527"/>
      <c r="IF114" s="527"/>
      <c r="IG114" s="527"/>
      <c r="IH114" s="527"/>
      <c r="II114" s="527"/>
      <c r="IJ114" s="527"/>
      <c r="IK114" s="527"/>
      <c r="IL114" s="527"/>
      <c r="IM114" s="527"/>
      <c r="IN114" s="527"/>
      <c r="IO114" s="527"/>
      <c r="IP114" s="527"/>
      <c r="IQ114" s="527"/>
      <c r="IR114" s="527"/>
      <c r="IS114" s="527"/>
    </row>
    <row r="115" s="528" customFormat="1" ht="24.95" customHeight="1" spans="1:253">
      <c r="A115" s="563" t="s">
        <v>116</v>
      </c>
      <c r="B115" s="564">
        <v>0</v>
      </c>
      <c r="C115" s="565">
        <v>0</v>
      </c>
      <c r="D115" s="565">
        <v>0</v>
      </c>
      <c r="E115" s="566" t="str">
        <f t="shared" si="8"/>
        <v/>
      </c>
      <c r="F115" s="565">
        <v>0</v>
      </c>
      <c r="G115" s="567" t="str">
        <f t="shared" si="13"/>
        <v/>
      </c>
    </row>
    <row r="116" s="528" customFormat="1" ht="24.95" customHeight="1" spans="1:253">
      <c r="A116" s="563" t="s">
        <v>117</v>
      </c>
      <c r="B116" s="564">
        <v>0</v>
      </c>
      <c r="C116" s="565">
        <v>0</v>
      </c>
      <c r="D116" s="565">
        <v>0</v>
      </c>
      <c r="E116" s="566" t="str">
        <f t="shared" si="8"/>
        <v/>
      </c>
      <c r="F116" s="565">
        <v>0</v>
      </c>
      <c r="G116" s="567" t="str">
        <f t="shared" si="13"/>
        <v/>
      </c>
    </row>
    <row r="117" s="5" customFormat="1" ht="24.95" customHeight="1" spans="1:253">
      <c r="A117" s="563" t="s">
        <v>118</v>
      </c>
      <c r="B117" s="564">
        <v>10</v>
      </c>
      <c r="C117" s="565">
        <v>10</v>
      </c>
      <c r="D117" s="565">
        <v>10</v>
      </c>
      <c r="E117" s="566">
        <f t="shared" si="8"/>
        <v>1</v>
      </c>
      <c r="F117" s="565">
        <v>0</v>
      </c>
      <c r="G117" s="567" t="str">
        <f t="shared" si="13"/>
        <v/>
      </c>
      <c r="H117" s="527"/>
      <c r="I117" s="527"/>
      <c r="J117" s="527"/>
      <c r="K117" s="527"/>
      <c r="L117" s="527"/>
      <c r="M117" s="527"/>
      <c r="N117" s="527"/>
      <c r="O117" s="527"/>
      <c r="P117" s="527"/>
      <c r="Q117" s="527"/>
      <c r="R117" s="527"/>
      <c r="S117" s="527"/>
      <c r="T117" s="527"/>
      <c r="U117" s="527"/>
      <c r="V117" s="527"/>
      <c r="W117" s="527"/>
      <c r="X117" s="527"/>
      <c r="Y117" s="527"/>
      <c r="Z117" s="527"/>
      <c r="AA117" s="527"/>
      <c r="AB117" s="527"/>
      <c r="AC117" s="527"/>
      <c r="HN117" s="527"/>
      <c r="HO117" s="527"/>
      <c r="HP117" s="527"/>
      <c r="HQ117" s="527"/>
      <c r="HR117" s="527"/>
      <c r="HS117" s="527"/>
      <c r="HT117" s="527"/>
      <c r="HU117" s="527"/>
      <c r="HV117" s="527"/>
      <c r="HW117" s="527"/>
      <c r="HX117" s="527"/>
      <c r="HY117" s="527"/>
      <c r="HZ117" s="527"/>
      <c r="IA117" s="527"/>
      <c r="IB117" s="527"/>
      <c r="IC117" s="527"/>
      <c r="ID117" s="527"/>
      <c r="IE117" s="527"/>
      <c r="IF117" s="527"/>
      <c r="IG117" s="527"/>
      <c r="IH117" s="527"/>
      <c r="II117" s="527"/>
      <c r="IJ117" s="527"/>
      <c r="IK117" s="527"/>
      <c r="IL117" s="527"/>
      <c r="IM117" s="527"/>
      <c r="IN117" s="527"/>
      <c r="IO117" s="527"/>
      <c r="IP117" s="527"/>
      <c r="IQ117" s="527"/>
      <c r="IR117" s="527"/>
      <c r="IS117" s="527"/>
    </row>
    <row r="118" s="5" customFormat="1" ht="24.95" customHeight="1" spans="1:253">
      <c r="A118" s="563" t="s">
        <v>59</v>
      </c>
      <c r="B118" s="564">
        <v>121</v>
      </c>
      <c r="C118" s="565">
        <v>151</v>
      </c>
      <c r="D118" s="565">
        <v>151</v>
      </c>
      <c r="E118" s="566">
        <f t="shared" si="8"/>
        <v>1</v>
      </c>
      <c r="F118" s="565">
        <v>184</v>
      </c>
      <c r="G118" s="567">
        <f t="shared" si="13"/>
        <v>-0.179347826086957</v>
      </c>
      <c r="H118" s="527"/>
      <c r="I118" s="527"/>
      <c r="J118" s="527"/>
      <c r="K118" s="527"/>
      <c r="L118" s="527"/>
      <c r="M118" s="527"/>
      <c r="N118" s="527"/>
      <c r="O118" s="527"/>
      <c r="P118" s="527"/>
      <c r="Q118" s="527"/>
      <c r="R118" s="527"/>
      <c r="S118" s="527"/>
      <c r="T118" s="527"/>
      <c r="U118" s="527"/>
      <c r="V118" s="527"/>
      <c r="W118" s="527"/>
      <c r="X118" s="527"/>
      <c r="Y118" s="527"/>
      <c r="Z118" s="527"/>
      <c r="AA118" s="527"/>
      <c r="AB118" s="527"/>
      <c r="AC118" s="527"/>
      <c r="HN118" s="527"/>
      <c r="HO118" s="527"/>
      <c r="HP118" s="527"/>
      <c r="HQ118" s="527"/>
      <c r="HR118" s="527"/>
      <c r="HS118" s="527"/>
      <c r="HT118" s="527"/>
      <c r="HU118" s="527"/>
      <c r="HV118" s="527"/>
      <c r="HW118" s="527"/>
      <c r="HX118" s="527"/>
      <c r="HY118" s="527"/>
      <c r="HZ118" s="527"/>
      <c r="IA118" s="527"/>
      <c r="IB118" s="527"/>
      <c r="IC118" s="527"/>
      <c r="ID118" s="527"/>
      <c r="IE118" s="527"/>
      <c r="IF118" s="527"/>
      <c r="IG118" s="527"/>
      <c r="IH118" s="527"/>
      <c r="II118" s="527"/>
      <c r="IJ118" s="527"/>
      <c r="IK118" s="527"/>
      <c r="IL118" s="527"/>
      <c r="IM118" s="527"/>
      <c r="IN118" s="527"/>
      <c r="IO118" s="527"/>
      <c r="IP118" s="527"/>
      <c r="IQ118" s="527"/>
      <c r="IR118" s="527"/>
      <c r="IS118" s="527"/>
    </row>
    <row r="119" s="5" customFormat="1" ht="24.95" customHeight="1" spans="1:253">
      <c r="A119" s="563" t="s">
        <v>119</v>
      </c>
      <c r="B119" s="564">
        <v>0</v>
      </c>
      <c r="C119" s="565">
        <v>0</v>
      </c>
      <c r="D119" s="565">
        <v>0</v>
      </c>
      <c r="E119" s="566" t="str">
        <f t="shared" si="8"/>
        <v/>
      </c>
      <c r="F119" s="565">
        <v>0</v>
      </c>
      <c r="G119" s="567" t="str">
        <f t="shared" si="13"/>
        <v/>
      </c>
      <c r="H119" s="527"/>
      <c r="I119" s="527"/>
      <c r="J119" s="527"/>
      <c r="K119" s="527"/>
      <c r="L119" s="527"/>
      <c r="M119" s="527"/>
      <c r="N119" s="527"/>
      <c r="O119" s="527"/>
      <c r="P119" s="527"/>
      <c r="Q119" s="527"/>
      <c r="R119" s="527"/>
      <c r="S119" s="527"/>
      <c r="T119" s="527"/>
      <c r="U119" s="527"/>
      <c r="V119" s="527"/>
      <c r="W119" s="527"/>
      <c r="X119" s="527"/>
      <c r="Y119" s="527"/>
      <c r="Z119" s="527"/>
      <c r="AA119" s="527"/>
      <c r="AB119" s="527"/>
      <c r="AC119" s="527"/>
      <c r="HN119" s="527"/>
      <c r="HO119" s="527"/>
      <c r="HP119" s="527"/>
      <c r="HQ119" s="527"/>
      <c r="HR119" s="527"/>
      <c r="HS119" s="527"/>
      <c r="HT119" s="527"/>
      <c r="HU119" s="527"/>
      <c r="HV119" s="527"/>
      <c r="HW119" s="527"/>
      <c r="HX119" s="527"/>
      <c r="HY119" s="527"/>
      <c r="HZ119" s="527"/>
      <c r="IA119" s="527"/>
      <c r="IB119" s="527"/>
      <c r="IC119" s="527"/>
      <c r="ID119" s="527"/>
      <c r="IE119" s="527"/>
      <c r="IF119" s="527"/>
      <c r="IG119" s="527"/>
      <c r="IH119" s="527"/>
      <c r="II119" s="527"/>
      <c r="IJ119" s="527"/>
      <c r="IK119" s="527"/>
      <c r="IL119" s="527"/>
      <c r="IM119" s="527"/>
      <c r="IN119" s="527"/>
      <c r="IO119" s="527"/>
      <c r="IP119" s="527"/>
      <c r="IQ119" s="527"/>
      <c r="IR119" s="527"/>
      <c r="IS119" s="527"/>
    </row>
    <row r="120" s="5" customFormat="1" ht="24.95" customHeight="1" spans="1:253">
      <c r="A120" s="563" t="s">
        <v>120</v>
      </c>
      <c r="B120" s="367">
        <f t="shared" ref="B120:F120" si="17">SUM(B121:B131)</f>
        <v>2</v>
      </c>
      <c r="C120" s="367">
        <f t="shared" si="17"/>
        <v>9</v>
      </c>
      <c r="D120" s="367">
        <f t="shared" si="17"/>
        <v>3</v>
      </c>
      <c r="E120" s="561">
        <f t="shared" si="8"/>
        <v>0.333333333333333</v>
      </c>
      <c r="F120" s="367">
        <f t="shared" si="17"/>
        <v>20</v>
      </c>
      <c r="G120" s="562">
        <f t="shared" si="13"/>
        <v>-0.85</v>
      </c>
      <c r="H120" s="527"/>
      <c r="I120" s="527"/>
      <c r="J120" s="527"/>
      <c r="K120" s="527"/>
      <c r="L120" s="527"/>
      <c r="M120" s="527"/>
      <c r="N120" s="527"/>
      <c r="O120" s="527"/>
      <c r="P120" s="527"/>
      <c r="Q120" s="527"/>
      <c r="R120" s="527"/>
      <c r="S120" s="527"/>
      <c r="T120" s="527"/>
      <c r="U120" s="527"/>
      <c r="V120" s="527"/>
      <c r="W120" s="527"/>
      <c r="X120" s="527"/>
      <c r="Y120" s="527"/>
      <c r="Z120" s="527"/>
      <c r="AA120" s="527"/>
      <c r="AB120" s="527"/>
      <c r="AC120" s="527"/>
      <c r="HN120" s="527"/>
      <c r="HO120" s="527"/>
      <c r="HP120" s="527"/>
      <c r="HQ120" s="527"/>
      <c r="HR120" s="527"/>
      <c r="HS120" s="527"/>
      <c r="HT120" s="527"/>
      <c r="HU120" s="527"/>
      <c r="HV120" s="527"/>
      <c r="HW120" s="527"/>
      <c r="HX120" s="527"/>
      <c r="HY120" s="527"/>
      <c r="HZ120" s="527"/>
      <c r="IA120" s="527"/>
      <c r="IB120" s="527"/>
      <c r="IC120" s="527"/>
      <c r="ID120" s="527"/>
      <c r="IE120" s="527"/>
      <c r="IF120" s="527"/>
      <c r="IG120" s="527"/>
      <c r="IH120" s="527"/>
      <c r="II120" s="527"/>
      <c r="IJ120" s="527"/>
      <c r="IK120" s="527"/>
      <c r="IL120" s="527"/>
      <c r="IM120" s="527"/>
      <c r="IN120" s="527"/>
      <c r="IO120" s="527"/>
      <c r="IP120" s="527"/>
      <c r="IQ120" s="527"/>
      <c r="IR120" s="527"/>
      <c r="IS120" s="527"/>
    </row>
    <row r="121" s="5" customFormat="1" ht="24.95" customHeight="1" spans="1:253">
      <c r="A121" s="563" t="s">
        <v>50</v>
      </c>
      <c r="B121" s="564">
        <v>0</v>
      </c>
      <c r="C121" s="565">
        <v>0</v>
      </c>
      <c r="D121" s="565">
        <v>0</v>
      </c>
      <c r="E121" s="566" t="str">
        <f t="shared" si="8"/>
        <v/>
      </c>
      <c r="F121" s="565">
        <v>0</v>
      </c>
      <c r="G121" s="567" t="str">
        <f t="shared" si="13"/>
        <v/>
      </c>
      <c r="H121" s="527"/>
      <c r="I121" s="527"/>
      <c r="J121" s="527"/>
      <c r="K121" s="527"/>
      <c r="L121" s="527"/>
      <c r="M121" s="527"/>
      <c r="N121" s="527"/>
      <c r="O121" s="527"/>
      <c r="P121" s="527"/>
      <c r="Q121" s="527"/>
      <c r="R121" s="527"/>
      <c r="S121" s="527"/>
      <c r="T121" s="527"/>
      <c r="U121" s="527"/>
      <c r="V121" s="527"/>
      <c r="W121" s="527"/>
      <c r="X121" s="527"/>
      <c r="Y121" s="527"/>
      <c r="Z121" s="527"/>
      <c r="AA121" s="527"/>
      <c r="AB121" s="527"/>
      <c r="AC121" s="527"/>
      <c r="HN121" s="527"/>
      <c r="HO121" s="527"/>
      <c r="HP121" s="527"/>
      <c r="HQ121" s="527"/>
      <c r="HR121" s="527"/>
      <c r="HS121" s="527"/>
      <c r="HT121" s="527"/>
      <c r="HU121" s="527"/>
      <c r="HV121" s="527"/>
      <c r="HW121" s="527"/>
      <c r="HX121" s="527"/>
      <c r="HY121" s="527"/>
      <c r="HZ121" s="527"/>
      <c r="IA121" s="527"/>
      <c r="IB121" s="527"/>
      <c r="IC121" s="527"/>
      <c r="ID121" s="527"/>
      <c r="IE121" s="527"/>
      <c r="IF121" s="527"/>
      <c r="IG121" s="527"/>
      <c r="IH121" s="527"/>
      <c r="II121" s="527"/>
      <c r="IJ121" s="527"/>
      <c r="IK121" s="527"/>
      <c r="IL121" s="527"/>
      <c r="IM121" s="527"/>
      <c r="IN121" s="527"/>
      <c r="IO121" s="527"/>
      <c r="IP121" s="527"/>
      <c r="IQ121" s="527"/>
      <c r="IR121" s="527"/>
      <c r="IS121" s="527"/>
    </row>
    <row r="122" s="5" customFormat="1" ht="24.95" customHeight="1" spans="1:253">
      <c r="A122" s="563" t="s">
        <v>51</v>
      </c>
      <c r="B122" s="564">
        <v>0</v>
      </c>
      <c r="C122" s="565">
        <v>0</v>
      </c>
      <c r="D122" s="565">
        <v>0</v>
      </c>
      <c r="E122" s="566" t="str">
        <f t="shared" si="8"/>
        <v/>
      </c>
      <c r="F122" s="565">
        <v>0</v>
      </c>
      <c r="G122" s="567" t="str">
        <f t="shared" si="13"/>
        <v/>
      </c>
      <c r="H122" s="527"/>
      <c r="I122" s="527"/>
      <c r="J122" s="527"/>
      <c r="K122" s="527"/>
      <c r="L122" s="527"/>
      <c r="M122" s="527"/>
      <c r="N122" s="527"/>
      <c r="O122" s="527"/>
      <c r="P122" s="527"/>
      <c r="Q122" s="527"/>
      <c r="R122" s="527"/>
      <c r="S122" s="527"/>
      <c r="T122" s="527"/>
      <c r="U122" s="527"/>
      <c r="V122" s="527"/>
      <c r="W122" s="527"/>
      <c r="X122" s="527"/>
      <c r="Y122" s="527"/>
      <c r="Z122" s="527"/>
      <c r="AA122" s="527"/>
      <c r="AB122" s="527"/>
      <c r="AC122" s="527"/>
      <c r="HN122" s="527"/>
      <c r="HO122" s="527"/>
      <c r="HP122" s="527"/>
      <c r="HQ122" s="527"/>
      <c r="HR122" s="527"/>
      <c r="HS122" s="527"/>
      <c r="HT122" s="527"/>
      <c r="HU122" s="527"/>
      <c r="HV122" s="527"/>
      <c r="HW122" s="527"/>
      <c r="HX122" s="527"/>
      <c r="HY122" s="527"/>
      <c r="HZ122" s="527"/>
      <c r="IA122" s="527"/>
      <c r="IB122" s="527"/>
      <c r="IC122" s="527"/>
      <c r="ID122" s="527"/>
      <c r="IE122" s="527"/>
      <c r="IF122" s="527"/>
      <c r="IG122" s="527"/>
      <c r="IH122" s="527"/>
      <c r="II122" s="527"/>
      <c r="IJ122" s="527"/>
      <c r="IK122" s="527"/>
      <c r="IL122" s="527"/>
      <c r="IM122" s="527"/>
      <c r="IN122" s="527"/>
      <c r="IO122" s="527"/>
      <c r="IP122" s="527"/>
      <c r="IQ122" s="527"/>
      <c r="IR122" s="527"/>
      <c r="IS122" s="527"/>
    </row>
    <row r="123" s="5" customFormat="1" ht="24.95" customHeight="1" spans="1:253">
      <c r="A123" s="563" t="s">
        <v>52</v>
      </c>
      <c r="B123" s="564">
        <v>0</v>
      </c>
      <c r="C123" s="565">
        <v>0</v>
      </c>
      <c r="D123" s="565">
        <v>0</v>
      </c>
      <c r="E123" s="566" t="str">
        <f t="shared" si="8"/>
        <v/>
      </c>
      <c r="F123" s="565">
        <v>0</v>
      </c>
      <c r="G123" s="567" t="str">
        <f t="shared" si="13"/>
        <v/>
      </c>
      <c r="H123" s="527"/>
      <c r="I123" s="527"/>
      <c r="J123" s="527"/>
      <c r="K123" s="527"/>
      <c r="L123" s="527"/>
      <c r="M123" s="527"/>
      <c r="N123" s="527"/>
      <c r="O123" s="527"/>
      <c r="P123" s="527"/>
      <c r="Q123" s="527"/>
      <c r="R123" s="527"/>
      <c r="S123" s="527"/>
      <c r="T123" s="527"/>
      <c r="U123" s="527"/>
      <c r="V123" s="527"/>
      <c r="W123" s="527"/>
      <c r="X123" s="527"/>
      <c r="Y123" s="527"/>
      <c r="Z123" s="527"/>
      <c r="AA123" s="527"/>
      <c r="AB123" s="527"/>
      <c r="AC123" s="527"/>
      <c r="HN123" s="527"/>
      <c r="HO123" s="527"/>
      <c r="HP123" s="527"/>
      <c r="HQ123" s="527"/>
      <c r="HR123" s="527"/>
      <c r="HS123" s="527"/>
      <c r="HT123" s="527"/>
      <c r="HU123" s="527"/>
      <c r="HV123" s="527"/>
      <c r="HW123" s="527"/>
      <c r="HX123" s="527"/>
      <c r="HY123" s="527"/>
      <c r="HZ123" s="527"/>
      <c r="IA123" s="527"/>
      <c r="IB123" s="527"/>
      <c r="IC123" s="527"/>
      <c r="ID123" s="527"/>
      <c r="IE123" s="527"/>
      <c r="IF123" s="527"/>
      <c r="IG123" s="527"/>
      <c r="IH123" s="527"/>
      <c r="II123" s="527"/>
      <c r="IJ123" s="527"/>
      <c r="IK123" s="527"/>
      <c r="IL123" s="527"/>
      <c r="IM123" s="527"/>
      <c r="IN123" s="527"/>
      <c r="IO123" s="527"/>
      <c r="IP123" s="527"/>
      <c r="IQ123" s="527"/>
      <c r="IR123" s="527"/>
      <c r="IS123" s="527"/>
    </row>
    <row r="124" s="528" customFormat="1" ht="24.95" customHeight="1" spans="1:253">
      <c r="A124" s="563" t="s">
        <v>121</v>
      </c>
      <c r="B124" s="564">
        <v>0</v>
      </c>
      <c r="C124" s="565">
        <v>0</v>
      </c>
      <c r="D124" s="565">
        <v>0</v>
      </c>
      <c r="E124" s="566" t="str">
        <f t="shared" si="8"/>
        <v/>
      </c>
      <c r="F124" s="565">
        <v>0</v>
      </c>
      <c r="G124" s="567" t="str">
        <f t="shared" si="13"/>
        <v/>
      </c>
    </row>
    <row r="125" s="528" customFormat="1" ht="24.95" customHeight="1" spans="1:253">
      <c r="A125" s="462" t="s">
        <v>122</v>
      </c>
      <c r="B125" s="564">
        <v>0</v>
      </c>
      <c r="C125" s="565">
        <v>0</v>
      </c>
      <c r="D125" s="565">
        <v>0</v>
      </c>
      <c r="E125" s="566" t="str">
        <f t="shared" si="8"/>
        <v/>
      </c>
      <c r="F125" s="565">
        <v>0</v>
      </c>
      <c r="G125" s="567" t="str">
        <f t="shared" si="13"/>
        <v/>
      </c>
    </row>
    <row r="126" s="5" customFormat="1" ht="24.95" customHeight="1" spans="1:253">
      <c r="A126" s="563" t="s">
        <v>123</v>
      </c>
      <c r="B126" s="564">
        <v>0</v>
      </c>
      <c r="C126" s="565">
        <v>0</v>
      </c>
      <c r="D126" s="565">
        <v>0</v>
      </c>
      <c r="E126" s="566" t="str">
        <f t="shared" si="8"/>
        <v/>
      </c>
      <c r="F126" s="565">
        <v>0</v>
      </c>
      <c r="G126" s="567" t="str">
        <f t="shared" si="13"/>
        <v/>
      </c>
      <c r="H126" s="527"/>
      <c r="I126" s="527"/>
      <c r="J126" s="527"/>
      <c r="K126" s="527"/>
      <c r="L126" s="527"/>
      <c r="M126" s="527"/>
      <c r="N126" s="527"/>
      <c r="O126" s="527"/>
      <c r="P126" s="527"/>
      <c r="Q126" s="527"/>
      <c r="R126" s="527"/>
      <c r="S126" s="527"/>
      <c r="T126" s="527"/>
      <c r="U126" s="527"/>
      <c r="V126" s="527"/>
      <c r="W126" s="527"/>
      <c r="X126" s="527"/>
      <c r="Y126" s="527"/>
      <c r="Z126" s="527"/>
      <c r="AA126" s="527"/>
      <c r="AB126" s="527"/>
      <c r="AC126" s="527"/>
      <c r="HN126" s="527"/>
      <c r="HO126" s="527"/>
      <c r="HP126" s="527"/>
      <c r="HQ126" s="527"/>
      <c r="HR126" s="527"/>
      <c r="HS126" s="527"/>
      <c r="HT126" s="527"/>
      <c r="HU126" s="527"/>
      <c r="HV126" s="527"/>
      <c r="HW126" s="527"/>
      <c r="HX126" s="527"/>
      <c r="HY126" s="527"/>
      <c r="HZ126" s="527"/>
      <c r="IA126" s="527"/>
      <c r="IB126" s="527"/>
      <c r="IC126" s="527"/>
      <c r="ID126" s="527"/>
      <c r="IE126" s="527"/>
      <c r="IF126" s="527"/>
      <c r="IG126" s="527"/>
      <c r="IH126" s="527"/>
      <c r="II126" s="527"/>
      <c r="IJ126" s="527"/>
      <c r="IK126" s="527"/>
      <c r="IL126" s="527"/>
      <c r="IM126" s="527"/>
      <c r="IN126" s="527"/>
      <c r="IO126" s="527"/>
      <c r="IP126" s="527"/>
      <c r="IQ126" s="527"/>
      <c r="IR126" s="527"/>
      <c r="IS126" s="527"/>
    </row>
    <row r="127" s="5" customFormat="1" ht="24.95" customHeight="1" spans="1:253">
      <c r="A127" s="563" t="s">
        <v>124</v>
      </c>
      <c r="B127" s="564">
        <v>0</v>
      </c>
      <c r="C127" s="565">
        <v>0</v>
      </c>
      <c r="D127" s="565">
        <v>0</v>
      </c>
      <c r="E127" s="566" t="str">
        <f t="shared" si="8"/>
        <v/>
      </c>
      <c r="F127" s="565">
        <v>0</v>
      </c>
      <c r="G127" s="567" t="str">
        <f t="shared" si="13"/>
        <v/>
      </c>
      <c r="H127" s="527"/>
      <c r="I127" s="527"/>
      <c r="J127" s="527"/>
      <c r="K127" s="527"/>
      <c r="L127" s="527"/>
      <c r="M127" s="527"/>
      <c r="N127" s="527"/>
      <c r="O127" s="527"/>
      <c r="P127" s="527"/>
      <c r="Q127" s="527"/>
      <c r="R127" s="527"/>
      <c r="S127" s="527"/>
      <c r="T127" s="527"/>
      <c r="U127" s="527"/>
      <c r="V127" s="527"/>
      <c r="W127" s="527"/>
      <c r="X127" s="527"/>
      <c r="Y127" s="527"/>
      <c r="Z127" s="527"/>
      <c r="AA127" s="527"/>
      <c r="AB127" s="527"/>
      <c r="AC127" s="527"/>
      <c r="HN127" s="527"/>
      <c r="HO127" s="527"/>
      <c r="HP127" s="527"/>
      <c r="HQ127" s="527"/>
      <c r="HR127" s="527"/>
      <c r="HS127" s="527"/>
      <c r="HT127" s="527"/>
      <c r="HU127" s="527"/>
      <c r="HV127" s="527"/>
      <c r="HW127" s="527"/>
      <c r="HX127" s="527"/>
      <c r="HY127" s="527"/>
      <c r="HZ127" s="527"/>
      <c r="IA127" s="527"/>
      <c r="IB127" s="527"/>
      <c r="IC127" s="527"/>
      <c r="ID127" s="527"/>
      <c r="IE127" s="527"/>
      <c r="IF127" s="527"/>
      <c r="IG127" s="527"/>
      <c r="IH127" s="527"/>
      <c r="II127" s="527"/>
      <c r="IJ127" s="527"/>
      <c r="IK127" s="527"/>
      <c r="IL127" s="527"/>
      <c r="IM127" s="527"/>
      <c r="IN127" s="527"/>
      <c r="IO127" s="527"/>
      <c r="IP127" s="527"/>
      <c r="IQ127" s="527"/>
      <c r="IR127" s="527"/>
      <c r="IS127" s="527"/>
    </row>
    <row r="128" s="5" customFormat="1" ht="24.95" customHeight="1" spans="1:253">
      <c r="A128" s="563" t="s">
        <v>125</v>
      </c>
      <c r="B128" s="564">
        <v>0</v>
      </c>
      <c r="C128" s="565">
        <v>0</v>
      </c>
      <c r="D128" s="565">
        <v>0</v>
      </c>
      <c r="E128" s="566" t="str">
        <f t="shared" si="8"/>
        <v/>
      </c>
      <c r="F128" s="565">
        <v>0</v>
      </c>
      <c r="G128" s="567" t="str">
        <f t="shared" si="13"/>
        <v/>
      </c>
      <c r="H128" s="527"/>
      <c r="I128" s="527"/>
      <c r="J128" s="527"/>
      <c r="K128" s="527"/>
      <c r="L128" s="527"/>
      <c r="M128" s="527"/>
      <c r="N128" s="527"/>
      <c r="O128" s="527"/>
      <c r="P128" s="527"/>
      <c r="Q128" s="527"/>
      <c r="R128" s="527"/>
      <c r="S128" s="527"/>
      <c r="T128" s="527"/>
      <c r="U128" s="527"/>
      <c r="V128" s="527"/>
      <c r="W128" s="527"/>
      <c r="X128" s="527"/>
      <c r="Y128" s="527"/>
      <c r="Z128" s="527"/>
      <c r="AA128" s="527"/>
      <c r="AB128" s="527"/>
      <c r="AC128" s="527"/>
      <c r="HN128" s="527"/>
      <c r="HO128" s="527"/>
      <c r="HP128" s="527"/>
      <c r="HQ128" s="527"/>
      <c r="HR128" s="527"/>
      <c r="HS128" s="527"/>
      <c r="HT128" s="527"/>
      <c r="HU128" s="527"/>
      <c r="HV128" s="527"/>
      <c r="HW128" s="527"/>
      <c r="HX128" s="527"/>
      <c r="HY128" s="527"/>
      <c r="HZ128" s="527"/>
      <c r="IA128" s="527"/>
      <c r="IB128" s="527"/>
      <c r="IC128" s="527"/>
      <c r="ID128" s="527"/>
      <c r="IE128" s="527"/>
      <c r="IF128" s="527"/>
      <c r="IG128" s="527"/>
      <c r="IH128" s="527"/>
      <c r="II128" s="527"/>
      <c r="IJ128" s="527"/>
      <c r="IK128" s="527"/>
      <c r="IL128" s="527"/>
      <c r="IM128" s="527"/>
      <c r="IN128" s="527"/>
      <c r="IO128" s="527"/>
      <c r="IP128" s="527"/>
      <c r="IQ128" s="527"/>
      <c r="IR128" s="527"/>
      <c r="IS128" s="527"/>
    </row>
    <row r="129" s="528" customFormat="1" ht="24.95" customHeight="1" spans="1:253">
      <c r="A129" s="563" t="s">
        <v>126</v>
      </c>
      <c r="B129" s="564">
        <v>0</v>
      </c>
      <c r="C129" s="565">
        <v>0</v>
      </c>
      <c r="D129" s="565">
        <v>0</v>
      </c>
      <c r="E129" s="566" t="str">
        <f t="shared" si="8"/>
        <v/>
      </c>
      <c r="F129" s="565">
        <v>0</v>
      </c>
      <c r="G129" s="567" t="str">
        <f t="shared" si="13"/>
        <v/>
      </c>
    </row>
    <row r="130" s="5" customFormat="1" ht="24.95" customHeight="1" spans="1:253">
      <c r="A130" s="563" t="s">
        <v>59</v>
      </c>
      <c r="B130" s="564">
        <v>0</v>
      </c>
      <c r="C130" s="565">
        <v>0</v>
      </c>
      <c r="D130" s="565">
        <v>0</v>
      </c>
      <c r="E130" s="566" t="str">
        <f t="shared" si="8"/>
        <v/>
      </c>
      <c r="F130" s="565">
        <v>0</v>
      </c>
      <c r="G130" s="567" t="str">
        <f t="shared" si="13"/>
        <v/>
      </c>
      <c r="H130" s="527"/>
      <c r="I130" s="527"/>
      <c r="J130" s="527"/>
      <c r="K130" s="527"/>
      <c r="L130" s="527"/>
      <c r="M130" s="527"/>
      <c r="N130" s="527"/>
      <c r="O130" s="527"/>
      <c r="P130" s="527"/>
      <c r="Q130" s="527"/>
      <c r="R130" s="527"/>
      <c r="S130" s="527"/>
      <c r="T130" s="527"/>
      <c r="U130" s="527"/>
      <c r="V130" s="527"/>
      <c r="W130" s="527"/>
      <c r="X130" s="527"/>
      <c r="Y130" s="527"/>
      <c r="Z130" s="527"/>
      <c r="AA130" s="527"/>
      <c r="AB130" s="527"/>
      <c r="AC130" s="527"/>
      <c r="HN130" s="527"/>
      <c r="HO130" s="527"/>
      <c r="HP130" s="527"/>
      <c r="HQ130" s="527"/>
      <c r="HR130" s="527"/>
      <c r="HS130" s="527"/>
      <c r="HT130" s="527"/>
      <c r="HU130" s="527"/>
      <c r="HV130" s="527"/>
      <c r="HW130" s="527"/>
      <c r="HX130" s="527"/>
      <c r="HY130" s="527"/>
      <c r="HZ130" s="527"/>
      <c r="IA130" s="527"/>
      <c r="IB130" s="527"/>
      <c r="IC130" s="527"/>
      <c r="ID130" s="527"/>
      <c r="IE130" s="527"/>
      <c r="IF130" s="527"/>
      <c r="IG130" s="527"/>
      <c r="IH130" s="527"/>
      <c r="II130" s="527"/>
      <c r="IJ130" s="527"/>
      <c r="IK130" s="527"/>
      <c r="IL130" s="527"/>
      <c r="IM130" s="527"/>
      <c r="IN130" s="527"/>
      <c r="IO130" s="527"/>
      <c r="IP130" s="527"/>
      <c r="IQ130" s="527"/>
      <c r="IR130" s="527"/>
      <c r="IS130" s="527"/>
    </row>
    <row r="131" s="5" customFormat="1" ht="24.95" customHeight="1" spans="1:253">
      <c r="A131" s="563" t="s">
        <v>127</v>
      </c>
      <c r="B131" s="564">
        <v>2</v>
      </c>
      <c r="C131" s="565">
        <v>9</v>
      </c>
      <c r="D131" s="565">
        <v>3</v>
      </c>
      <c r="E131" s="566">
        <f t="shared" si="8"/>
        <v>0.333333333333333</v>
      </c>
      <c r="F131" s="565">
        <v>20</v>
      </c>
      <c r="G131" s="567">
        <f t="shared" si="13"/>
        <v>-0.85</v>
      </c>
      <c r="H131" s="527"/>
      <c r="I131" s="527"/>
      <c r="J131" s="527"/>
      <c r="K131" s="527"/>
      <c r="L131" s="527"/>
      <c r="M131" s="527"/>
      <c r="N131" s="527"/>
      <c r="O131" s="527"/>
      <c r="P131" s="527"/>
      <c r="Q131" s="527"/>
      <c r="R131" s="527"/>
      <c r="S131" s="527"/>
      <c r="T131" s="527"/>
      <c r="U131" s="527"/>
      <c r="V131" s="527"/>
      <c r="W131" s="527"/>
      <c r="X131" s="527"/>
      <c r="Y131" s="527"/>
      <c r="Z131" s="527"/>
      <c r="AA131" s="527"/>
      <c r="AB131" s="527"/>
      <c r="AC131" s="527"/>
      <c r="HN131" s="527"/>
      <c r="HO131" s="527"/>
      <c r="HP131" s="527"/>
      <c r="HQ131" s="527"/>
      <c r="HR131" s="527"/>
      <c r="HS131" s="527"/>
      <c r="HT131" s="527"/>
      <c r="HU131" s="527"/>
      <c r="HV131" s="527"/>
      <c r="HW131" s="527"/>
      <c r="HX131" s="527"/>
      <c r="HY131" s="527"/>
      <c r="HZ131" s="527"/>
      <c r="IA131" s="527"/>
      <c r="IB131" s="527"/>
      <c r="IC131" s="527"/>
      <c r="ID131" s="527"/>
      <c r="IE131" s="527"/>
      <c r="IF131" s="527"/>
      <c r="IG131" s="527"/>
      <c r="IH131" s="527"/>
      <c r="II131" s="527"/>
      <c r="IJ131" s="527"/>
      <c r="IK131" s="527"/>
      <c r="IL131" s="527"/>
      <c r="IM131" s="527"/>
      <c r="IN131" s="527"/>
      <c r="IO131" s="527"/>
      <c r="IP131" s="527"/>
      <c r="IQ131" s="527"/>
      <c r="IR131" s="527"/>
      <c r="IS131" s="527"/>
    </row>
    <row r="132" s="5" customFormat="1" ht="24.95" customHeight="1" spans="1:253">
      <c r="A132" s="563" t="s">
        <v>128</v>
      </c>
      <c r="B132" s="367">
        <f t="shared" ref="B132:F132" si="18">SUM(B133:B138)</f>
        <v>118</v>
      </c>
      <c r="C132" s="367">
        <f t="shared" si="18"/>
        <v>136</v>
      </c>
      <c r="D132" s="367">
        <f t="shared" si="18"/>
        <v>131</v>
      </c>
      <c r="E132" s="561">
        <f t="shared" si="8"/>
        <v>0.963235294117647</v>
      </c>
      <c r="F132" s="367">
        <f t="shared" si="18"/>
        <v>22</v>
      </c>
      <c r="G132" s="562">
        <f t="shared" si="13"/>
        <v>4.95454545454545</v>
      </c>
      <c r="H132" s="527"/>
      <c r="I132" s="527"/>
      <c r="J132" s="527"/>
      <c r="K132" s="527"/>
      <c r="L132" s="527"/>
      <c r="M132" s="527"/>
      <c r="N132" s="527"/>
      <c r="O132" s="527"/>
      <c r="P132" s="527"/>
      <c r="Q132" s="527"/>
      <c r="R132" s="527"/>
      <c r="S132" s="527"/>
      <c r="T132" s="527"/>
      <c r="U132" s="527"/>
      <c r="V132" s="527"/>
      <c r="W132" s="527"/>
      <c r="X132" s="527"/>
      <c r="Y132" s="527"/>
      <c r="Z132" s="527"/>
      <c r="AA132" s="527"/>
      <c r="AB132" s="527"/>
      <c r="AC132" s="527"/>
      <c r="HN132" s="527"/>
      <c r="HO132" s="527"/>
      <c r="HP132" s="527"/>
      <c r="HQ132" s="527"/>
      <c r="HR132" s="527"/>
      <c r="HS132" s="527"/>
      <c r="HT132" s="527"/>
      <c r="HU132" s="527"/>
      <c r="HV132" s="527"/>
      <c r="HW132" s="527"/>
      <c r="HX132" s="527"/>
      <c r="HY132" s="527"/>
      <c r="HZ132" s="527"/>
      <c r="IA132" s="527"/>
      <c r="IB132" s="527"/>
      <c r="IC132" s="527"/>
      <c r="ID132" s="527"/>
      <c r="IE132" s="527"/>
      <c r="IF132" s="527"/>
      <c r="IG132" s="527"/>
      <c r="IH132" s="527"/>
      <c r="II132" s="527"/>
      <c r="IJ132" s="527"/>
      <c r="IK132" s="527"/>
      <c r="IL132" s="527"/>
      <c r="IM132" s="527"/>
      <c r="IN132" s="527"/>
      <c r="IO132" s="527"/>
      <c r="IP132" s="527"/>
      <c r="IQ132" s="527"/>
      <c r="IR132" s="527"/>
      <c r="IS132" s="527"/>
    </row>
    <row r="133" s="5" customFormat="1" ht="24.95" customHeight="1" spans="1:253">
      <c r="A133" s="563" t="s">
        <v>50</v>
      </c>
      <c r="B133" s="564">
        <v>0</v>
      </c>
      <c r="C133" s="565">
        <v>0</v>
      </c>
      <c r="D133" s="565">
        <v>0</v>
      </c>
      <c r="E133" s="566" t="str">
        <f t="shared" ref="E133:E196" si="19">IFERROR(D133/C133,"")</f>
        <v/>
      </c>
      <c r="F133" s="565">
        <v>0</v>
      </c>
      <c r="G133" s="567" t="str">
        <f t="shared" si="13"/>
        <v/>
      </c>
      <c r="H133" s="527"/>
      <c r="I133" s="527"/>
      <c r="J133" s="527"/>
      <c r="K133" s="527"/>
      <c r="L133" s="527"/>
      <c r="M133" s="527"/>
      <c r="N133" s="527"/>
      <c r="O133" s="527"/>
      <c r="P133" s="527"/>
      <c r="Q133" s="527"/>
      <c r="R133" s="527"/>
      <c r="S133" s="527"/>
      <c r="T133" s="527"/>
      <c r="U133" s="527"/>
      <c r="V133" s="527"/>
      <c r="W133" s="527"/>
      <c r="X133" s="527"/>
      <c r="Y133" s="527"/>
      <c r="Z133" s="527"/>
      <c r="AA133" s="527"/>
      <c r="AB133" s="527"/>
      <c r="AC133" s="527"/>
      <c r="HN133" s="527"/>
      <c r="HO133" s="527"/>
      <c r="HP133" s="527"/>
      <c r="HQ133" s="527"/>
      <c r="HR133" s="527"/>
      <c r="HS133" s="527"/>
      <c r="HT133" s="527"/>
      <c r="HU133" s="527"/>
      <c r="HV133" s="527"/>
      <c r="HW133" s="527"/>
      <c r="HX133" s="527"/>
      <c r="HY133" s="527"/>
      <c r="HZ133" s="527"/>
      <c r="IA133" s="527"/>
      <c r="IB133" s="527"/>
      <c r="IC133" s="527"/>
      <c r="ID133" s="527"/>
      <c r="IE133" s="527"/>
      <c r="IF133" s="527"/>
      <c r="IG133" s="527"/>
      <c r="IH133" s="527"/>
      <c r="II133" s="527"/>
      <c r="IJ133" s="527"/>
      <c r="IK133" s="527"/>
      <c r="IL133" s="527"/>
      <c r="IM133" s="527"/>
      <c r="IN133" s="527"/>
      <c r="IO133" s="527"/>
      <c r="IP133" s="527"/>
      <c r="IQ133" s="527"/>
      <c r="IR133" s="527"/>
      <c r="IS133" s="527"/>
    </row>
    <row r="134" s="5" customFormat="1" ht="24.95" customHeight="1" spans="1:253">
      <c r="A134" s="563" t="s">
        <v>51</v>
      </c>
      <c r="B134" s="564">
        <v>0</v>
      </c>
      <c r="C134" s="565">
        <v>0</v>
      </c>
      <c r="D134" s="565">
        <v>0</v>
      </c>
      <c r="E134" s="566" t="str">
        <f t="shared" si="19"/>
        <v/>
      </c>
      <c r="F134" s="565">
        <v>0</v>
      </c>
      <c r="G134" s="567" t="str">
        <f t="shared" si="13"/>
        <v/>
      </c>
      <c r="H134" s="527"/>
      <c r="I134" s="527"/>
      <c r="J134" s="527"/>
      <c r="K134" s="527"/>
      <c r="L134" s="527"/>
      <c r="M134" s="527"/>
      <c r="N134" s="527"/>
      <c r="O134" s="527"/>
      <c r="P134" s="527"/>
      <c r="Q134" s="527"/>
      <c r="R134" s="527"/>
      <c r="S134" s="527"/>
      <c r="T134" s="527"/>
      <c r="U134" s="527"/>
      <c r="V134" s="527"/>
      <c r="W134" s="527"/>
      <c r="X134" s="527"/>
      <c r="Y134" s="527"/>
      <c r="Z134" s="527"/>
      <c r="AA134" s="527"/>
      <c r="AB134" s="527"/>
      <c r="AC134" s="527"/>
      <c r="HN134" s="527"/>
      <c r="HO134" s="527"/>
      <c r="HP134" s="527"/>
      <c r="HQ134" s="527"/>
      <c r="HR134" s="527"/>
      <c r="HS134" s="527"/>
      <c r="HT134" s="527"/>
      <c r="HU134" s="527"/>
      <c r="HV134" s="527"/>
      <c r="HW134" s="527"/>
      <c r="HX134" s="527"/>
      <c r="HY134" s="527"/>
      <c r="HZ134" s="527"/>
      <c r="IA134" s="527"/>
      <c r="IB134" s="527"/>
      <c r="IC134" s="527"/>
      <c r="ID134" s="527"/>
      <c r="IE134" s="527"/>
      <c r="IF134" s="527"/>
      <c r="IG134" s="527"/>
      <c r="IH134" s="527"/>
      <c r="II134" s="527"/>
      <c r="IJ134" s="527"/>
      <c r="IK134" s="527"/>
      <c r="IL134" s="527"/>
      <c r="IM134" s="527"/>
      <c r="IN134" s="527"/>
      <c r="IO134" s="527"/>
      <c r="IP134" s="527"/>
      <c r="IQ134" s="527"/>
      <c r="IR134" s="527"/>
      <c r="IS134" s="527"/>
    </row>
    <row r="135" s="528" customFormat="1" ht="24.95" customHeight="1" spans="1:253">
      <c r="A135" s="563" t="s">
        <v>52</v>
      </c>
      <c r="B135" s="564">
        <v>0</v>
      </c>
      <c r="C135" s="565">
        <v>0</v>
      </c>
      <c r="D135" s="565">
        <v>0</v>
      </c>
      <c r="E135" s="566" t="str">
        <f t="shared" si="19"/>
        <v/>
      </c>
      <c r="F135" s="565">
        <v>0</v>
      </c>
      <c r="G135" s="567" t="str">
        <f t="shared" si="13"/>
        <v/>
      </c>
    </row>
    <row r="136" s="528" customFormat="1" ht="24.95" customHeight="1" spans="1:253">
      <c r="A136" s="563" t="s">
        <v>129</v>
      </c>
      <c r="B136" s="564">
        <v>0</v>
      </c>
      <c r="C136" s="565">
        <v>0</v>
      </c>
      <c r="D136" s="565">
        <v>0</v>
      </c>
      <c r="E136" s="566" t="str">
        <f t="shared" si="19"/>
        <v/>
      </c>
      <c r="F136" s="565">
        <v>0</v>
      </c>
      <c r="G136" s="567" t="str">
        <f t="shared" si="13"/>
        <v/>
      </c>
    </row>
    <row r="137" s="5" customFormat="1" ht="24.95" customHeight="1" spans="1:253">
      <c r="A137" s="563" t="s">
        <v>59</v>
      </c>
      <c r="B137" s="564">
        <v>0</v>
      </c>
      <c r="C137" s="565">
        <v>0</v>
      </c>
      <c r="D137" s="565">
        <v>0</v>
      </c>
      <c r="E137" s="566" t="str">
        <f t="shared" si="19"/>
        <v/>
      </c>
      <c r="F137" s="565">
        <v>0</v>
      </c>
      <c r="G137" s="567" t="str">
        <f t="shared" si="13"/>
        <v/>
      </c>
      <c r="H137" s="527"/>
      <c r="I137" s="527"/>
      <c r="J137" s="527"/>
      <c r="K137" s="527"/>
      <c r="L137" s="527"/>
      <c r="M137" s="527"/>
      <c r="N137" s="527"/>
      <c r="O137" s="527"/>
      <c r="P137" s="527"/>
      <c r="Q137" s="527"/>
      <c r="R137" s="527"/>
      <c r="S137" s="527"/>
      <c r="T137" s="527"/>
      <c r="U137" s="527"/>
      <c r="V137" s="527"/>
      <c r="W137" s="527"/>
      <c r="X137" s="527"/>
      <c r="Y137" s="527"/>
      <c r="Z137" s="527"/>
      <c r="AA137" s="527"/>
      <c r="AB137" s="527"/>
      <c r="AC137" s="527"/>
      <c r="HN137" s="527"/>
      <c r="HO137" s="527"/>
      <c r="HP137" s="527"/>
      <c r="HQ137" s="527"/>
      <c r="HR137" s="527"/>
      <c r="HS137" s="527"/>
      <c r="HT137" s="527"/>
      <c r="HU137" s="527"/>
      <c r="HV137" s="527"/>
      <c r="HW137" s="527"/>
      <c r="HX137" s="527"/>
      <c r="HY137" s="527"/>
      <c r="HZ137" s="527"/>
      <c r="IA137" s="527"/>
      <c r="IB137" s="527"/>
      <c r="IC137" s="527"/>
      <c r="ID137" s="527"/>
      <c r="IE137" s="527"/>
      <c r="IF137" s="527"/>
      <c r="IG137" s="527"/>
      <c r="IH137" s="527"/>
      <c r="II137" s="527"/>
      <c r="IJ137" s="527"/>
      <c r="IK137" s="527"/>
      <c r="IL137" s="527"/>
      <c r="IM137" s="527"/>
      <c r="IN137" s="527"/>
      <c r="IO137" s="527"/>
      <c r="IP137" s="527"/>
      <c r="IQ137" s="527"/>
      <c r="IR137" s="527"/>
      <c r="IS137" s="527"/>
    </row>
    <row r="138" s="5" customFormat="1" ht="24.95" customHeight="1" spans="1:253">
      <c r="A138" s="563" t="s">
        <v>130</v>
      </c>
      <c r="B138" s="564">
        <v>118</v>
      </c>
      <c r="C138" s="565">
        <v>136</v>
      </c>
      <c r="D138" s="565">
        <v>131</v>
      </c>
      <c r="E138" s="566">
        <f t="shared" si="19"/>
        <v>0.963235294117647</v>
      </c>
      <c r="F138" s="565">
        <v>22</v>
      </c>
      <c r="G138" s="567">
        <f t="shared" si="13"/>
        <v>4.95454545454545</v>
      </c>
      <c r="H138" s="527"/>
      <c r="I138" s="527"/>
      <c r="J138" s="527"/>
      <c r="K138" s="527"/>
      <c r="L138" s="527"/>
      <c r="M138" s="527"/>
      <c r="N138" s="527"/>
      <c r="O138" s="527"/>
      <c r="P138" s="527"/>
      <c r="Q138" s="527"/>
      <c r="R138" s="527"/>
      <c r="S138" s="527"/>
      <c r="T138" s="527"/>
      <c r="U138" s="527"/>
      <c r="V138" s="527"/>
      <c r="W138" s="527"/>
      <c r="X138" s="527"/>
      <c r="Y138" s="527"/>
      <c r="Z138" s="527"/>
      <c r="AA138" s="527"/>
      <c r="AB138" s="527"/>
      <c r="AC138" s="527"/>
      <c r="HN138" s="527"/>
      <c r="HO138" s="527"/>
      <c r="HP138" s="527"/>
      <c r="HQ138" s="527"/>
      <c r="HR138" s="527"/>
      <c r="HS138" s="527"/>
      <c r="HT138" s="527"/>
      <c r="HU138" s="527"/>
      <c r="HV138" s="527"/>
      <c r="HW138" s="527"/>
      <c r="HX138" s="527"/>
      <c r="HY138" s="527"/>
      <c r="HZ138" s="527"/>
      <c r="IA138" s="527"/>
      <c r="IB138" s="527"/>
      <c r="IC138" s="527"/>
      <c r="ID138" s="527"/>
      <c r="IE138" s="527"/>
      <c r="IF138" s="527"/>
      <c r="IG138" s="527"/>
      <c r="IH138" s="527"/>
      <c r="II138" s="527"/>
      <c r="IJ138" s="527"/>
      <c r="IK138" s="527"/>
      <c r="IL138" s="527"/>
      <c r="IM138" s="527"/>
      <c r="IN138" s="527"/>
      <c r="IO138" s="527"/>
      <c r="IP138" s="527"/>
      <c r="IQ138" s="527"/>
      <c r="IR138" s="527"/>
      <c r="IS138" s="527"/>
    </row>
    <row r="139" s="5" customFormat="1" ht="24.95" customHeight="1" spans="1:253">
      <c r="A139" s="563" t="s">
        <v>131</v>
      </c>
      <c r="B139" s="367">
        <f t="shared" ref="B139:F139" si="20">SUM(B140:B146)</f>
        <v>0</v>
      </c>
      <c r="C139" s="367">
        <f t="shared" si="20"/>
        <v>0</v>
      </c>
      <c r="D139" s="367">
        <f t="shared" si="20"/>
        <v>0</v>
      </c>
      <c r="E139" s="561" t="str">
        <f t="shared" si="19"/>
        <v/>
      </c>
      <c r="F139" s="367">
        <f t="shared" si="20"/>
        <v>0</v>
      </c>
      <c r="G139" s="562" t="str">
        <f t="shared" si="13"/>
        <v/>
      </c>
      <c r="H139" s="527"/>
      <c r="I139" s="527"/>
      <c r="J139" s="527"/>
      <c r="K139" s="527"/>
      <c r="L139" s="527"/>
      <c r="M139" s="527"/>
      <c r="N139" s="527"/>
      <c r="O139" s="527"/>
      <c r="P139" s="527"/>
      <c r="Q139" s="527"/>
      <c r="R139" s="527"/>
      <c r="S139" s="527"/>
      <c r="T139" s="527"/>
      <c r="U139" s="527"/>
      <c r="V139" s="527"/>
      <c r="W139" s="527"/>
      <c r="X139" s="527"/>
      <c r="Y139" s="527"/>
      <c r="Z139" s="527"/>
      <c r="AA139" s="527"/>
      <c r="AB139" s="527"/>
      <c r="AC139" s="527"/>
      <c r="HN139" s="527"/>
      <c r="HO139" s="527"/>
      <c r="HP139" s="527"/>
      <c r="HQ139" s="527"/>
      <c r="HR139" s="527"/>
      <c r="HS139" s="527"/>
      <c r="HT139" s="527"/>
      <c r="HU139" s="527"/>
      <c r="HV139" s="527"/>
      <c r="HW139" s="527"/>
      <c r="HX139" s="527"/>
      <c r="HY139" s="527"/>
      <c r="HZ139" s="527"/>
      <c r="IA139" s="527"/>
      <c r="IB139" s="527"/>
      <c r="IC139" s="527"/>
      <c r="ID139" s="527"/>
      <c r="IE139" s="527"/>
      <c r="IF139" s="527"/>
      <c r="IG139" s="527"/>
      <c r="IH139" s="527"/>
      <c r="II139" s="527"/>
      <c r="IJ139" s="527"/>
      <c r="IK139" s="527"/>
      <c r="IL139" s="527"/>
      <c r="IM139" s="527"/>
      <c r="IN139" s="527"/>
      <c r="IO139" s="527"/>
      <c r="IP139" s="527"/>
      <c r="IQ139" s="527"/>
      <c r="IR139" s="527"/>
      <c r="IS139" s="527"/>
    </row>
    <row r="140" s="528" customFormat="1" ht="24.95" customHeight="1" spans="1:253">
      <c r="A140" s="563" t="s">
        <v>50</v>
      </c>
      <c r="B140" s="564">
        <v>0</v>
      </c>
      <c r="C140" s="565">
        <v>0</v>
      </c>
      <c r="D140" s="565">
        <v>0</v>
      </c>
      <c r="E140" s="566" t="str">
        <f t="shared" si="19"/>
        <v/>
      </c>
      <c r="F140" s="565">
        <v>0</v>
      </c>
      <c r="G140" s="567" t="str">
        <f t="shared" si="13"/>
        <v/>
      </c>
    </row>
    <row r="141" s="5" customFormat="1" ht="24.95" customHeight="1" spans="1:253">
      <c r="A141" s="563" t="s">
        <v>51</v>
      </c>
      <c r="B141" s="564">
        <v>0</v>
      </c>
      <c r="C141" s="565">
        <v>0</v>
      </c>
      <c r="D141" s="565">
        <v>0</v>
      </c>
      <c r="E141" s="566" t="str">
        <f t="shared" si="19"/>
        <v/>
      </c>
      <c r="F141" s="565">
        <v>0</v>
      </c>
      <c r="G141" s="567" t="str">
        <f t="shared" si="13"/>
        <v/>
      </c>
      <c r="H141" s="527"/>
      <c r="I141" s="527"/>
      <c r="J141" s="527"/>
      <c r="K141" s="527"/>
      <c r="L141" s="527"/>
      <c r="M141" s="527"/>
      <c r="N141" s="527"/>
      <c r="O141" s="527"/>
      <c r="P141" s="527"/>
      <c r="Q141" s="527"/>
      <c r="R141" s="527"/>
      <c r="S141" s="527"/>
      <c r="T141" s="527"/>
      <c r="U141" s="527"/>
      <c r="V141" s="527"/>
      <c r="W141" s="527"/>
      <c r="X141" s="527"/>
      <c r="Y141" s="527"/>
      <c r="Z141" s="527"/>
      <c r="AA141" s="527"/>
      <c r="AB141" s="527"/>
      <c r="AC141" s="527"/>
      <c r="HN141" s="527"/>
      <c r="HO141" s="527"/>
      <c r="HP141" s="527"/>
      <c r="HQ141" s="527"/>
      <c r="HR141" s="527"/>
      <c r="HS141" s="527"/>
      <c r="HT141" s="527"/>
      <c r="HU141" s="527"/>
      <c r="HV141" s="527"/>
      <c r="HW141" s="527"/>
      <c r="HX141" s="527"/>
      <c r="HY141" s="527"/>
      <c r="HZ141" s="527"/>
      <c r="IA141" s="527"/>
      <c r="IB141" s="527"/>
      <c r="IC141" s="527"/>
      <c r="ID141" s="527"/>
      <c r="IE141" s="527"/>
      <c r="IF141" s="527"/>
      <c r="IG141" s="527"/>
      <c r="IH141" s="527"/>
      <c r="II141" s="527"/>
      <c r="IJ141" s="527"/>
      <c r="IK141" s="527"/>
      <c r="IL141" s="527"/>
      <c r="IM141" s="527"/>
      <c r="IN141" s="527"/>
      <c r="IO141" s="527"/>
      <c r="IP141" s="527"/>
      <c r="IQ141" s="527"/>
      <c r="IR141" s="527"/>
      <c r="IS141" s="527"/>
    </row>
    <row r="142" s="5" customFormat="1" ht="24.95" customHeight="1" spans="1:253">
      <c r="A142" s="563" t="s">
        <v>52</v>
      </c>
      <c r="B142" s="564">
        <v>0</v>
      </c>
      <c r="C142" s="565">
        <v>0</v>
      </c>
      <c r="D142" s="565">
        <v>0</v>
      </c>
      <c r="E142" s="566" t="str">
        <f t="shared" si="19"/>
        <v/>
      </c>
      <c r="F142" s="565">
        <v>0</v>
      </c>
      <c r="G142" s="567" t="str">
        <f t="shared" si="13"/>
        <v/>
      </c>
      <c r="H142" s="527"/>
      <c r="I142" s="527"/>
      <c r="J142" s="527"/>
      <c r="K142" s="527"/>
      <c r="L142" s="527"/>
      <c r="M142" s="527"/>
      <c r="N142" s="527"/>
      <c r="O142" s="527"/>
      <c r="P142" s="527"/>
      <c r="Q142" s="527"/>
      <c r="R142" s="527"/>
      <c r="S142" s="527"/>
      <c r="T142" s="527"/>
      <c r="U142" s="527"/>
      <c r="V142" s="527"/>
      <c r="W142" s="527"/>
      <c r="X142" s="527"/>
      <c r="Y142" s="527"/>
      <c r="Z142" s="527"/>
      <c r="AA142" s="527"/>
      <c r="AB142" s="527"/>
      <c r="AC142" s="527"/>
      <c r="HN142" s="527"/>
      <c r="HO142" s="527"/>
      <c r="HP142" s="527"/>
      <c r="HQ142" s="527"/>
      <c r="HR142" s="527"/>
      <c r="HS142" s="527"/>
      <c r="HT142" s="527"/>
      <c r="HU142" s="527"/>
      <c r="HV142" s="527"/>
      <c r="HW142" s="527"/>
      <c r="HX142" s="527"/>
      <c r="HY142" s="527"/>
      <c r="HZ142" s="527"/>
      <c r="IA142" s="527"/>
      <c r="IB142" s="527"/>
      <c r="IC142" s="527"/>
      <c r="ID142" s="527"/>
      <c r="IE142" s="527"/>
      <c r="IF142" s="527"/>
      <c r="IG142" s="527"/>
      <c r="IH142" s="527"/>
      <c r="II142" s="527"/>
      <c r="IJ142" s="527"/>
      <c r="IK142" s="527"/>
      <c r="IL142" s="527"/>
      <c r="IM142" s="527"/>
      <c r="IN142" s="527"/>
      <c r="IO142" s="527"/>
      <c r="IP142" s="527"/>
      <c r="IQ142" s="527"/>
      <c r="IR142" s="527"/>
      <c r="IS142" s="527"/>
    </row>
    <row r="143" s="5" customFormat="1" ht="24.95" customHeight="1" spans="1:253">
      <c r="A143" s="563" t="s">
        <v>132</v>
      </c>
      <c r="B143" s="564">
        <v>0</v>
      </c>
      <c r="C143" s="565">
        <v>0</v>
      </c>
      <c r="D143" s="565">
        <v>0</v>
      </c>
      <c r="E143" s="566" t="str">
        <f t="shared" si="19"/>
        <v/>
      </c>
      <c r="F143" s="565">
        <v>0</v>
      </c>
      <c r="G143" s="567" t="str">
        <f t="shared" si="13"/>
        <v/>
      </c>
      <c r="H143" s="527"/>
      <c r="I143" s="527"/>
      <c r="J143" s="527"/>
      <c r="K143" s="527"/>
      <c r="L143" s="527"/>
      <c r="M143" s="527"/>
      <c r="N143" s="527"/>
      <c r="O143" s="527"/>
      <c r="P143" s="527"/>
      <c r="Q143" s="527"/>
      <c r="R143" s="527"/>
      <c r="S143" s="527"/>
      <c r="T143" s="527"/>
      <c r="U143" s="527"/>
      <c r="V143" s="527"/>
      <c r="W143" s="527"/>
      <c r="X143" s="527"/>
      <c r="Y143" s="527"/>
      <c r="Z143" s="527"/>
      <c r="AA143" s="527"/>
      <c r="AB143" s="527"/>
      <c r="AC143" s="527"/>
      <c r="HN143" s="527"/>
      <c r="HO143" s="527"/>
      <c r="HP143" s="527"/>
      <c r="HQ143" s="527"/>
      <c r="HR143" s="527"/>
      <c r="HS143" s="527"/>
      <c r="HT143" s="527"/>
      <c r="HU143" s="527"/>
      <c r="HV143" s="527"/>
      <c r="HW143" s="527"/>
      <c r="HX143" s="527"/>
      <c r="HY143" s="527"/>
      <c r="HZ143" s="527"/>
      <c r="IA143" s="527"/>
      <c r="IB143" s="527"/>
      <c r="IC143" s="527"/>
      <c r="ID143" s="527"/>
      <c r="IE143" s="527"/>
      <c r="IF143" s="527"/>
      <c r="IG143" s="527"/>
      <c r="IH143" s="527"/>
      <c r="II143" s="527"/>
      <c r="IJ143" s="527"/>
      <c r="IK143" s="527"/>
      <c r="IL143" s="527"/>
      <c r="IM143" s="527"/>
      <c r="IN143" s="527"/>
      <c r="IO143" s="527"/>
      <c r="IP143" s="527"/>
      <c r="IQ143" s="527"/>
      <c r="IR143" s="527"/>
      <c r="IS143" s="527"/>
    </row>
    <row r="144" s="5" customFormat="1" ht="24.95" customHeight="1" spans="1:253">
      <c r="A144" s="563" t="s">
        <v>133</v>
      </c>
      <c r="B144" s="564">
        <v>0</v>
      </c>
      <c r="C144" s="565">
        <v>0</v>
      </c>
      <c r="D144" s="565">
        <v>0</v>
      </c>
      <c r="E144" s="566" t="str">
        <f t="shared" si="19"/>
        <v/>
      </c>
      <c r="F144" s="565">
        <v>0</v>
      </c>
      <c r="G144" s="567" t="str">
        <f t="shared" si="13"/>
        <v/>
      </c>
      <c r="H144" s="527"/>
      <c r="I144" s="527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7"/>
      <c r="AA144" s="527"/>
      <c r="AB144" s="527"/>
      <c r="AC144" s="527"/>
      <c r="HN144" s="527"/>
      <c r="HO144" s="527"/>
      <c r="HP144" s="527"/>
      <c r="HQ144" s="527"/>
      <c r="HR144" s="527"/>
      <c r="HS144" s="527"/>
      <c r="HT144" s="527"/>
      <c r="HU144" s="527"/>
      <c r="HV144" s="527"/>
      <c r="HW144" s="527"/>
      <c r="HX144" s="527"/>
      <c r="HY144" s="527"/>
      <c r="HZ144" s="527"/>
      <c r="IA144" s="527"/>
      <c r="IB144" s="527"/>
      <c r="IC144" s="527"/>
      <c r="ID144" s="527"/>
      <c r="IE144" s="527"/>
      <c r="IF144" s="527"/>
      <c r="IG144" s="527"/>
      <c r="IH144" s="527"/>
      <c r="II144" s="527"/>
      <c r="IJ144" s="527"/>
      <c r="IK144" s="527"/>
      <c r="IL144" s="527"/>
      <c r="IM144" s="527"/>
      <c r="IN144" s="527"/>
      <c r="IO144" s="527"/>
      <c r="IP144" s="527"/>
      <c r="IQ144" s="527"/>
      <c r="IR144" s="527"/>
      <c r="IS144" s="527"/>
    </row>
    <row r="145" s="5" customFormat="1" ht="24.95" customHeight="1" spans="1:253">
      <c r="A145" s="563" t="s">
        <v>59</v>
      </c>
      <c r="B145" s="564">
        <v>0</v>
      </c>
      <c r="C145" s="565">
        <v>0</v>
      </c>
      <c r="D145" s="565">
        <v>0</v>
      </c>
      <c r="E145" s="566" t="str">
        <f t="shared" si="19"/>
        <v/>
      </c>
      <c r="F145" s="565">
        <v>0</v>
      </c>
      <c r="G145" s="567" t="str">
        <f t="shared" si="13"/>
        <v/>
      </c>
      <c r="H145" s="527"/>
      <c r="I145" s="527"/>
      <c r="J145" s="527"/>
      <c r="K145" s="527"/>
      <c r="L145" s="527"/>
      <c r="M145" s="527"/>
      <c r="N145" s="527"/>
      <c r="O145" s="527"/>
      <c r="P145" s="527"/>
      <c r="Q145" s="527"/>
      <c r="R145" s="527"/>
      <c r="S145" s="527"/>
      <c r="T145" s="527"/>
      <c r="U145" s="527"/>
      <c r="V145" s="527"/>
      <c r="W145" s="527"/>
      <c r="X145" s="527"/>
      <c r="Y145" s="527"/>
      <c r="Z145" s="527"/>
      <c r="AA145" s="527"/>
      <c r="AB145" s="527"/>
      <c r="AC145" s="527"/>
      <c r="HN145" s="527"/>
      <c r="HO145" s="527"/>
      <c r="HP145" s="527"/>
      <c r="HQ145" s="527"/>
      <c r="HR145" s="527"/>
      <c r="HS145" s="527"/>
      <c r="HT145" s="527"/>
      <c r="HU145" s="527"/>
      <c r="HV145" s="527"/>
      <c r="HW145" s="527"/>
      <c r="HX145" s="527"/>
      <c r="HY145" s="527"/>
      <c r="HZ145" s="527"/>
      <c r="IA145" s="527"/>
      <c r="IB145" s="527"/>
      <c r="IC145" s="527"/>
      <c r="ID145" s="527"/>
      <c r="IE145" s="527"/>
      <c r="IF145" s="527"/>
      <c r="IG145" s="527"/>
      <c r="IH145" s="527"/>
      <c r="II145" s="527"/>
      <c r="IJ145" s="527"/>
      <c r="IK145" s="527"/>
      <c r="IL145" s="527"/>
      <c r="IM145" s="527"/>
      <c r="IN145" s="527"/>
      <c r="IO145" s="527"/>
      <c r="IP145" s="527"/>
      <c r="IQ145" s="527"/>
      <c r="IR145" s="527"/>
      <c r="IS145" s="527"/>
    </row>
    <row r="146" s="5" customFormat="1" ht="24.95" customHeight="1" spans="1:253">
      <c r="A146" s="563" t="s">
        <v>134</v>
      </c>
      <c r="B146" s="564">
        <v>0</v>
      </c>
      <c r="C146" s="565">
        <v>0</v>
      </c>
      <c r="D146" s="565">
        <v>0</v>
      </c>
      <c r="E146" s="566" t="str">
        <f t="shared" si="19"/>
        <v/>
      </c>
      <c r="F146" s="565">
        <v>0</v>
      </c>
      <c r="G146" s="567" t="str">
        <f t="shared" si="13"/>
        <v/>
      </c>
      <c r="H146" s="527"/>
      <c r="I146" s="527"/>
      <c r="J146" s="527"/>
      <c r="K146" s="527"/>
      <c r="L146" s="527"/>
      <c r="M146" s="527"/>
      <c r="N146" s="527"/>
      <c r="O146" s="527"/>
      <c r="P146" s="527"/>
      <c r="Q146" s="527"/>
      <c r="R146" s="527"/>
      <c r="S146" s="527"/>
      <c r="T146" s="527"/>
      <c r="U146" s="527"/>
      <c r="V146" s="527"/>
      <c r="W146" s="527"/>
      <c r="X146" s="527"/>
      <c r="Y146" s="527"/>
      <c r="Z146" s="527"/>
      <c r="AA146" s="527"/>
      <c r="AB146" s="527"/>
      <c r="AC146" s="527"/>
      <c r="HN146" s="527"/>
      <c r="HO146" s="527"/>
      <c r="HP146" s="527"/>
      <c r="HQ146" s="527"/>
      <c r="HR146" s="527"/>
      <c r="HS146" s="527"/>
      <c r="HT146" s="527"/>
      <c r="HU146" s="527"/>
      <c r="HV146" s="527"/>
      <c r="HW146" s="527"/>
      <c r="HX146" s="527"/>
      <c r="HY146" s="527"/>
      <c r="HZ146" s="527"/>
      <c r="IA146" s="527"/>
      <c r="IB146" s="527"/>
      <c r="IC146" s="527"/>
      <c r="ID146" s="527"/>
      <c r="IE146" s="527"/>
      <c r="IF146" s="527"/>
      <c r="IG146" s="527"/>
      <c r="IH146" s="527"/>
      <c r="II146" s="527"/>
      <c r="IJ146" s="527"/>
      <c r="IK146" s="527"/>
      <c r="IL146" s="527"/>
      <c r="IM146" s="527"/>
      <c r="IN146" s="527"/>
      <c r="IO146" s="527"/>
      <c r="IP146" s="527"/>
      <c r="IQ146" s="527"/>
      <c r="IR146" s="527"/>
      <c r="IS146" s="527"/>
    </row>
    <row r="147" s="5" customFormat="1" ht="24.95" customHeight="1" spans="1:253">
      <c r="A147" s="563" t="s">
        <v>135</v>
      </c>
      <c r="B147" s="367">
        <f t="shared" ref="B147:F147" si="21">SUM(B148:B152)</f>
        <v>229</v>
      </c>
      <c r="C147" s="367">
        <f t="shared" si="21"/>
        <v>229</v>
      </c>
      <c r="D147" s="367">
        <f t="shared" si="21"/>
        <v>200</v>
      </c>
      <c r="E147" s="561">
        <f t="shared" si="19"/>
        <v>0.873362445414847</v>
      </c>
      <c r="F147" s="367">
        <f t="shared" si="21"/>
        <v>118</v>
      </c>
      <c r="G147" s="562">
        <f t="shared" si="13"/>
        <v>0.694915254237288</v>
      </c>
      <c r="H147" s="527"/>
      <c r="I147" s="527"/>
      <c r="J147" s="527"/>
      <c r="K147" s="527"/>
      <c r="L147" s="527"/>
      <c r="M147" s="527"/>
      <c r="N147" s="527"/>
      <c r="O147" s="527"/>
      <c r="P147" s="527"/>
      <c r="Q147" s="527"/>
      <c r="R147" s="527"/>
      <c r="S147" s="527"/>
      <c r="T147" s="527"/>
      <c r="U147" s="527"/>
      <c r="V147" s="527"/>
      <c r="W147" s="527"/>
      <c r="X147" s="527"/>
      <c r="Y147" s="527"/>
      <c r="Z147" s="527"/>
      <c r="AA147" s="527"/>
      <c r="AB147" s="527"/>
      <c r="AC147" s="527"/>
      <c r="HN147" s="527"/>
      <c r="HO147" s="527"/>
      <c r="HP147" s="527"/>
      <c r="HQ147" s="527"/>
      <c r="HR147" s="527"/>
      <c r="HS147" s="527"/>
      <c r="HT147" s="527"/>
      <c r="HU147" s="527"/>
      <c r="HV147" s="527"/>
      <c r="HW147" s="527"/>
      <c r="HX147" s="527"/>
      <c r="HY147" s="527"/>
      <c r="HZ147" s="527"/>
      <c r="IA147" s="527"/>
      <c r="IB147" s="527"/>
      <c r="IC147" s="527"/>
      <c r="ID147" s="527"/>
      <c r="IE147" s="527"/>
      <c r="IF147" s="527"/>
      <c r="IG147" s="527"/>
      <c r="IH147" s="527"/>
      <c r="II147" s="527"/>
      <c r="IJ147" s="527"/>
      <c r="IK147" s="527"/>
      <c r="IL147" s="527"/>
      <c r="IM147" s="527"/>
      <c r="IN147" s="527"/>
      <c r="IO147" s="527"/>
      <c r="IP147" s="527"/>
      <c r="IQ147" s="527"/>
      <c r="IR147" s="527"/>
      <c r="IS147" s="527"/>
    </row>
    <row r="148" s="528" customFormat="1" ht="24.95" customHeight="1" spans="1:253">
      <c r="A148" s="563" t="s">
        <v>50</v>
      </c>
      <c r="B148" s="564">
        <v>106</v>
      </c>
      <c r="C148" s="565">
        <v>107</v>
      </c>
      <c r="D148" s="565">
        <v>107</v>
      </c>
      <c r="E148" s="566">
        <f t="shared" si="19"/>
        <v>1</v>
      </c>
      <c r="F148" s="565">
        <v>108</v>
      </c>
      <c r="G148" s="567">
        <f t="shared" si="13"/>
        <v>-0.00925925925925926</v>
      </c>
    </row>
    <row r="149" s="5" customFormat="1" ht="24.95" customHeight="1" spans="1:253">
      <c r="A149" s="563" t="s">
        <v>51</v>
      </c>
      <c r="B149" s="564">
        <v>0</v>
      </c>
      <c r="C149" s="565">
        <v>0</v>
      </c>
      <c r="D149" s="565">
        <v>0</v>
      </c>
      <c r="E149" s="566" t="str">
        <f t="shared" si="19"/>
        <v/>
      </c>
      <c r="F149" s="565">
        <v>0</v>
      </c>
      <c r="G149" s="567" t="str">
        <f t="shared" si="13"/>
        <v/>
      </c>
      <c r="H149" s="527"/>
      <c r="I149" s="527"/>
      <c r="J149" s="527"/>
      <c r="K149" s="527"/>
      <c r="L149" s="527"/>
      <c r="M149" s="527"/>
      <c r="N149" s="527"/>
      <c r="O149" s="527"/>
      <c r="P149" s="527"/>
      <c r="Q149" s="527"/>
      <c r="R149" s="527"/>
      <c r="S149" s="527"/>
      <c r="T149" s="527"/>
      <c r="U149" s="527"/>
      <c r="V149" s="527"/>
      <c r="W149" s="527"/>
      <c r="X149" s="527"/>
      <c r="Y149" s="527"/>
      <c r="Z149" s="527"/>
      <c r="AA149" s="527"/>
      <c r="AB149" s="527"/>
      <c r="AC149" s="527"/>
      <c r="HN149" s="527"/>
      <c r="HO149" s="527"/>
      <c r="HP149" s="527"/>
      <c r="HQ149" s="527"/>
      <c r="HR149" s="527"/>
      <c r="HS149" s="527"/>
      <c r="HT149" s="527"/>
      <c r="HU149" s="527"/>
      <c r="HV149" s="527"/>
      <c r="HW149" s="527"/>
      <c r="HX149" s="527"/>
      <c r="HY149" s="527"/>
      <c r="HZ149" s="527"/>
      <c r="IA149" s="527"/>
      <c r="IB149" s="527"/>
      <c r="IC149" s="527"/>
      <c r="ID149" s="527"/>
      <c r="IE149" s="527"/>
      <c r="IF149" s="527"/>
      <c r="IG149" s="527"/>
      <c r="IH149" s="527"/>
      <c r="II149" s="527"/>
      <c r="IJ149" s="527"/>
      <c r="IK149" s="527"/>
      <c r="IL149" s="527"/>
      <c r="IM149" s="527"/>
      <c r="IN149" s="527"/>
      <c r="IO149" s="527"/>
      <c r="IP149" s="527"/>
      <c r="IQ149" s="527"/>
      <c r="IR149" s="527"/>
      <c r="IS149" s="527"/>
    </row>
    <row r="150" s="528" customFormat="1" ht="24.95" customHeight="1" spans="1:253">
      <c r="A150" s="563" t="s">
        <v>52</v>
      </c>
      <c r="B150" s="564">
        <v>0</v>
      </c>
      <c r="C150" s="565">
        <v>0</v>
      </c>
      <c r="D150" s="565">
        <v>0</v>
      </c>
      <c r="E150" s="566" t="str">
        <f t="shared" si="19"/>
        <v/>
      </c>
      <c r="F150" s="565">
        <v>0</v>
      </c>
      <c r="G150" s="567" t="str">
        <f t="shared" ref="G150:G213" si="22">IFERROR((D150-F150)/F150,"")</f>
        <v/>
      </c>
    </row>
    <row r="151" s="5" customFormat="1" ht="24.95" customHeight="1" spans="1:253">
      <c r="A151" s="563" t="s">
        <v>136</v>
      </c>
      <c r="B151" s="564">
        <v>3</v>
      </c>
      <c r="C151" s="565">
        <v>2</v>
      </c>
      <c r="D151" s="565">
        <v>2</v>
      </c>
      <c r="E151" s="566">
        <f t="shared" si="19"/>
        <v>1</v>
      </c>
      <c r="F151" s="565">
        <v>10</v>
      </c>
      <c r="G151" s="567">
        <f t="shared" si="22"/>
        <v>-0.8</v>
      </c>
      <c r="H151" s="527"/>
      <c r="I151" s="527"/>
      <c r="J151" s="527"/>
      <c r="K151" s="527"/>
      <c r="L151" s="527"/>
      <c r="M151" s="527"/>
      <c r="N151" s="527"/>
      <c r="O151" s="527"/>
      <c r="P151" s="527"/>
      <c r="Q151" s="527"/>
      <c r="R151" s="527"/>
      <c r="S151" s="527"/>
      <c r="T151" s="527"/>
      <c r="U151" s="527"/>
      <c r="V151" s="527"/>
      <c r="W151" s="527"/>
      <c r="X151" s="527"/>
      <c r="Y151" s="527"/>
      <c r="Z151" s="527"/>
      <c r="AA151" s="527"/>
      <c r="AB151" s="527"/>
      <c r="AC151" s="527"/>
      <c r="HN151" s="527"/>
      <c r="HO151" s="527"/>
      <c r="HP151" s="527"/>
      <c r="HQ151" s="527"/>
      <c r="HR151" s="527"/>
      <c r="HS151" s="527"/>
      <c r="HT151" s="527"/>
      <c r="HU151" s="527"/>
      <c r="HV151" s="527"/>
      <c r="HW151" s="527"/>
      <c r="HX151" s="527"/>
      <c r="HY151" s="527"/>
      <c r="HZ151" s="527"/>
      <c r="IA151" s="527"/>
      <c r="IB151" s="527"/>
      <c r="IC151" s="527"/>
      <c r="ID151" s="527"/>
      <c r="IE151" s="527"/>
      <c r="IF151" s="527"/>
      <c r="IG151" s="527"/>
      <c r="IH151" s="527"/>
      <c r="II151" s="527"/>
      <c r="IJ151" s="527"/>
      <c r="IK151" s="527"/>
      <c r="IL151" s="527"/>
      <c r="IM151" s="527"/>
      <c r="IN151" s="527"/>
      <c r="IO151" s="527"/>
      <c r="IP151" s="527"/>
      <c r="IQ151" s="527"/>
      <c r="IR151" s="527"/>
      <c r="IS151" s="527"/>
    </row>
    <row r="152" s="528" customFormat="1" ht="24.95" customHeight="1" spans="1:253">
      <c r="A152" s="563" t="s">
        <v>137</v>
      </c>
      <c r="B152" s="564">
        <v>120</v>
      </c>
      <c r="C152" s="565">
        <v>120</v>
      </c>
      <c r="D152" s="565">
        <v>91</v>
      </c>
      <c r="E152" s="566">
        <f t="shared" si="19"/>
        <v>0.758333333333333</v>
      </c>
      <c r="F152" s="565">
        <v>0</v>
      </c>
      <c r="G152" s="567" t="str">
        <f t="shared" si="22"/>
        <v/>
      </c>
    </row>
    <row r="153" s="5" customFormat="1" ht="24.95" customHeight="1" spans="1:253">
      <c r="A153" s="563" t="s">
        <v>138</v>
      </c>
      <c r="B153" s="367">
        <f t="shared" ref="B153:F153" si="23">SUM(B154:B159)</f>
        <v>61</v>
      </c>
      <c r="C153" s="367">
        <f t="shared" si="23"/>
        <v>63</v>
      </c>
      <c r="D153" s="367">
        <f t="shared" si="23"/>
        <v>63</v>
      </c>
      <c r="E153" s="561">
        <f t="shared" si="19"/>
        <v>1</v>
      </c>
      <c r="F153" s="367">
        <f t="shared" si="23"/>
        <v>52</v>
      </c>
      <c r="G153" s="562">
        <f t="shared" si="22"/>
        <v>0.211538461538462</v>
      </c>
      <c r="H153" s="527"/>
      <c r="I153" s="527"/>
      <c r="J153" s="527"/>
      <c r="K153" s="527"/>
      <c r="L153" s="527"/>
      <c r="M153" s="527"/>
      <c r="N153" s="527"/>
      <c r="O153" s="527"/>
      <c r="P153" s="527"/>
      <c r="Q153" s="527"/>
      <c r="R153" s="527"/>
      <c r="S153" s="527"/>
      <c r="T153" s="527"/>
      <c r="U153" s="527"/>
      <c r="V153" s="527"/>
      <c r="W153" s="527"/>
      <c r="X153" s="527"/>
      <c r="Y153" s="527"/>
      <c r="Z153" s="527"/>
      <c r="AA153" s="527"/>
      <c r="AB153" s="527"/>
      <c r="AC153" s="527"/>
      <c r="HN153" s="527"/>
      <c r="HO153" s="527"/>
      <c r="HP153" s="527"/>
      <c r="HQ153" s="527"/>
      <c r="HR153" s="527"/>
      <c r="HS153" s="527"/>
      <c r="HT153" s="527"/>
      <c r="HU153" s="527"/>
      <c r="HV153" s="527"/>
      <c r="HW153" s="527"/>
      <c r="HX153" s="527"/>
      <c r="HY153" s="527"/>
      <c r="HZ153" s="527"/>
      <c r="IA153" s="527"/>
      <c r="IB153" s="527"/>
      <c r="IC153" s="527"/>
      <c r="ID153" s="527"/>
      <c r="IE153" s="527"/>
      <c r="IF153" s="527"/>
      <c r="IG153" s="527"/>
      <c r="IH153" s="527"/>
      <c r="II153" s="527"/>
      <c r="IJ153" s="527"/>
      <c r="IK153" s="527"/>
      <c r="IL153" s="527"/>
      <c r="IM153" s="527"/>
      <c r="IN153" s="527"/>
      <c r="IO153" s="527"/>
      <c r="IP153" s="527"/>
      <c r="IQ153" s="527"/>
      <c r="IR153" s="527"/>
      <c r="IS153" s="527"/>
    </row>
    <row r="154" s="5" customFormat="1" ht="24.95" customHeight="1" spans="1:253">
      <c r="A154" s="563" t="s">
        <v>50</v>
      </c>
      <c r="B154" s="564">
        <v>54</v>
      </c>
      <c r="C154" s="565">
        <v>57</v>
      </c>
      <c r="D154" s="565">
        <v>57</v>
      </c>
      <c r="E154" s="566">
        <f t="shared" si="19"/>
        <v>1</v>
      </c>
      <c r="F154" s="565">
        <v>51</v>
      </c>
      <c r="G154" s="567">
        <f t="shared" si="22"/>
        <v>0.117647058823529</v>
      </c>
      <c r="H154" s="527"/>
      <c r="I154" s="527"/>
      <c r="J154" s="527"/>
      <c r="K154" s="527"/>
      <c r="L154" s="527"/>
      <c r="M154" s="527"/>
      <c r="N154" s="527"/>
      <c r="O154" s="527"/>
      <c r="P154" s="527"/>
      <c r="Q154" s="527"/>
      <c r="R154" s="527"/>
      <c r="S154" s="527"/>
      <c r="T154" s="527"/>
      <c r="U154" s="527"/>
      <c r="V154" s="527"/>
      <c r="W154" s="527"/>
      <c r="X154" s="527"/>
      <c r="Y154" s="527"/>
      <c r="Z154" s="527"/>
      <c r="AA154" s="527"/>
      <c r="AB154" s="527"/>
      <c r="AC154" s="527"/>
      <c r="HN154" s="527"/>
      <c r="HO154" s="527"/>
      <c r="HP154" s="527"/>
      <c r="HQ154" s="527"/>
      <c r="HR154" s="527"/>
      <c r="HS154" s="527"/>
      <c r="HT154" s="527"/>
      <c r="HU154" s="527"/>
      <c r="HV154" s="527"/>
      <c r="HW154" s="527"/>
      <c r="HX154" s="527"/>
      <c r="HY154" s="527"/>
      <c r="HZ154" s="527"/>
      <c r="IA154" s="527"/>
      <c r="IB154" s="527"/>
      <c r="IC154" s="527"/>
      <c r="ID154" s="527"/>
      <c r="IE154" s="527"/>
      <c r="IF154" s="527"/>
      <c r="IG154" s="527"/>
      <c r="IH154" s="527"/>
      <c r="II154" s="527"/>
      <c r="IJ154" s="527"/>
      <c r="IK154" s="527"/>
      <c r="IL154" s="527"/>
      <c r="IM154" s="527"/>
      <c r="IN154" s="527"/>
      <c r="IO154" s="527"/>
      <c r="IP154" s="527"/>
      <c r="IQ154" s="527"/>
      <c r="IR154" s="527"/>
      <c r="IS154" s="527"/>
    </row>
    <row r="155" s="528" customFormat="1" ht="24.95" customHeight="1" spans="1:253">
      <c r="A155" s="563" t="s">
        <v>51</v>
      </c>
      <c r="B155" s="564">
        <v>0</v>
      </c>
      <c r="C155" s="565">
        <v>0</v>
      </c>
      <c r="D155" s="565">
        <v>0</v>
      </c>
      <c r="E155" s="566" t="str">
        <f t="shared" si="19"/>
        <v/>
      </c>
      <c r="F155" s="565">
        <v>0</v>
      </c>
      <c r="G155" s="567" t="str">
        <f t="shared" si="22"/>
        <v/>
      </c>
    </row>
    <row r="156" s="5" customFormat="1" ht="24.95" customHeight="1" spans="1:253">
      <c r="A156" s="563" t="s">
        <v>52</v>
      </c>
      <c r="B156" s="564">
        <v>0</v>
      </c>
      <c r="C156" s="565">
        <v>0</v>
      </c>
      <c r="D156" s="565">
        <v>0</v>
      </c>
      <c r="E156" s="566" t="str">
        <f t="shared" si="19"/>
        <v/>
      </c>
      <c r="F156" s="565">
        <v>0</v>
      </c>
      <c r="G156" s="567" t="str">
        <f t="shared" si="22"/>
        <v/>
      </c>
      <c r="H156" s="527"/>
      <c r="I156" s="527"/>
      <c r="J156" s="527"/>
      <c r="K156" s="527"/>
      <c r="L156" s="527"/>
      <c r="M156" s="527"/>
      <c r="N156" s="527"/>
      <c r="O156" s="527"/>
      <c r="P156" s="527"/>
      <c r="Q156" s="527"/>
      <c r="R156" s="527"/>
      <c r="S156" s="527"/>
      <c r="T156" s="527"/>
      <c r="U156" s="527"/>
      <c r="V156" s="527"/>
      <c r="W156" s="527"/>
      <c r="X156" s="527"/>
      <c r="Y156" s="527"/>
      <c r="Z156" s="527"/>
      <c r="AA156" s="527"/>
      <c r="AB156" s="527"/>
      <c r="AC156" s="527"/>
      <c r="HN156" s="527"/>
      <c r="HO156" s="527"/>
      <c r="HP156" s="527"/>
      <c r="HQ156" s="527"/>
      <c r="HR156" s="527"/>
      <c r="HS156" s="527"/>
      <c r="HT156" s="527"/>
      <c r="HU156" s="527"/>
      <c r="HV156" s="527"/>
      <c r="HW156" s="527"/>
      <c r="HX156" s="527"/>
      <c r="HY156" s="527"/>
      <c r="HZ156" s="527"/>
      <c r="IA156" s="527"/>
      <c r="IB156" s="527"/>
      <c r="IC156" s="527"/>
      <c r="ID156" s="527"/>
      <c r="IE156" s="527"/>
      <c r="IF156" s="527"/>
      <c r="IG156" s="527"/>
      <c r="IH156" s="527"/>
      <c r="II156" s="527"/>
      <c r="IJ156" s="527"/>
      <c r="IK156" s="527"/>
      <c r="IL156" s="527"/>
      <c r="IM156" s="527"/>
      <c r="IN156" s="527"/>
      <c r="IO156" s="527"/>
      <c r="IP156" s="527"/>
      <c r="IQ156" s="527"/>
      <c r="IR156" s="527"/>
      <c r="IS156" s="527"/>
    </row>
    <row r="157" s="529" customFormat="1" ht="24.95" customHeight="1" spans="1:253">
      <c r="A157" s="563" t="s">
        <v>64</v>
      </c>
      <c r="B157" s="564">
        <v>0</v>
      </c>
      <c r="C157" s="565">
        <v>0</v>
      </c>
      <c r="D157" s="565">
        <v>0</v>
      </c>
      <c r="E157" s="566" t="str">
        <f t="shared" si="19"/>
        <v/>
      </c>
      <c r="F157" s="565">
        <v>0</v>
      </c>
      <c r="G157" s="567" t="str">
        <f t="shared" si="22"/>
        <v/>
      </c>
      <c r="H157" s="527"/>
      <c r="I157" s="527"/>
      <c r="J157" s="527"/>
      <c r="K157" s="527"/>
      <c r="L157" s="527"/>
      <c r="M157" s="527"/>
      <c r="N157" s="527"/>
      <c r="O157" s="527"/>
      <c r="P157" s="527"/>
      <c r="Q157" s="527"/>
      <c r="R157" s="527"/>
      <c r="S157" s="527"/>
      <c r="T157" s="527"/>
      <c r="U157" s="527"/>
      <c r="V157" s="527"/>
      <c r="W157" s="527"/>
      <c r="X157" s="527"/>
      <c r="Y157" s="527"/>
      <c r="Z157" s="527"/>
      <c r="AA157" s="527"/>
      <c r="AB157" s="527"/>
      <c r="AC157" s="527"/>
      <c r="HN157" s="527"/>
      <c r="HO157" s="527"/>
      <c r="HP157" s="527"/>
      <c r="HQ157" s="527"/>
      <c r="HR157" s="527"/>
      <c r="HS157" s="527"/>
      <c r="HT157" s="527"/>
      <c r="HU157" s="527"/>
      <c r="HV157" s="527"/>
      <c r="HW157" s="527"/>
      <c r="HX157" s="527"/>
      <c r="HY157" s="527"/>
      <c r="HZ157" s="527"/>
      <c r="IA157" s="527"/>
      <c r="IB157" s="527"/>
      <c r="IC157" s="527"/>
      <c r="ID157" s="527"/>
      <c r="IE157" s="527"/>
      <c r="IF157" s="527"/>
      <c r="IG157" s="527"/>
      <c r="IH157" s="527"/>
      <c r="II157" s="527"/>
      <c r="IJ157" s="527"/>
      <c r="IK157" s="527"/>
      <c r="IL157" s="527"/>
      <c r="IM157" s="527"/>
      <c r="IN157" s="527"/>
      <c r="IO157" s="527"/>
      <c r="IP157" s="527"/>
      <c r="IQ157" s="527"/>
      <c r="IR157" s="527"/>
      <c r="IS157" s="527"/>
    </row>
    <row r="158" s="5" customFormat="1" ht="24.95" customHeight="1" spans="1:253">
      <c r="A158" s="563" t="s">
        <v>59</v>
      </c>
      <c r="B158" s="564">
        <v>0</v>
      </c>
      <c r="C158" s="565">
        <v>0</v>
      </c>
      <c r="D158" s="565">
        <v>0</v>
      </c>
      <c r="E158" s="566" t="str">
        <f t="shared" si="19"/>
        <v/>
      </c>
      <c r="F158" s="565">
        <v>0</v>
      </c>
      <c r="G158" s="567" t="str">
        <f t="shared" si="22"/>
        <v/>
      </c>
      <c r="H158" s="527"/>
      <c r="I158" s="527"/>
      <c r="J158" s="527"/>
      <c r="K158" s="527"/>
      <c r="L158" s="527"/>
      <c r="M158" s="527"/>
      <c r="N158" s="527"/>
      <c r="O158" s="527"/>
      <c r="P158" s="527"/>
      <c r="Q158" s="527"/>
      <c r="R158" s="527"/>
      <c r="S158" s="527"/>
      <c r="T158" s="527"/>
      <c r="U158" s="527"/>
      <c r="V158" s="527"/>
      <c r="W158" s="527"/>
      <c r="X158" s="527"/>
      <c r="Y158" s="527"/>
      <c r="Z158" s="527"/>
      <c r="AA158" s="527"/>
      <c r="AB158" s="527"/>
      <c r="AC158" s="527"/>
      <c r="HN158" s="527"/>
      <c r="HO158" s="527"/>
      <c r="HP158" s="527"/>
      <c r="HQ158" s="527"/>
      <c r="HR158" s="527"/>
      <c r="HS158" s="527"/>
      <c r="HT158" s="527"/>
      <c r="HU158" s="527"/>
      <c r="HV158" s="527"/>
      <c r="HW158" s="527"/>
      <c r="HX158" s="527"/>
      <c r="HY158" s="527"/>
      <c r="HZ158" s="527"/>
      <c r="IA158" s="527"/>
      <c r="IB158" s="527"/>
      <c r="IC158" s="527"/>
      <c r="ID158" s="527"/>
      <c r="IE158" s="527"/>
      <c r="IF158" s="527"/>
      <c r="IG158" s="527"/>
      <c r="IH158" s="527"/>
      <c r="II158" s="527"/>
      <c r="IJ158" s="527"/>
      <c r="IK158" s="527"/>
      <c r="IL158" s="527"/>
      <c r="IM158" s="527"/>
      <c r="IN158" s="527"/>
      <c r="IO158" s="527"/>
      <c r="IP158" s="527"/>
      <c r="IQ158" s="527"/>
      <c r="IR158" s="527"/>
      <c r="IS158" s="527"/>
    </row>
    <row r="159" s="5" customFormat="1" ht="37.5" spans="1:253">
      <c r="A159" s="563" t="s">
        <v>139</v>
      </c>
      <c r="B159" s="564">
        <v>7</v>
      </c>
      <c r="C159" s="565">
        <v>6</v>
      </c>
      <c r="D159" s="565">
        <v>6</v>
      </c>
      <c r="E159" s="566">
        <f t="shared" si="19"/>
        <v>1</v>
      </c>
      <c r="F159" s="565">
        <v>1</v>
      </c>
      <c r="G159" s="567">
        <f t="shared" si="22"/>
        <v>5</v>
      </c>
      <c r="H159" s="527"/>
      <c r="I159" s="527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7"/>
      <c r="AA159" s="527"/>
      <c r="AB159" s="527"/>
      <c r="AC159" s="527"/>
      <c r="HN159" s="527"/>
      <c r="HO159" s="527"/>
      <c r="HP159" s="527"/>
      <c r="HQ159" s="527"/>
      <c r="HR159" s="527"/>
      <c r="HS159" s="527"/>
      <c r="HT159" s="527"/>
      <c r="HU159" s="527"/>
      <c r="HV159" s="527"/>
      <c r="HW159" s="527"/>
      <c r="HX159" s="527"/>
      <c r="HY159" s="527"/>
      <c r="HZ159" s="527"/>
      <c r="IA159" s="527"/>
      <c r="IB159" s="527"/>
      <c r="IC159" s="527"/>
      <c r="ID159" s="527"/>
      <c r="IE159" s="527"/>
      <c r="IF159" s="527"/>
      <c r="IG159" s="527"/>
      <c r="IH159" s="527"/>
      <c r="II159" s="527"/>
      <c r="IJ159" s="527"/>
      <c r="IK159" s="527"/>
      <c r="IL159" s="527"/>
      <c r="IM159" s="527"/>
      <c r="IN159" s="527"/>
      <c r="IO159" s="527"/>
      <c r="IP159" s="527"/>
      <c r="IQ159" s="527"/>
      <c r="IR159" s="527"/>
      <c r="IS159" s="527"/>
    </row>
    <row r="160" s="5" customFormat="1" ht="24.95" customHeight="1" spans="1:253">
      <c r="A160" s="563" t="s">
        <v>140</v>
      </c>
      <c r="B160" s="367">
        <f t="shared" ref="B160:F160" si="24">SUM(B161:B166)</f>
        <v>449</v>
      </c>
      <c r="C160" s="367">
        <f t="shared" si="24"/>
        <v>465</v>
      </c>
      <c r="D160" s="367">
        <f t="shared" si="24"/>
        <v>465</v>
      </c>
      <c r="E160" s="561">
        <f t="shared" si="19"/>
        <v>1</v>
      </c>
      <c r="F160" s="367">
        <f t="shared" si="24"/>
        <v>435</v>
      </c>
      <c r="G160" s="562">
        <f t="shared" si="22"/>
        <v>0.0689655172413793</v>
      </c>
      <c r="H160" s="527"/>
      <c r="I160" s="527"/>
      <c r="J160" s="527"/>
      <c r="K160" s="527"/>
      <c r="L160" s="527"/>
      <c r="M160" s="527"/>
      <c r="N160" s="527"/>
      <c r="O160" s="527"/>
      <c r="P160" s="527"/>
      <c r="Q160" s="527"/>
      <c r="R160" s="527"/>
      <c r="S160" s="527"/>
      <c r="T160" s="527"/>
      <c r="U160" s="527"/>
      <c r="V160" s="527"/>
      <c r="W160" s="527"/>
      <c r="X160" s="527"/>
      <c r="Y160" s="527"/>
      <c r="Z160" s="527"/>
      <c r="AA160" s="527"/>
      <c r="AB160" s="527"/>
      <c r="AC160" s="527"/>
      <c r="HN160" s="527"/>
      <c r="HO160" s="527"/>
      <c r="HP160" s="527"/>
      <c r="HQ160" s="527"/>
      <c r="HR160" s="527"/>
      <c r="HS160" s="527"/>
      <c r="HT160" s="527"/>
      <c r="HU160" s="527"/>
      <c r="HV160" s="527"/>
      <c r="HW160" s="527"/>
      <c r="HX160" s="527"/>
      <c r="HY160" s="527"/>
      <c r="HZ160" s="527"/>
      <c r="IA160" s="527"/>
      <c r="IB160" s="527"/>
      <c r="IC160" s="527"/>
      <c r="ID160" s="527"/>
      <c r="IE160" s="527"/>
      <c r="IF160" s="527"/>
      <c r="IG160" s="527"/>
      <c r="IH160" s="527"/>
      <c r="II160" s="527"/>
      <c r="IJ160" s="527"/>
      <c r="IK160" s="527"/>
      <c r="IL160" s="527"/>
      <c r="IM160" s="527"/>
      <c r="IN160" s="527"/>
      <c r="IO160" s="527"/>
      <c r="IP160" s="527"/>
      <c r="IQ160" s="527"/>
      <c r="IR160" s="527"/>
      <c r="IS160" s="527"/>
    </row>
    <row r="161" s="5" customFormat="1" ht="24.95" customHeight="1" spans="1:253">
      <c r="A161" s="563" t="s">
        <v>50</v>
      </c>
      <c r="B161" s="564">
        <v>314</v>
      </c>
      <c r="C161" s="565">
        <v>328</v>
      </c>
      <c r="D161" s="565">
        <v>328</v>
      </c>
      <c r="E161" s="566">
        <f t="shared" si="19"/>
        <v>1</v>
      </c>
      <c r="F161" s="565">
        <v>302</v>
      </c>
      <c r="G161" s="567">
        <f t="shared" si="22"/>
        <v>0.0860927152317881</v>
      </c>
      <c r="H161" s="527"/>
      <c r="I161" s="527"/>
      <c r="J161" s="527"/>
      <c r="K161" s="527"/>
      <c r="L161" s="527"/>
      <c r="M161" s="527"/>
      <c r="N161" s="527"/>
      <c r="O161" s="527"/>
      <c r="P161" s="527"/>
      <c r="Q161" s="527"/>
      <c r="R161" s="527"/>
      <c r="S161" s="527"/>
      <c r="T161" s="527"/>
      <c r="U161" s="527"/>
      <c r="V161" s="527"/>
      <c r="W161" s="527"/>
      <c r="X161" s="527"/>
      <c r="Y161" s="527"/>
      <c r="Z161" s="527"/>
      <c r="AA161" s="527"/>
      <c r="AB161" s="527"/>
      <c r="AC161" s="527"/>
      <c r="HN161" s="527"/>
      <c r="HO161" s="527"/>
      <c r="HP161" s="527"/>
      <c r="HQ161" s="527"/>
      <c r="HR161" s="527"/>
      <c r="HS161" s="527"/>
      <c r="HT161" s="527"/>
      <c r="HU161" s="527"/>
      <c r="HV161" s="527"/>
      <c r="HW161" s="527"/>
      <c r="HX161" s="527"/>
      <c r="HY161" s="527"/>
      <c r="HZ161" s="527"/>
      <c r="IA161" s="527"/>
      <c r="IB161" s="527"/>
      <c r="IC161" s="527"/>
      <c r="ID161" s="527"/>
      <c r="IE161" s="527"/>
      <c r="IF161" s="527"/>
      <c r="IG161" s="527"/>
      <c r="IH161" s="527"/>
      <c r="II161" s="527"/>
      <c r="IJ161" s="527"/>
      <c r="IK161" s="527"/>
      <c r="IL161" s="527"/>
      <c r="IM161" s="527"/>
      <c r="IN161" s="527"/>
      <c r="IO161" s="527"/>
      <c r="IP161" s="527"/>
      <c r="IQ161" s="527"/>
      <c r="IR161" s="527"/>
      <c r="IS161" s="527"/>
    </row>
    <row r="162" s="528" customFormat="1" ht="24.95" customHeight="1" spans="1:253">
      <c r="A162" s="563" t="s">
        <v>51</v>
      </c>
      <c r="B162" s="564">
        <v>9</v>
      </c>
      <c r="C162" s="565">
        <v>8</v>
      </c>
      <c r="D162" s="565">
        <v>8</v>
      </c>
      <c r="E162" s="566">
        <f t="shared" si="19"/>
        <v>1</v>
      </c>
      <c r="F162" s="565">
        <v>6</v>
      </c>
      <c r="G162" s="567">
        <f t="shared" si="22"/>
        <v>0.333333333333333</v>
      </c>
    </row>
    <row r="163" s="528" customFormat="1" ht="24.95" customHeight="1" spans="1:253">
      <c r="A163" s="563" t="s">
        <v>52</v>
      </c>
      <c r="B163" s="564">
        <v>0</v>
      </c>
      <c r="C163" s="565">
        <v>0</v>
      </c>
      <c r="D163" s="565">
        <v>0</v>
      </c>
      <c r="E163" s="566" t="str">
        <f t="shared" si="19"/>
        <v/>
      </c>
      <c r="F163" s="565">
        <v>0</v>
      </c>
      <c r="G163" s="567" t="str">
        <f t="shared" si="22"/>
        <v/>
      </c>
    </row>
    <row r="164" s="5" customFormat="1" ht="24.95" customHeight="1" spans="1:253">
      <c r="A164" s="563" t="s">
        <v>141</v>
      </c>
      <c r="B164" s="564">
        <v>0</v>
      </c>
      <c r="C164" s="565">
        <v>0</v>
      </c>
      <c r="D164" s="565">
        <v>0</v>
      </c>
      <c r="E164" s="566" t="str">
        <f t="shared" si="19"/>
        <v/>
      </c>
      <c r="F164" s="565">
        <v>0</v>
      </c>
      <c r="G164" s="567" t="str">
        <f t="shared" si="22"/>
        <v/>
      </c>
      <c r="H164" s="527"/>
      <c r="I164" s="527"/>
      <c r="J164" s="527"/>
      <c r="K164" s="527"/>
      <c r="L164" s="527"/>
      <c r="M164" s="527"/>
      <c r="N164" s="527"/>
      <c r="O164" s="527"/>
      <c r="P164" s="527"/>
      <c r="Q164" s="527"/>
      <c r="R164" s="527"/>
      <c r="S164" s="527"/>
      <c r="T164" s="527"/>
      <c r="U164" s="527"/>
      <c r="V164" s="527"/>
      <c r="W164" s="527"/>
      <c r="X164" s="527"/>
      <c r="Y164" s="527"/>
      <c r="Z164" s="527"/>
      <c r="AA164" s="527"/>
      <c r="AB164" s="527"/>
      <c r="AC164" s="527"/>
      <c r="HN164" s="527"/>
      <c r="HO164" s="527"/>
      <c r="HP164" s="527"/>
      <c r="HQ164" s="527"/>
      <c r="HR164" s="527"/>
      <c r="HS164" s="527"/>
      <c r="HT164" s="527"/>
      <c r="HU164" s="527"/>
      <c r="HV164" s="527"/>
      <c r="HW164" s="527"/>
      <c r="HX164" s="527"/>
      <c r="HY164" s="527"/>
      <c r="HZ164" s="527"/>
      <c r="IA164" s="527"/>
      <c r="IB164" s="527"/>
      <c r="IC164" s="527"/>
      <c r="ID164" s="527"/>
      <c r="IE164" s="527"/>
      <c r="IF164" s="527"/>
      <c r="IG164" s="527"/>
      <c r="IH164" s="527"/>
      <c r="II164" s="527"/>
      <c r="IJ164" s="527"/>
      <c r="IK164" s="527"/>
      <c r="IL164" s="527"/>
      <c r="IM164" s="527"/>
      <c r="IN164" s="527"/>
      <c r="IO164" s="527"/>
      <c r="IP164" s="527"/>
      <c r="IQ164" s="527"/>
      <c r="IR164" s="527"/>
      <c r="IS164" s="527"/>
    </row>
    <row r="165" s="528" customFormat="1" ht="24.95" customHeight="1" spans="1:253">
      <c r="A165" s="563" t="s">
        <v>59</v>
      </c>
      <c r="B165" s="564">
        <v>108</v>
      </c>
      <c r="C165" s="565">
        <v>117</v>
      </c>
      <c r="D165" s="565">
        <v>117</v>
      </c>
      <c r="E165" s="566">
        <f t="shared" si="19"/>
        <v>1</v>
      </c>
      <c r="F165" s="565">
        <v>102</v>
      </c>
      <c r="G165" s="567">
        <f t="shared" si="22"/>
        <v>0.147058823529412</v>
      </c>
    </row>
    <row r="166" s="5" customFormat="1" ht="24.95" customHeight="1" spans="1:253">
      <c r="A166" s="563" t="s">
        <v>142</v>
      </c>
      <c r="B166" s="564">
        <v>18</v>
      </c>
      <c r="C166" s="565">
        <v>12</v>
      </c>
      <c r="D166" s="565">
        <v>12</v>
      </c>
      <c r="E166" s="566">
        <f t="shared" si="19"/>
        <v>1</v>
      </c>
      <c r="F166" s="565">
        <v>25</v>
      </c>
      <c r="G166" s="567">
        <f t="shared" si="22"/>
        <v>-0.52</v>
      </c>
      <c r="H166" s="527"/>
      <c r="I166" s="527"/>
      <c r="J166" s="527"/>
      <c r="K166" s="527"/>
      <c r="L166" s="527"/>
      <c r="M166" s="527"/>
      <c r="N166" s="527"/>
      <c r="O166" s="527"/>
      <c r="P166" s="527"/>
      <c r="Q166" s="527"/>
      <c r="R166" s="527"/>
      <c r="S166" s="527"/>
      <c r="T166" s="527"/>
      <c r="U166" s="527"/>
      <c r="V166" s="527"/>
      <c r="W166" s="527"/>
      <c r="X166" s="527"/>
      <c r="Y166" s="527"/>
      <c r="Z166" s="527"/>
      <c r="AA166" s="527"/>
      <c r="AB166" s="527"/>
      <c r="AC166" s="527"/>
      <c r="HN166" s="527"/>
      <c r="HO166" s="527"/>
      <c r="HP166" s="527"/>
      <c r="HQ166" s="527"/>
      <c r="HR166" s="527"/>
      <c r="HS166" s="527"/>
      <c r="HT166" s="527"/>
      <c r="HU166" s="527"/>
      <c r="HV166" s="527"/>
      <c r="HW166" s="527"/>
      <c r="HX166" s="527"/>
      <c r="HY166" s="527"/>
      <c r="HZ166" s="527"/>
      <c r="IA166" s="527"/>
      <c r="IB166" s="527"/>
      <c r="IC166" s="527"/>
      <c r="ID166" s="527"/>
      <c r="IE166" s="527"/>
      <c r="IF166" s="527"/>
      <c r="IG166" s="527"/>
      <c r="IH166" s="527"/>
      <c r="II166" s="527"/>
      <c r="IJ166" s="527"/>
      <c r="IK166" s="527"/>
      <c r="IL166" s="527"/>
      <c r="IM166" s="527"/>
      <c r="IN166" s="527"/>
      <c r="IO166" s="527"/>
      <c r="IP166" s="527"/>
      <c r="IQ166" s="527"/>
      <c r="IR166" s="527"/>
      <c r="IS166" s="527"/>
    </row>
    <row r="167" s="5" customFormat="1" ht="37.5" spans="1:253">
      <c r="A167" s="563" t="s">
        <v>143</v>
      </c>
      <c r="B167" s="367">
        <f t="shared" ref="B167:F167" si="25">SUM(B168:B173)</f>
        <v>703</v>
      </c>
      <c r="C167" s="367">
        <f t="shared" si="25"/>
        <v>580</v>
      </c>
      <c r="D167" s="367">
        <f t="shared" si="25"/>
        <v>580</v>
      </c>
      <c r="E167" s="561">
        <f t="shared" si="19"/>
        <v>1</v>
      </c>
      <c r="F167" s="367">
        <f t="shared" si="25"/>
        <v>475</v>
      </c>
      <c r="G167" s="562">
        <f t="shared" si="22"/>
        <v>0.221052631578947</v>
      </c>
      <c r="H167" s="527"/>
      <c r="I167" s="527"/>
      <c r="J167" s="527"/>
      <c r="K167" s="527"/>
      <c r="L167" s="527"/>
      <c r="M167" s="527"/>
      <c r="N167" s="527"/>
      <c r="O167" s="527"/>
      <c r="P167" s="527"/>
      <c r="Q167" s="527"/>
      <c r="R167" s="527"/>
      <c r="S167" s="527"/>
      <c r="T167" s="527"/>
      <c r="U167" s="527"/>
      <c r="V167" s="527"/>
      <c r="W167" s="527"/>
      <c r="X167" s="527"/>
      <c r="Y167" s="527"/>
      <c r="Z167" s="527"/>
      <c r="AA167" s="527"/>
      <c r="AB167" s="527"/>
      <c r="AC167" s="527"/>
      <c r="HN167" s="527"/>
      <c r="HO167" s="527"/>
      <c r="HP167" s="527"/>
      <c r="HQ167" s="527"/>
      <c r="HR167" s="527"/>
      <c r="HS167" s="527"/>
      <c r="HT167" s="527"/>
      <c r="HU167" s="527"/>
      <c r="HV167" s="527"/>
      <c r="HW167" s="527"/>
      <c r="HX167" s="527"/>
      <c r="HY167" s="527"/>
      <c r="HZ167" s="527"/>
      <c r="IA167" s="527"/>
      <c r="IB167" s="527"/>
      <c r="IC167" s="527"/>
      <c r="ID167" s="527"/>
      <c r="IE167" s="527"/>
      <c r="IF167" s="527"/>
      <c r="IG167" s="527"/>
      <c r="IH167" s="527"/>
      <c r="II167" s="527"/>
      <c r="IJ167" s="527"/>
      <c r="IK167" s="527"/>
      <c r="IL167" s="527"/>
      <c r="IM167" s="527"/>
      <c r="IN167" s="527"/>
      <c r="IO167" s="527"/>
      <c r="IP167" s="527"/>
      <c r="IQ167" s="527"/>
      <c r="IR167" s="527"/>
      <c r="IS167" s="527"/>
    </row>
    <row r="168" s="5" customFormat="1" ht="24.95" customHeight="1" spans="1:253">
      <c r="A168" s="563" t="s">
        <v>50</v>
      </c>
      <c r="B168" s="564">
        <v>293</v>
      </c>
      <c r="C168" s="565">
        <v>334</v>
      </c>
      <c r="D168" s="565">
        <v>334</v>
      </c>
      <c r="E168" s="566">
        <f t="shared" si="19"/>
        <v>1</v>
      </c>
      <c r="F168" s="565">
        <v>347</v>
      </c>
      <c r="G168" s="567">
        <f t="shared" si="22"/>
        <v>-0.037463976945245</v>
      </c>
      <c r="H168" s="527"/>
      <c r="I168" s="527"/>
      <c r="J168" s="527"/>
      <c r="K168" s="527"/>
      <c r="L168" s="527"/>
      <c r="M168" s="527"/>
      <c r="N168" s="527"/>
      <c r="O168" s="527"/>
      <c r="P168" s="527"/>
      <c r="Q168" s="527"/>
      <c r="R168" s="527"/>
      <c r="S168" s="527"/>
      <c r="T168" s="527"/>
      <c r="U168" s="527"/>
      <c r="V168" s="527"/>
      <c r="W168" s="527"/>
      <c r="X168" s="527"/>
      <c r="Y168" s="527"/>
      <c r="Z168" s="527"/>
      <c r="AA168" s="527"/>
      <c r="AB168" s="527"/>
      <c r="AC168" s="527"/>
      <c r="HN168" s="527"/>
      <c r="HO168" s="527"/>
      <c r="HP168" s="527"/>
      <c r="HQ168" s="527"/>
      <c r="HR168" s="527"/>
      <c r="HS168" s="527"/>
      <c r="HT168" s="527"/>
      <c r="HU168" s="527"/>
      <c r="HV168" s="527"/>
      <c r="HW168" s="527"/>
      <c r="HX168" s="527"/>
      <c r="HY168" s="527"/>
      <c r="HZ168" s="527"/>
      <c r="IA168" s="527"/>
      <c r="IB168" s="527"/>
      <c r="IC168" s="527"/>
      <c r="ID168" s="527"/>
      <c r="IE168" s="527"/>
      <c r="IF168" s="527"/>
      <c r="IG168" s="527"/>
      <c r="IH168" s="527"/>
      <c r="II168" s="527"/>
      <c r="IJ168" s="527"/>
      <c r="IK168" s="527"/>
      <c r="IL168" s="527"/>
      <c r="IM168" s="527"/>
      <c r="IN168" s="527"/>
      <c r="IO168" s="527"/>
      <c r="IP168" s="527"/>
      <c r="IQ168" s="527"/>
      <c r="IR168" s="527"/>
      <c r="IS168" s="527"/>
    </row>
    <row r="169" s="528" customFormat="1" ht="24.95" customHeight="1" spans="1:253">
      <c r="A169" s="563" t="s">
        <v>51</v>
      </c>
      <c r="B169" s="564">
        <v>0</v>
      </c>
      <c r="C169" s="565">
        <v>0</v>
      </c>
      <c r="D169" s="565">
        <v>0</v>
      </c>
      <c r="E169" s="566" t="str">
        <f t="shared" si="19"/>
        <v/>
      </c>
      <c r="F169" s="565">
        <v>0</v>
      </c>
      <c r="G169" s="567" t="str">
        <f t="shared" si="22"/>
        <v/>
      </c>
    </row>
    <row r="170" s="5" customFormat="1" ht="24.95" customHeight="1" spans="1:253">
      <c r="A170" s="563" t="s">
        <v>52</v>
      </c>
      <c r="B170" s="564">
        <v>0</v>
      </c>
      <c r="C170" s="565">
        <v>0</v>
      </c>
      <c r="D170" s="565">
        <v>0</v>
      </c>
      <c r="E170" s="566" t="str">
        <f t="shared" si="19"/>
        <v/>
      </c>
      <c r="F170" s="565">
        <v>0</v>
      </c>
      <c r="G170" s="567" t="str">
        <f t="shared" si="22"/>
        <v/>
      </c>
      <c r="H170" s="527"/>
      <c r="I170" s="527"/>
      <c r="J170" s="527"/>
      <c r="K170" s="527"/>
      <c r="L170" s="527"/>
      <c r="M170" s="527"/>
      <c r="N170" s="527"/>
      <c r="O170" s="527"/>
      <c r="P170" s="527"/>
      <c r="Q170" s="527"/>
      <c r="R170" s="527"/>
      <c r="S170" s="527"/>
      <c r="T170" s="527"/>
      <c r="U170" s="527"/>
      <c r="V170" s="527"/>
      <c r="W170" s="527"/>
      <c r="X170" s="527"/>
      <c r="Y170" s="527"/>
      <c r="Z170" s="527"/>
      <c r="AA170" s="527"/>
      <c r="AB170" s="527"/>
      <c r="AC170" s="527"/>
      <c r="HN170" s="527"/>
      <c r="HO170" s="527"/>
      <c r="HP170" s="527"/>
      <c r="HQ170" s="527"/>
      <c r="HR170" s="527"/>
      <c r="HS170" s="527"/>
      <c r="HT170" s="527"/>
      <c r="HU170" s="527"/>
      <c r="HV170" s="527"/>
      <c r="HW170" s="527"/>
      <c r="HX170" s="527"/>
      <c r="HY170" s="527"/>
      <c r="HZ170" s="527"/>
      <c r="IA170" s="527"/>
      <c r="IB170" s="527"/>
      <c r="IC170" s="527"/>
      <c r="ID170" s="527"/>
      <c r="IE170" s="527"/>
      <c r="IF170" s="527"/>
      <c r="IG170" s="527"/>
      <c r="IH170" s="527"/>
      <c r="II170" s="527"/>
      <c r="IJ170" s="527"/>
      <c r="IK170" s="527"/>
      <c r="IL170" s="527"/>
      <c r="IM170" s="527"/>
      <c r="IN170" s="527"/>
      <c r="IO170" s="527"/>
      <c r="IP170" s="527"/>
      <c r="IQ170" s="527"/>
      <c r="IR170" s="527"/>
      <c r="IS170" s="527"/>
    </row>
    <row r="171" s="528" customFormat="1" ht="24.95" customHeight="1" spans="1:253">
      <c r="A171" s="563" t="s">
        <v>144</v>
      </c>
      <c r="B171" s="564">
        <v>0</v>
      </c>
      <c r="C171" s="565">
        <v>0</v>
      </c>
      <c r="D171" s="565">
        <v>0</v>
      </c>
      <c r="E171" s="566" t="str">
        <f t="shared" si="19"/>
        <v/>
      </c>
      <c r="F171" s="565">
        <v>0</v>
      </c>
      <c r="G171" s="567" t="str">
        <f t="shared" si="22"/>
        <v/>
      </c>
    </row>
    <row r="172" s="5" customFormat="1" ht="24.95" customHeight="1" spans="1:253">
      <c r="A172" s="563" t="s">
        <v>59</v>
      </c>
      <c r="B172" s="564">
        <v>109</v>
      </c>
      <c r="C172" s="565">
        <v>133</v>
      </c>
      <c r="D172" s="565">
        <v>133</v>
      </c>
      <c r="E172" s="566">
        <f t="shared" si="19"/>
        <v>1</v>
      </c>
      <c r="F172" s="565">
        <v>82</v>
      </c>
      <c r="G172" s="567">
        <f t="shared" si="22"/>
        <v>0.621951219512195</v>
      </c>
      <c r="H172" s="527"/>
      <c r="I172" s="527"/>
      <c r="J172" s="527"/>
      <c r="K172" s="527"/>
      <c r="L172" s="527"/>
      <c r="M172" s="527"/>
      <c r="N172" s="527"/>
      <c r="O172" s="527"/>
      <c r="P172" s="527"/>
      <c r="Q172" s="527"/>
      <c r="R172" s="527"/>
      <c r="S172" s="527"/>
      <c r="T172" s="527"/>
      <c r="U172" s="527"/>
      <c r="V172" s="527"/>
      <c r="W172" s="527"/>
      <c r="X172" s="527"/>
      <c r="Y172" s="527"/>
      <c r="Z172" s="527"/>
      <c r="AA172" s="527"/>
      <c r="AB172" s="527"/>
      <c r="AC172" s="527"/>
      <c r="HN172" s="527"/>
      <c r="HO172" s="527"/>
      <c r="HP172" s="527"/>
      <c r="HQ172" s="527"/>
      <c r="HR172" s="527"/>
      <c r="HS172" s="527"/>
      <c r="HT172" s="527"/>
      <c r="HU172" s="527"/>
      <c r="HV172" s="527"/>
      <c r="HW172" s="527"/>
      <c r="HX172" s="527"/>
      <c r="HY172" s="527"/>
      <c r="HZ172" s="527"/>
      <c r="IA172" s="527"/>
      <c r="IB172" s="527"/>
      <c r="IC172" s="527"/>
      <c r="ID172" s="527"/>
      <c r="IE172" s="527"/>
      <c r="IF172" s="527"/>
      <c r="IG172" s="527"/>
      <c r="IH172" s="527"/>
      <c r="II172" s="527"/>
      <c r="IJ172" s="527"/>
      <c r="IK172" s="527"/>
      <c r="IL172" s="527"/>
      <c r="IM172" s="527"/>
      <c r="IN172" s="527"/>
      <c r="IO172" s="527"/>
      <c r="IP172" s="527"/>
      <c r="IQ172" s="527"/>
      <c r="IR172" s="527"/>
      <c r="IS172" s="527"/>
    </row>
    <row r="173" s="5" customFormat="1" ht="37.5" spans="1:253">
      <c r="A173" s="563" t="s">
        <v>145</v>
      </c>
      <c r="B173" s="564">
        <v>301</v>
      </c>
      <c r="C173" s="565">
        <v>113</v>
      </c>
      <c r="D173" s="565">
        <v>113</v>
      </c>
      <c r="E173" s="566">
        <f t="shared" si="19"/>
        <v>1</v>
      </c>
      <c r="F173" s="565">
        <v>46</v>
      </c>
      <c r="G173" s="567">
        <f t="shared" si="22"/>
        <v>1.45652173913043</v>
      </c>
      <c r="H173" s="527"/>
      <c r="I173" s="527"/>
      <c r="J173" s="527"/>
      <c r="K173" s="527"/>
      <c r="L173" s="527"/>
      <c r="M173" s="527"/>
      <c r="N173" s="527"/>
      <c r="O173" s="527"/>
      <c r="P173" s="527"/>
      <c r="Q173" s="527"/>
      <c r="R173" s="527"/>
      <c r="S173" s="527"/>
      <c r="T173" s="527"/>
      <c r="U173" s="527"/>
      <c r="V173" s="527"/>
      <c r="W173" s="527"/>
      <c r="X173" s="527"/>
      <c r="Y173" s="527"/>
      <c r="Z173" s="527"/>
      <c r="AA173" s="527"/>
      <c r="AB173" s="527"/>
      <c r="AC173" s="527"/>
      <c r="HN173" s="527"/>
      <c r="HO173" s="527"/>
      <c r="HP173" s="527"/>
      <c r="HQ173" s="527"/>
      <c r="HR173" s="527"/>
      <c r="HS173" s="527"/>
      <c r="HT173" s="527"/>
      <c r="HU173" s="527"/>
      <c r="HV173" s="527"/>
      <c r="HW173" s="527"/>
      <c r="HX173" s="527"/>
      <c r="HY173" s="527"/>
      <c r="HZ173" s="527"/>
      <c r="IA173" s="527"/>
      <c r="IB173" s="527"/>
      <c r="IC173" s="527"/>
      <c r="ID173" s="527"/>
      <c r="IE173" s="527"/>
      <c r="IF173" s="527"/>
      <c r="IG173" s="527"/>
      <c r="IH173" s="527"/>
      <c r="II173" s="527"/>
      <c r="IJ173" s="527"/>
      <c r="IK173" s="527"/>
      <c r="IL173" s="527"/>
      <c r="IM173" s="527"/>
      <c r="IN173" s="527"/>
      <c r="IO173" s="527"/>
      <c r="IP173" s="527"/>
      <c r="IQ173" s="527"/>
      <c r="IR173" s="527"/>
      <c r="IS173" s="527"/>
    </row>
    <row r="174" s="528" customFormat="1" ht="24.95" customHeight="1" spans="1:253">
      <c r="A174" s="563" t="s">
        <v>146</v>
      </c>
      <c r="B174" s="367">
        <f t="shared" ref="B174:F174" si="26">SUM(B175:B180)</f>
        <v>488</v>
      </c>
      <c r="C174" s="367">
        <f t="shared" si="26"/>
        <v>532</v>
      </c>
      <c r="D174" s="367">
        <f t="shared" si="26"/>
        <v>511</v>
      </c>
      <c r="E174" s="561">
        <f t="shared" si="19"/>
        <v>0.960526315789474</v>
      </c>
      <c r="F174" s="367">
        <f t="shared" si="26"/>
        <v>332</v>
      </c>
      <c r="G174" s="562">
        <f t="shared" si="22"/>
        <v>0.539156626506024</v>
      </c>
    </row>
    <row r="175" s="5" customFormat="1" ht="24.95" customHeight="1" spans="1:253">
      <c r="A175" s="563" t="s">
        <v>50</v>
      </c>
      <c r="B175" s="564">
        <v>241</v>
      </c>
      <c r="C175" s="565">
        <v>271</v>
      </c>
      <c r="D175" s="565">
        <v>271</v>
      </c>
      <c r="E175" s="566">
        <f t="shared" si="19"/>
        <v>1</v>
      </c>
      <c r="F175" s="565">
        <v>187</v>
      </c>
      <c r="G175" s="567">
        <f t="shared" si="22"/>
        <v>0.449197860962567</v>
      </c>
      <c r="H175" s="527"/>
      <c r="I175" s="527"/>
      <c r="J175" s="527"/>
      <c r="K175" s="527"/>
      <c r="L175" s="527"/>
      <c r="M175" s="527"/>
      <c r="N175" s="527"/>
      <c r="O175" s="527"/>
      <c r="P175" s="527"/>
      <c r="Q175" s="527"/>
      <c r="R175" s="527"/>
      <c r="S175" s="527"/>
      <c r="T175" s="527"/>
      <c r="U175" s="527"/>
      <c r="V175" s="527"/>
      <c r="W175" s="527"/>
      <c r="X175" s="527"/>
      <c r="Y175" s="527"/>
      <c r="Z175" s="527"/>
      <c r="AA175" s="527"/>
      <c r="AB175" s="527"/>
      <c r="AC175" s="527"/>
      <c r="HN175" s="527"/>
      <c r="HO175" s="527"/>
      <c r="HP175" s="527"/>
      <c r="HQ175" s="527"/>
      <c r="HR175" s="527"/>
      <c r="HS175" s="527"/>
      <c r="HT175" s="527"/>
      <c r="HU175" s="527"/>
      <c r="HV175" s="527"/>
      <c r="HW175" s="527"/>
      <c r="HX175" s="527"/>
      <c r="HY175" s="527"/>
      <c r="HZ175" s="527"/>
      <c r="IA175" s="527"/>
      <c r="IB175" s="527"/>
      <c r="IC175" s="527"/>
      <c r="ID175" s="527"/>
      <c r="IE175" s="527"/>
      <c r="IF175" s="527"/>
      <c r="IG175" s="527"/>
      <c r="IH175" s="527"/>
      <c r="II175" s="527"/>
      <c r="IJ175" s="527"/>
      <c r="IK175" s="527"/>
      <c r="IL175" s="527"/>
      <c r="IM175" s="527"/>
      <c r="IN175" s="527"/>
      <c r="IO175" s="527"/>
      <c r="IP175" s="527"/>
      <c r="IQ175" s="527"/>
      <c r="IR175" s="527"/>
      <c r="IS175" s="527"/>
    </row>
    <row r="176" s="528" customFormat="1" ht="24.95" customHeight="1" spans="1:253">
      <c r="A176" s="563" t="s">
        <v>51</v>
      </c>
      <c r="B176" s="564">
        <v>0</v>
      </c>
      <c r="C176" s="565">
        <v>0</v>
      </c>
      <c r="D176" s="565">
        <v>0</v>
      </c>
      <c r="E176" s="566" t="str">
        <f t="shared" si="19"/>
        <v/>
      </c>
      <c r="F176" s="565">
        <v>0</v>
      </c>
      <c r="G176" s="567" t="str">
        <f t="shared" si="22"/>
        <v/>
      </c>
    </row>
    <row r="177" s="5" customFormat="1" ht="24.95" customHeight="1" spans="1:253">
      <c r="A177" s="563" t="s">
        <v>52</v>
      </c>
      <c r="B177" s="564">
        <v>0</v>
      </c>
      <c r="C177" s="565">
        <v>0</v>
      </c>
      <c r="D177" s="565">
        <v>0</v>
      </c>
      <c r="E177" s="566" t="str">
        <f t="shared" si="19"/>
        <v/>
      </c>
      <c r="F177" s="565">
        <v>0</v>
      </c>
      <c r="G177" s="567" t="str">
        <f t="shared" si="22"/>
        <v/>
      </c>
      <c r="H177" s="527"/>
      <c r="I177" s="527"/>
      <c r="J177" s="527"/>
      <c r="K177" s="527"/>
      <c r="L177" s="527"/>
      <c r="M177" s="527"/>
      <c r="N177" s="527"/>
      <c r="O177" s="527"/>
      <c r="P177" s="527"/>
      <c r="Q177" s="527"/>
      <c r="R177" s="527"/>
      <c r="S177" s="527"/>
      <c r="T177" s="527"/>
      <c r="U177" s="527"/>
      <c r="V177" s="527"/>
      <c r="W177" s="527"/>
      <c r="X177" s="527"/>
      <c r="Y177" s="527"/>
      <c r="Z177" s="527"/>
      <c r="AA177" s="527"/>
      <c r="AB177" s="527"/>
      <c r="AC177" s="527"/>
      <c r="HN177" s="527"/>
      <c r="HO177" s="527"/>
      <c r="HP177" s="527"/>
      <c r="HQ177" s="527"/>
      <c r="HR177" s="527"/>
      <c r="HS177" s="527"/>
      <c r="HT177" s="527"/>
      <c r="HU177" s="527"/>
      <c r="HV177" s="527"/>
      <c r="HW177" s="527"/>
      <c r="HX177" s="527"/>
      <c r="HY177" s="527"/>
      <c r="HZ177" s="527"/>
      <c r="IA177" s="527"/>
      <c r="IB177" s="527"/>
      <c r="IC177" s="527"/>
      <c r="ID177" s="527"/>
      <c r="IE177" s="527"/>
      <c r="IF177" s="527"/>
      <c r="IG177" s="527"/>
      <c r="IH177" s="527"/>
      <c r="II177" s="527"/>
      <c r="IJ177" s="527"/>
      <c r="IK177" s="527"/>
      <c r="IL177" s="527"/>
      <c r="IM177" s="527"/>
      <c r="IN177" s="527"/>
      <c r="IO177" s="527"/>
      <c r="IP177" s="527"/>
      <c r="IQ177" s="527"/>
      <c r="IR177" s="527"/>
      <c r="IS177" s="527"/>
    </row>
    <row r="178" s="528" customFormat="1" ht="24.95" customHeight="1" spans="1:253">
      <c r="A178" s="563" t="s">
        <v>147</v>
      </c>
      <c r="B178" s="564">
        <v>0</v>
      </c>
      <c r="C178" s="565">
        <v>0</v>
      </c>
      <c r="D178" s="565">
        <v>0</v>
      </c>
      <c r="E178" s="566" t="str">
        <f t="shared" si="19"/>
        <v/>
      </c>
      <c r="F178" s="565">
        <v>0</v>
      </c>
      <c r="G178" s="567" t="str">
        <f t="shared" si="22"/>
        <v/>
      </c>
    </row>
    <row r="179" s="5" customFormat="1" ht="24.95" customHeight="1" spans="1:253">
      <c r="A179" s="563" t="s">
        <v>59</v>
      </c>
      <c r="B179" s="564">
        <v>109</v>
      </c>
      <c r="C179" s="565">
        <v>123</v>
      </c>
      <c r="D179" s="565">
        <v>123</v>
      </c>
      <c r="E179" s="566">
        <f t="shared" si="19"/>
        <v>1</v>
      </c>
      <c r="F179" s="565">
        <v>108</v>
      </c>
      <c r="G179" s="567">
        <f t="shared" si="22"/>
        <v>0.138888888888889</v>
      </c>
      <c r="H179" s="527"/>
      <c r="I179" s="527"/>
      <c r="J179" s="527"/>
      <c r="K179" s="527"/>
      <c r="L179" s="527"/>
      <c r="M179" s="527"/>
      <c r="N179" s="527"/>
      <c r="O179" s="527"/>
      <c r="P179" s="527"/>
      <c r="Q179" s="527"/>
      <c r="R179" s="527"/>
      <c r="S179" s="527"/>
      <c r="T179" s="527"/>
      <c r="U179" s="527"/>
      <c r="V179" s="527"/>
      <c r="W179" s="527"/>
      <c r="X179" s="527"/>
      <c r="Y179" s="527"/>
      <c r="Z179" s="527"/>
      <c r="AA179" s="527"/>
      <c r="AB179" s="527"/>
      <c r="AC179" s="527"/>
      <c r="HN179" s="527"/>
      <c r="HO179" s="527"/>
      <c r="HP179" s="527"/>
      <c r="HQ179" s="527"/>
      <c r="HR179" s="527"/>
      <c r="HS179" s="527"/>
      <c r="HT179" s="527"/>
      <c r="HU179" s="527"/>
      <c r="HV179" s="527"/>
      <c r="HW179" s="527"/>
      <c r="HX179" s="527"/>
      <c r="HY179" s="527"/>
      <c r="HZ179" s="527"/>
      <c r="IA179" s="527"/>
      <c r="IB179" s="527"/>
      <c r="IC179" s="527"/>
      <c r="ID179" s="527"/>
      <c r="IE179" s="527"/>
      <c r="IF179" s="527"/>
      <c r="IG179" s="527"/>
      <c r="IH179" s="527"/>
      <c r="II179" s="527"/>
      <c r="IJ179" s="527"/>
      <c r="IK179" s="527"/>
      <c r="IL179" s="527"/>
      <c r="IM179" s="527"/>
      <c r="IN179" s="527"/>
      <c r="IO179" s="527"/>
      <c r="IP179" s="527"/>
      <c r="IQ179" s="527"/>
      <c r="IR179" s="527"/>
      <c r="IS179" s="527"/>
    </row>
    <row r="180" s="5" customFormat="1" ht="24.95" customHeight="1" spans="1:253">
      <c r="A180" s="563" t="s">
        <v>148</v>
      </c>
      <c r="B180" s="564">
        <v>138</v>
      </c>
      <c r="C180" s="565">
        <v>138</v>
      </c>
      <c r="D180" s="565">
        <v>117</v>
      </c>
      <c r="E180" s="566">
        <f t="shared" si="19"/>
        <v>0.847826086956522</v>
      </c>
      <c r="F180" s="565">
        <v>37</v>
      </c>
      <c r="G180" s="567">
        <f t="shared" si="22"/>
        <v>2.16216216216216</v>
      </c>
      <c r="H180" s="527"/>
      <c r="I180" s="527"/>
      <c r="J180" s="527"/>
      <c r="K180" s="527"/>
      <c r="L180" s="527"/>
      <c r="M180" s="527"/>
      <c r="N180" s="527"/>
      <c r="O180" s="527"/>
      <c r="P180" s="527"/>
      <c r="Q180" s="527"/>
      <c r="R180" s="527"/>
      <c r="S180" s="527"/>
      <c r="T180" s="527"/>
      <c r="U180" s="527"/>
      <c r="V180" s="527"/>
      <c r="W180" s="527"/>
      <c r="X180" s="527"/>
      <c r="Y180" s="527"/>
      <c r="Z180" s="527"/>
      <c r="AA180" s="527"/>
      <c r="AB180" s="527"/>
      <c r="AC180" s="527"/>
      <c r="HN180" s="527"/>
      <c r="HO180" s="527"/>
      <c r="HP180" s="527"/>
      <c r="HQ180" s="527"/>
      <c r="HR180" s="527"/>
      <c r="HS180" s="527"/>
      <c r="HT180" s="527"/>
      <c r="HU180" s="527"/>
      <c r="HV180" s="527"/>
      <c r="HW180" s="527"/>
      <c r="HX180" s="527"/>
      <c r="HY180" s="527"/>
      <c r="HZ180" s="527"/>
      <c r="IA180" s="527"/>
      <c r="IB180" s="527"/>
      <c r="IC180" s="527"/>
      <c r="ID180" s="527"/>
      <c r="IE180" s="527"/>
      <c r="IF180" s="527"/>
      <c r="IG180" s="527"/>
      <c r="IH180" s="527"/>
      <c r="II180" s="527"/>
      <c r="IJ180" s="527"/>
      <c r="IK180" s="527"/>
      <c r="IL180" s="527"/>
      <c r="IM180" s="527"/>
      <c r="IN180" s="527"/>
      <c r="IO180" s="527"/>
      <c r="IP180" s="527"/>
      <c r="IQ180" s="527"/>
      <c r="IR180" s="527"/>
      <c r="IS180" s="527"/>
    </row>
    <row r="181" s="528" customFormat="1" ht="24.95" customHeight="1" spans="1:253">
      <c r="A181" s="563" t="s">
        <v>149</v>
      </c>
      <c r="B181" s="367">
        <f t="shared" ref="B181:F181" si="27">SUM(B182:B187)</f>
        <v>883</v>
      </c>
      <c r="C181" s="367">
        <f t="shared" si="27"/>
        <v>710</v>
      </c>
      <c r="D181" s="367">
        <f t="shared" si="27"/>
        <v>670</v>
      </c>
      <c r="E181" s="561">
        <f t="shared" si="19"/>
        <v>0.943661971830986</v>
      </c>
      <c r="F181" s="367">
        <f t="shared" si="27"/>
        <v>420</v>
      </c>
      <c r="G181" s="562">
        <f t="shared" si="22"/>
        <v>0.595238095238095</v>
      </c>
    </row>
    <row r="182" s="5" customFormat="1" ht="24.95" customHeight="1" spans="1:253">
      <c r="A182" s="563" t="s">
        <v>50</v>
      </c>
      <c r="B182" s="564">
        <v>256</v>
      </c>
      <c r="C182" s="565">
        <v>172</v>
      </c>
      <c r="D182" s="565">
        <v>172</v>
      </c>
      <c r="E182" s="566">
        <f t="shared" si="19"/>
        <v>1</v>
      </c>
      <c r="F182" s="565">
        <v>182</v>
      </c>
      <c r="G182" s="567">
        <f t="shared" si="22"/>
        <v>-0.0549450549450549</v>
      </c>
      <c r="H182" s="527"/>
      <c r="I182" s="527"/>
      <c r="J182" s="527"/>
      <c r="K182" s="527"/>
      <c r="L182" s="527"/>
      <c r="M182" s="527"/>
      <c r="N182" s="527"/>
      <c r="O182" s="527"/>
      <c r="P182" s="527"/>
      <c r="Q182" s="527"/>
      <c r="R182" s="527"/>
      <c r="S182" s="527"/>
      <c r="T182" s="527"/>
      <c r="U182" s="527"/>
      <c r="V182" s="527"/>
      <c r="W182" s="527"/>
      <c r="X182" s="527"/>
      <c r="Y182" s="527"/>
      <c r="Z182" s="527"/>
      <c r="AA182" s="527"/>
      <c r="AB182" s="527"/>
      <c r="AC182" s="527"/>
      <c r="HN182" s="527"/>
      <c r="HO182" s="527"/>
      <c r="HP182" s="527"/>
      <c r="HQ182" s="527"/>
      <c r="HR182" s="527"/>
      <c r="HS182" s="527"/>
      <c r="HT182" s="527"/>
      <c r="HU182" s="527"/>
      <c r="HV182" s="527"/>
      <c r="HW182" s="527"/>
      <c r="HX182" s="527"/>
      <c r="HY182" s="527"/>
      <c r="HZ182" s="527"/>
      <c r="IA182" s="527"/>
      <c r="IB182" s="527"/>
      <c r="IC182" s="527"/>
      <c r="ID182" s="527"/>
      <c r="IE182" s="527"/>
      <c r="IF182" s="527"/>
      <c r="IG182" s="527"/>
      <c r="IH182" s="527"/>
      <c r="II182" s="527"/>
      <c r="IJ182" s="527"/>
      <c r="IK182" s="527"/>
      <c r="IL182" s="527"/>
      <c r="IM182" s="527"/>
      <c r="IN182" s="527"/>
      <c r="IO182" s="527"/>
      <c r="IP182" s="527"/>
      <c r="IQ182" s="527"/>
      <c r="IR182" s="527"/>
      <c r="IS182" s="527"/>
    </row>
    <row r="183" s="528" customFormat="1" ht="24.95" customHeight="1" spans="1:253">
      <c r="A183" s="563" t="s">
        <v>51</v>
      </c>
      <c r="B183" s="564">
        <v>0</v>
      </c>
      <c r="C183" s="565">
        <v>0</v>
      </c>
      <c r="D183" s="565">
        <v>0</v>
      </c>
      <c r="E183" s="566" t="str">
        <f t="shared" si="19"/>
        <v/>
      </c>
      <c r="F183" s="565">
        <v>0</v>
      </c>
      <c r="G183" s="567" t="str">
        <f t="shared" si="22"/>
        <v/>
      </c>
    </row>
    <row r="184" s="5" customFormat="1" ht="24.95" customHeight="1" spans="1:253">
      <c r="A184" s="563" t="s">
        <v>52</v>
      </c>
      <c r="B184" s="564">
        <v>0</v>
      </c>
      <c r="C184" s="565">
        <v>0</v>
      </c>
      <c r="D184" s="565">
        <v>0</v>
      </c>
      <c r="E184" s="566" t="str">
        <f t="shared" si="19"/>
        <v/>
      </c>
      <c r="F184" s="565">
        <v>0</v>
      </c>
      <c r="G184" s="567" t="str">
        <f t="shared" si="22"/>
        <v/>
      </c>
      <c r="H184" s="527"/>
      <c r="I184" s="527"/>
      <c r="J184" s="527"/>
      <c r="K184" s="527"/>
      <c r="L184" s="527"/>
      <c r="M184" s="527"/>
      <c r="N184" s="527"/>
      <c r="O184" s="527"/>
      <c r="P184" s="527"/>
      <c r="Q184" s="527"/>
      <c r="R184" s="527"/>
      <c r="S184" s="527"/>
      <c r="T184" s="527"/>
      <c r="U184" s="527"/>
      <c r="V184" s="527"/>
      <c r="W184" s="527"/>
      <c r="X184" s="527"/>
      <c r="Y184" s="527"/>
      <c r="Z184" s="527"/>
      <c r="AA184" s="527"/>
      <c r="AB184" s="527"/>
      <c r="AC184" s="527"/>
      <c r="HN184" s="527"/>
      <c r="HO184" s="527"/>
      <c r="HP184" s="527"/>
      <c r="HQ184" s="527"/>
      <c r="HR184" s="527"/>
      <c r="HS184" s="527"/>
      <c r="HT184" s="527"/>
      <c r="HU184" s="527"/>
      <c r="HV184" s="527"/>
      <c r="HW184" s="527"/>
      <c r="HX184" s="527"/>
      <c r="HY184" s="527"/>
      <c r="HZ184" s="527"/>
      <c r="IA184" s="527"/>
      <c r="IB184" s="527"/>
      <c r="IC184" s="527"/>
      <c r="ID184" s="527"/>
      <c r="IE184" s="527"/>
      <c r="IF184" s="527"/>
      <c r="IG184" s="527"/>
      <c r="IH184" s="527"/>
      <c r="II184" s="527"/>
      <c r="IJ184" s="527"/>
      <c r="IK184" s="527"/>
      <c r="IL184" s="527"/>
      <c r="IM184" s="527"/>
      <c r="IN184" s="527"/>
      <c r="IO184" s="527"/>
      <c r="IP184" s="527"/>
      <c r="IQ184" s="527"/>
      <c r="IR184" s="527"/>
      <c r="IS184" s="527"/>
    </row>
    <row r="185" s="528" customFormat="1" ht="24.95" customHeight="1" spans="1:253">
      <c r="A185" s="563" t="s">
        <v>150</v>
      </c>
      <c r="B185" s="564">
        <v>0</v>
      </c>
      <c r="C185" s="565">
        <v>0</v>
      </c>
      <c r="D185" s="565">
        <v>0</v>
      </c>
      <c r="E185" s="566" t="str">
        <f t="shared" si="19"/>
        <v/>
      </c>
      <c r="F185" s="565">
        <v>0</v>
      </c>
      <c r="G185" s="567" t="str">
        <f t="shared" si="22"/>
        <v/>
      </c>
    </row>
    <row r="186" s="5" customFormat="1" ht="24.95" customHeight="1" spans="1:253">
      <c r="A186" s="563" t="s">
        <v>59</v>
      </c>
      <c r="B186" s="564">
        <v>288</v>
      </c>
      <c r="C186" s="565">
        <v>233</v>
      </c>
      <c r="D186" s="565">
        <v>233</v>
      </c>
      <c r="E186" s="566">
        <f t="shared" si="19"/>
        <v>1</v>
      </c>
      <c r="F186" s="565">
        <v>208</v>
      </c>
      <c r="G186" s="567">
        <f t="shared" si="22"/>
        <v>0.120192307692308</v>
      </c>
      <c r="H186" s="527"/>
      <c r="I186" s="527"/>
      <c r="J186" s="527"/>
      <c r="K186" s="527"/>
      <c r="L186" s="527"/>
      <c r="M186" s="527"/>
      <c r="N186" s="527"/>
      <c r="O186" s="527"/>
      <c r="P186" s="527"/>
      <c r="Q186" s="527"/>
      <c r="R186" s="527"/>
      <c r="S186" s="527"/>
      <c r="T186" s="527"/>
      <c r="U186" s="527"/>
      <c r="V186" s="527"/>
      <c r="W186" s="527"/>
      <c r="X186" s="527"/>
      <c r="Y186" s="527"/>
      <c r="Z186" s="527"/>
      <c r="AA186" s="527"/>
      <c r="AB186" s="527"/>
      <c r="AC186" s="527"/>
      <c r="HN186" s="527"/>
      <c r="HO186" s="527"/>
      <c r="HP186" s="527"/>
      <c r="HQ186" s="527"/>
      <c r="HR186" s="527"/>
      <c r="HS186" s="527"/>
      <c r="HT186" s="527"/>
      <c r="HU186" s="527"/>
      <c r="HV186" s="527"/>
      <c r="HW186" s="527"/>
      <c r="HX186" s="527"/>
      <c r="HY186" s="527"/>
      <c r="HZ186" s="527"/>
      <c r="IA186" s="527"/>
      <c r="IB186" s="527"/>
      <c r="IC186" s="527"/>
      <c r="ID186" s="527"/>
      <c r="IE186" s="527"/>
      <c r="IF186" s="527"/>
      <c r="IG186" s="527"/>
      <c r="IH186" s="527"/>
      <c r="II186" s="527"/>
      <c r="IJ186" s="527"/>
      <c r="IK186" s="527"/>
      <c r="IL186" s="527"/>
      <c r="IM186" s="527"/>
      <c r="IN186" s="527"/>
      <c r="IO186" s="527"/>
      <c r="IP186" s="527"/>
      <c r="IQ186" s="527"/>
      <c r="IR186" s="527"/>
      <c r="IS186" s="527"/>
    </row>
    <row r="187" s="5" customFormat="1" ht="24.95" customHeight="1" spans="1:253">
      <c r="A187" s="563" t="s">
        <v>151</v>
      </c>
      <c r="B187" s="564">
        <v>339</v>
      </c>
      <c r="C187" s="565">
        <v>305</v>
      </c>
      <c r="D187" s="565">
        <v>265</v>
      </c>
      <c r="E187" s="566">
        <f t="shared" si="19"/>
        <v>0.868852459016393</v>
      </c>
      <c r="F187" s="565">
        <v>30</v>
      </c>
      <c r="G187" s="567">
        <f t="shared" si="22"/>
        <v>7.83333333333333</v>
      </c>
      <c r="H187" s="527"/>
      <c r="I187" s="527"/>
      <c r="J187" s="527"/>
      <c r="K187" s="527"/>
      <c r="L187" s="527"/>
      <c r="M187" s="527"/>
      <c r="N187" s="527"/>
      <c r="O187" s="527"/>
      <c r="P187" s="527"/>
      <c r="Q187" s="527"/>
      <c r="R187" s="527"/>
      <c r="S187" s="527"/>
      <c r="T187" s="527"/>
      <c r="U187" s="527"/>
      <c r="V187" s="527"/>
      <c r="W187" s="527"/>
      <c r="X187" s="527"/>
      <c r="Y187" s="527"/>
      <c r="Z187" s="527"/>
      <c r="AA187" s="527"/>
      <c r="AB187" s="527"/>
      <c r="AC187" s="527"/>
      <c r="HN187" s="527"/>
      <c r="HO187" s="527"/>
      <c r="HP187" s="527"/>
      <c r="HQ187" s="527"/>
      <c r="HR187" s="527"/>
      <c r="HS187" s="527"/>
      <c r="HT187" s="527"/>
      <c r="HU187" s="527"/>
      <c r="HV187" s="527"/>
      <c r="HW187" s="527"/>
      <c r="HX187" s="527"/>
      <c r="HY187" s="527"/>
      <c r="HZ187" s="527"/>
      <c r="IA187" s="527"/>
      <c r="IB187" s="527"/>
      <c r="IC187" s="527"/>
      <c r="ID187" s="527"/>
      <c r="IE187" s="527"/>
      <c r="IF187" s="527"/>
      <c r="IG187" s="527"/>
      <c r="IH187" s="527"/>
      <c r="II187" s="527"/>
      <c r="IJ187" s="527"/>
      <c r="IK187" s="527"/>
      <c r="IL187" s="527"/>
      <c r="IM187" s="527"/>
      <c r="IN187" s="527"/>
      <c r="IO187" s="527"/>
      <c r="IP187" s="527"/>
      <c r="IQ187" s="527"/>
      <c r="IR187" s="527"/>
      <c r="IS187" s="527"/>
    </row>
    <row r="188" s="528" customFormat="1" ht="24.95" customHeight="1" spans="1:253">
      <c r="A188" s="563" t="s">
        <v>152</v>
      </c>
      <c r="B188" s="367">
        <f t="shared" ref="B188:F188" si="28">SUM(B189:B195)</f>
        <v>212</v>
      </c>
      <c r="C188" s="367">
        <f t="shared" si="28"/>
        <v>204</v>
      </c>
      <c r="D188" s="367">
        <f t="shared" si="28"/>
        <v>204</v>
      </c>
      <c r="E188" s="561">
        <f t="shared" si="19"/>
        <v>1</v>
      </c>
      <c r="F188" s="367">
        <f t="shared" si="28"/>
        <v>168</v>
      </c>
      <c r="G188" s="562">
        <f t="shared" si="22"/>
        <v>0.214285714285714</v>
      </c>
    </row>
    <row r="189" s="5" customFormat="1" ht="24.95" customHeight="1" spans="1:253">
      <c r="A189" s="563" t="s">
        <v>50</v>
      </c>
      <c r="B189" s="564">
        <v>115</v>
      </c>
      <c r="C189" s="565">
        <v>122</v>
      </c>
      <c r="D189" s="565">
        <v>122</v>
      </c>
      <c r="E189" s="566">
        <f t="shared" si="19"/>
        <v>1</v>
      </c>
      <c r="F189" s="565">
        <v>121</v>
      </c>
      <c r="G189" s="567">
        <f t="shared" si="22"/>
        <v>0.00826446280991736</v>
      </c>
      <c r="H189" s="527"/>
      <c r="I189" s="527"/>
      <c r="J189" s="527"/>
      <c r="K189" s="527"/>
      <c r="L189" s="527"/>
      <c r="M189" s="527"/>
      <c r="N189" s="527"/>
      <c r="O189" s="527"/>
      <c r="P189" s="527"/>
      <c r="Q189" s="527"/>
      <c r="R189" s="527"/>
      <c r="S189" s="527"/>
      <c r="T189" s="527"/>
      <c r="U189" s="527"/>
      <c r="V189" s="527"/>
      <c r="W189" s="527"/>
      <c r="X189" s="527"/>
      <c r="Y189" s="527"/>
      <c r="Z189" s="527"/>
      <c r="AA189" s="527"/>
      <c r="AB189" s="527"/>
      <c r="AC189" s="527"/>
      <c r="HN189" s="527"/>
      <c r="HO189" s="527"/>
      <c r="HP189" s="527"/>
      <c r="HQ189" s="527"/>
      <c r="HR189" s="527"/>
      <c r="HS189" s="527"/>
      <c r="HT189" s="527"/>
      <c r="HU189" s="527"/>
      <c r="HV189" s="527"/>
      <c r="HW189" s="527"/>
      <c r="HX189" s="527"/>
      <c r="HY189" s="527"/>
      <c r="HZ189" s="527"/>
      <c r="IA189" s="527"/>
      <c r="IB189" s="527"/>
      <c r="IC189" s="527"/>
      <c r="ID189" s="527"/>
      <c r="IE189" s="527"/>
      <c r="IF189" s="527"/>
      <c r="IG189" s="527"/>
      <c r="IH189" s="527"/>
      <c r="II189" s="527"/>
      <c r="IJ189" s="527"/>
      <c r="IK189" s="527"/>
      <c r="IL189" s="527"/>
      <c r="IM189" s="527"/>
      <c r="IN189" s="527"/>
      <c r="IO189" s="527"/>
      <c r="IP189" s="527"/>
      <c r="IQ189" s="527"/>
      <c r="IR189" s="527"/>
      <c r="IS189" s="527"/>
    </row>
    <row r="190" s="528" customFormat="1" ht="24.95" customHeight="1" spans="1:253">
      <c r="A190" s="563" t="s">
        <v>51</v>
      </c>
      <c r="B190" s="564">
        <v>25</v>
      </c>
      <c r="C190" s="565">
        <v>9</v>
      </c>
      <c r="D190" s="565">
        <v>9</v>
      </c>
      <c r="E190" s="566">
        <f t="shared" si="19"/>
        <v>1</v>
      </c>
      <c r="F190" s="565">
        <v>3</v>
      </c>
      <c r="G190" s="567">
        <f t="shared" si="22"/>
        <v>2</v>
      </c>
    </row>
    <row r="191" s="5" customFormat="1" ht="24.95" customHeight="1" spans="1:253">
      <c r="A191" s="563" t="s">
        <v>52</v>
      </c>
      <c r="B191" s="564">
        <v>0</v>
      </c>
      <c r="C191" s="565">
        <v>0</v>
      </c>
      <c r="D191" s="565">
        <v>0</v>
      </c>
      <c r="E191" s="566" t="str">
        <f t="shared" si="19"/>
        <v/>
      </c>
      <c r="F191" s="565">
        <v>0</v>
      </c>
      <c r="G191" s="567" t="str">
        <f t="shared" si="22"/>
        <v/>
      </c>
      <c r="H191" s="527"/>
      <c r="I191" s="527"/>
      <c r="J191" s="527"/>
      <c r="K191" s="527"/>
      <c r="L191" s="527"/>
      <c r="M191" s="527"/>
      <c r="N191" s="527"/>
      <c r="O191" s="527"/>
      <c r="P191" s="527"/>
      <c r="Q191" s="527"/>
      <c r="R191" s="527"/>
      <c r="S191" s="527"/>
      <c r="T191" s="527"/>
      <c r="U191" s="527"/>
      <c r="V191" s="527"/>
      <c r="W191" s="527"/>
      <c r="X191" s="527"/>
      <c r="Y191" s="527"/>
      <c r="Z191" s="527"/>
      <c r="AA191" s="527"/>
      <c r="AB191" s="527"/>
      <c r="AC191" s="527"/>
      <c r="HN191" s="527"/>
      <c r="HO191" s="527"/>
      <c r="HP191" s="527"/>
      <c r="HQ191" s="527"/>
      <c r="HR191" s="527"/>
      <c r="HS191" s="527"/>
      <c r="HT191" s="527"/>
      <c r="HU191" s="527"/>
      <c r="HV191" s="527"/>
      <c r="HW191" s="527"/>
      <c r="HX191" s="527"/>
      <c r="HY191" s="527"/>
      <c r="HZ191" s="527"/>
      <c r="IA191" s="527"/>
      <c r="IB191" s="527"/>
      <c r="IC191" s="527"/>
      <c r="ID191" s="527"/>
      <c r="IE191" s="527"/>
      <c r="IF191" s="527"/>
      <c r="IG191" s="527"/>
      <c r="IH191" s="527"/>
      <c r="II191" s="527"/>
      <c r="IJ191" s="527"/>
      <c r="IK191" s="527"/>
      <c r="IL191" s="527"/>
      <c r="IM191" s="527"/>
      <c r="IN191" s="527"/>
      <c r="IO191" s="527"/>
      <c r="IP191" s="527"/>
      <c r="IQ191" s="527"/>
      <c r="IR191" s="527"/>
      <c r="IS191" s="527"/>
    </row>
    <row r="192" s="528" customFormat="1" ht="24.95" customHeight="1" spans="1:253">
      <c r="A192" s="563" t="s">
        <v>153</v>
      </c>
      <c r="B192" s="564">
        <v>20</v>
      </c>
      <c r="C192" s="565">
        <v>14</v>
      </c>
      <c r="D192" s="565">
        <v>14</v>
      </c>
      <c r="E192" s="566">
        <f t="shared" si="19"/>
        <v>1</v>
      </c>
      <c r="F192" s="565">
        <v>0</v>
      </c>
      <c r="G192" s="567" t="str">
        <f t="shared" si="22"/>
        <v/>
      </c>
    </row>
    <row r="193" s="5" customFormat="1" ht="24.95" customHeight="1" spans="1:253">
      <c r="A193" s="563" t="s">
        <v>154</v>
      </c>
      <c r="B193" s="564">
        <v>3</v>
      </c>
      <c r="C193" s="565">
        <v>3</v>
      </c>
      <c r="D193" s="565">
        <v>3</v>
      </c>
      <c r="E193" s="566">
        <f t="shared" si="19"/>
        <v>1</v>
      </c>
      <c r="F193" s="565">
        <v>0</v>
      </c>
      <c r="G193" s="567" t="str">
        <f t="shared" si="22"/>
        <v/>
      </c>
      <c r="H193" s="527"/>
      <c r="I193" s="527"/>
      <c r="J193" s="527"/>
      <c r="K193" s="527"/>
      <c r="L193" s="527"/>
      <c r="M193" s="527"/>
      <c r="N193" s="527"/>
      <c r="O193" s="527"/>
      <c r="P193" s="527"/>
      <c r="Q193" s="527"/>
      <c r="R193" s="527"/>
      <c r="S193" s="527"/>
      <c r="T193" s="527"/>
      <c r="U193" s="527"/>
      <c r="V193" s="527"/>
      <c r="W193" s="527"/>
      <c r="X193" s="527"/>
      <c r="Y193" s="527"/>
      <c r="Z193" s="527"/>
      <c r="AA193" s="527"/>
      <c r="AB193" s="527"/>
      <c r="AC193" s="527"/>
      <c r="HN193" s="527"/>
      <c r="HO193" s="527"/>
      <c r="HP193" s="527"/>
      <c r="HQ193" s="527"/>
      <c r="HR193" s="527"/>
      <c r="HS193" s="527"/>
      <c r="HT193" s="527"/>
      <c r="HU193" s="527"/>
      <c r="HV193" s="527"/>
      <c r="HW193" s="527"/>
      <c r="HX193" s="527"/>
      <c r="HY193" s="527"/>
      <c r="HZ193" s="527"/>
      <c r="IA193" s="527"/>
      <c r="IB193" s="527"/>
      <c r="IC193" s="527"/>
      <c r="ID193" s="527"/>
      <c r="IE193" s="527"/>
      <c r="IF193" s="527"/>
      <c r="IG193" s="527"/>
      <c r="IH193" s="527"/>
      <c r="II193" s="527"/>
      <c r="IJ193" s="527"/>
      <c r="IK193" s="527"/>
      <c r="IL193" s="527"/>
      <c r="IM193" s="527"/>
      <c r="IN193" s="527"/>
      <c r="IO193" s="527"/>
      <c r="IP193" s="527"/>
      <c r="IQ193" s="527"/>
      <c r="IR193" s="527"/>
      <c r="IS193" s="527"/>
    </row>
    <row r="194" s="5" customFormat="1" ht="24.95" customHeight="1" spans="1:253">
      <c r="A194" s="563" t="s">
        <v>59</v>
      </c>
      <c r="B194" s="564">
        <v>49</v>
      </c>
      <c r="C194" s="565">
        <v>55</v>
      </c>
      <c r="D194" s="565">
        <v>55</v>
      </c>
      <c r="E194" s="566">
        <f t="shared" si="19"/>
        <v>1</v>
      </c>
      <c r="F194" s="565">
        <v>44</v>
      </c>
      <c r="G194" s="567">
        <f t="shared" si="22"/>
        <v>0.25</v>
      </c>
      <c r="H194" s="527"/>
      <c r="I194" s="527"/>
      <c r="J194" s="527"/>
      <c r="K194" s="527"/>
      <c r="L194" s="527"/>
      <c r="M194" s="527"/>
      <c r="N194" s="527"/>
      <c r="O194" s="527"/>
      <c r="P194" s="527"/>
      <c r="Q194" s="527"/>
      <c r="R194" s="527"/>
      <c r="S194" s="527"/>
      <c r="T194" s="527"/>
      <c r="U194" s="527"/>
      <c r="V194" s="527"/>
      <c r="W194" s="527"/>
      <c r="X194" s="527"/>
      <c r="Y194" s="527"/>
      <c r="Z194" s="527"/>
      <c r="AA194" s="527"/>
      <c r="AB194" s="527"/>
      <c r="AC194" s="527"/>
      <c r="HN194" s="527"/>
      <c r="HO194" s="527"/>
      <c r="HP194" s="527"/>
      <c r="HQ194" s="527"/>
      <c r="HR194" s="527"/>
      <c r="HS194" s="527"/>
      <c r="HT194" s="527"/>
      <c r="HU194" s="527"/>
      <c r="HV194" s="527"/>
      <c r="HW194" s="527"/>
      <c r="HX194" s="527"/>
      <c r="HY194" s="527"/>
      <c r="HZ194" s="527"/>
      <c r="IA194" s="527"/>
      <c r="IB194" s="527"/>
      <c r="IC194" s="527"/>
      <c r="ID194" s="527"/>
      <c r="IE194" s="527"/>
      <c r="IF194" s="527"/>
      <c r="IG194" s="527"/>
      <c r="IH194" s="527"/>
      <c r="II194" s="527"/>
      <c r="IJ194" s="527"/>
      <c r="IK194" s="527"/>
      <c r="IL194" s="527"/>
      <c r="IM194" s="527"/>
      <c r="IN194" s="527"/>
      <c r="IO194" s="527"/>
      <c r="IP194" s="527"/>
      <c r="IQ194" s="527"/>
      <c r="IR194" s="527"/>
      <c r="IS194" s="527"/>
    </row>
    <row r="195" s="5" customFormat="1" ht="24.95" customHeight="1" spans="1:253">
      <c r="A195" s="563" t="s">
        <v>155</v>
      </c>
      <c r="B195" s="564">
        <v>0</v>
      </c>
      <c r="C195" s="565">
        <v>1</v>
      </c>
      <c r="D195" s="565">
        <v>1</v>
      </c>
      <c r="E195" s="566">
        <f t="shared" si="19"/>
        <v>1</v>
      </c>
      <c r="F195" s="565">
        <v>0</v>
      </c>
      <c r="G195" s="567" t="str">
        <f t="shared" si="22"/>
        <v/>
      </c>
      <c r="H195" s="527"/>
      <c r="I195" s="527"/>
      <c r="J195" s="527"/>
      <c r="K195" s="527"/>
      <c r="L195" s="527"/>
      <c r="M195" s="527"/>
      <c r="N195" s="527"/>
      <c r="O195" s="527"/>
      <c r="P195" s="527"/>
      <c r="Q195" s="527"/>
      <c r="R195" s="527"/>
      <c r="S195" s="527"/>
      <c r="T195" s="527"/>
      <c r="U195" s="527"/>
      <c r="V195" s="527"/>
      <c r="W195" s="527"/>
      <c r="X195" s="527"/>
      <c r="Y195" s="527"/>
      <c r="Z195" s="527"/>
      <c r="AA195" s="527"/>
      <c r="AB195" s="527"/>
      <c r="AC195" s="527"/>
      <c r="HN195" s="527"/>
      <c r="HO195" s="527"/>
      <c r="HP195" s="527"/>
      <c r="HQ195" s="527"/>
      <c r="HR195" s="527"/>
      <c r="HS195" s="527"/>
      <c r="HT195" s="527"/>
      <c r="HU195" s="527"/>
      <c r="HV195" s="527"/>
      <c r="HW195" s="527"/>
      <c r="HX195" s="527"/>
      <c r="HY195" s="527"/>
      <c r="HZ195" s="527"/>
      <c r="IA195" s="527"/>
      <c r="IB195" s="527"/>
      <c r="IC195" s="527"/>
      <c r="ID195" s="527"/>
      <c r="IE195" s="527"/>
      <c r="IF195" s="527"/>
      <c r="IG195" s="527"/>
      <c r="IH195" s="527"/>
      <c r="II195" s="527"/>
      <c r="IJ195" s="527"/>
      <c r="IK195" s="527"/>
      <c r="IL195" s="527"/>
      <c r="IM195" s="527"/>
      <c r="IN195" s="527"/>
      <c r="IO195" s="527"/>
      <c r="IP195" s="527"/>
      <c r="IQ195" s="527"/>
      <c r="IR195" s="527"/>
      <c r="IS195" s="527"/>
    </row>
    <row r="196" s="5" customFormat="1" ht="24.95" customHeight="1" spans="1:253">
      <c r="A196" s="563" t="s">
        <v>156</v>
      </c>
      <c r="B196" s="367">
        <f t="shared" ref="B196:F196" si="29">SUM(B197:B201)</f>
        <v>0</v>
      </c>
      <c r="C196" s="367">
        <f t="shared" si="29"/>
        <v>0</v>
      </c>
      <c r="D196" s="367">
        <f t="shared" si="29"/>
        <v>0</v>
      </c>
      <c r="E196" s="561" t="str">
        <f t="shared" si="19"/>
        <v/>
      </c>
      <c r="F196" s="367">
        <f t="shared" si="29"/>
        <v>0</v>
      </c>
      <c r="G196" s="562" t="str">
        <f t="shared" si="22"/>
        <v/>
      </c>
      <c r="H196" s="527"/>
      <c r="I196" s="527"/>
      <c r="J196" s="527"/>
      <c r="K196" s="527"/>
      <c r="L196" s="527"/>
      <c r="M196" s="527"/>
      <c r="N196" s="527"/>
      <c r="O196" s="527"/>
      <c r="P196" s="527"/>
      <c r="Q196" s="527"/>
      <c r="R196" s="527"/>
      <c r="S196" s="527"/>
      <c r="T196" s="527"/>
      <c r="U196" s="527"/>
      <c r="V196" s="527"/>
      <c r="W196" s="527"/>
      <c r="X196" s="527"/>
      <c r="Y196" s="527"/>
      <c r="Z196" s="527"/>
      <c r="AA196" s="527"/>
      <c r="AB196" s="527"/>
      <c r="AC196" s="527"/>
      <c r="HN196" s="527"/>
      <c r="HO196" s="527"/>
      <c r="HP196" s="527"/>
      <c r="HQ196" s="527"/>
      <c r="HR196" s="527"/>
      <c r="HS196" s="527"/>
      <c r="HT196" s="527"/>
      <c r="HU196" s="527"/>
      <c r="HV196" s="527"/>
      <c r="HW196" s="527"/>
      <c r="HX196" s="527"/>
      <c r="HY196" s="527"/>
      <c r="HZ196" s="527"/>
      <c r="IA196" s="527"/>
      <c r="IB196" s="527"/>
      <c r="IC196" s="527"/>
      <c r="ID196" s="527"/>
      <c r="IE196" s="527"/>
      <c r="IF196" s="527"/>
      <c r="IG196" s="527"/>
      <c r="IH196" s="527"/>
      <c r="II196" s="527"/>
      <c r="IJ196" s="527"/>
      <c r="IK196" s="527"/>
      <c r="IL196" s="527"/>
      <c r="IM196" s="527"/>
      <c r="IN196" s="527"/>
      <c r="IO196" s="527"/>
      <c r="IP196" s="527"/>
      <c r="IQ196" s="527"/>
      <c r="IR196" s="527"/>
      <c r="IS196" s="527"/>
    </row>
    <row r="197" s="528" customFormat="1" ht="24.95" customHeight="1" spans="1:253">
      <c r="A197" s="563" t="s">
        <v>50</v>
      </c>
      <c r="B197" s="564">
        <v>0</v>
      </c>
      <c r="C197" s="565">
        <v>0</v>
      </c>
      <c r="D197" s="565">
        <v>0</v>
      </c>
      <c r="E197" s="566" t="str">
        <f t="shared" ref="E197:E260" si="30">IFERROR(D197/C197,"")</f>
        <v/>
      </c>
      <c r="F197" s="565">
        <v>0</v>
      </c>
      <c r="G197" s="567" t="str">
        <f t="shared" si="22"/>
        <v/>
      </c>
    </row>
    <row r="198" s="5" customFormat="1" ht="24.95" customHeight="1" spans="1:253">
      <c r="A198" s="563" t="s">
        <v>51</v>
      </c>
      <c r="B198" s="564">
        <v>0</v>
      </c>
      <c r="C198" s="565">
        <v>0</v>
      </c>
      <c r="D198" s="565">
        <v>0</v>
      </c>
      <c r="E198" s="566" t="str">
        <f t="shared" si="30"/>
        <v/>
      </c>
      <c r="F198" s="565">
        <v>0</v>
      </c>
      <c r="G198" s="567" t="str">
        <f t="shared" si="22"/>
        <v/>
      </c>
      <c r="H198" s="527"/>
      <c r="I198" s="527"/>
      <c r="J198" s="527"/>
      <c r="K198" s="527"/>
      <c r="L198" s="527"/>
      <c r="M198" s="527"/>
      <c r="N198" s="527"/>
      <c r="O198" s="527"/>
      <c r="P198" s="527"/>
      <c r="Q198" s="527"/>
      <c r="R198" s="527"/>
      <c r="S198" s="527"/>
      <c r="T198" s="527"/>
      <c r="U198" s="527"/>
      <c r="V198" s="527"/>
      <c r="W198" s="527"/>
      <c r="X198" s="527"/>
      <c r="Y198" s="527"/>
      <c r="Z198" s="527"/>
      <c r="AA198" s="527"/>
      <c r="AB198" s="527"/>
      <c r="AC198" s="527"/>
      <c r="HN198" s="527"/>
      <c r="HO198" s="527"/>
      <c r="HP198" s="527"/>
      <c r="HQ198" s="527"/>
      <c r="HR198" s="527"/>
      <c r="HS198" s="527"/>
      <c r="HT198" s="527"/>
      <c r="HU198" s="527"/>
      <c r="HV198" s="527"/>
      <c r="HW198" s="527"/>
      <c r="HX198" s="527"/>
      <c r="HY198" s="527"/>
      <c r="HZ198" s="527"/>
      <c r="IA198" s="527"/>
      <c r="IB198" s="527"/>
      <c r="IC198" s="527"/>
      <c r="ID198" s="527"/>
      <c r="IE198" s="527"/>
      <c r="IF198" s="527"/>
      <c r="IG198" s="527"/>
      <c r="IH198" s="527"/>
      <c r="II198" s="527"/>
      <c r="IJ198" s="527"/>
      <c r="IK198" s="527"/>
      <c r="IL198" s="527"/>
      <c r="IM198" s="527"/>
      <c r="IN198" s="527"/>
      <c r="IO198" s="527"/>
      <c r="IP198" s="527"/>
      <c r="IQ198" s="527"/>
      <c r="IR198" s="527"/>
      <c r="IS198" s="527"/>
    </row>
    <row r="199" s="528" customFormat="1" ht="24.95" customHeight="1" spans="1:253">
      <c r="A199" s="563" t="s">
        <v>52</v>
      </c>
      <c r="B199" s="564">
        <v>0</v>
      </c>
      <c r="C199" s="565">
        <v>0</v>
      </c>
      <c r="D199" s="565">
        <v>0</v>
      </c>
      <c r="E199" s="566" t="str">
        <f t="shared" si="30"/>
        <v/>
      </c>
      <c r="F199" s="565">
        <v>0</v>
      </c>
      <c r="G199" s="567" t="str">
        <f t="shared" si="22"/>
        <v/>
      </c>
    </row>
    <row r="200" s="5" customFormat="1" ht="24.95" customHeight="1" spans="1:253">
      <c r="A200" s="563" t="s">
        <v>59</v>
      </c>
      <c r="B200" s="564">
        <v>0</v>
      </c>
      <c r="C200" s="565">
        <v>0</v>
      </c>
      <c r="D200" s="565">
        <v>0</v>
      </c>
      <c r="E200" s="566" t="str">
        <f t="shared" si="30"/>
        <v/>
      </c>
      <c r="F200" s="565">
        <v>0</v>
      </c>
      <c r="G200" s="567" t="str">
        <f t="shared" si="22"/>
        <v/>
      </c>
      <c r="H200" s="527"/>
      <c r="I200" s="527"/>
      <c r="J200" s="527"/>
      <c r="K200" s="527"/>
      <c r="L200" s="527"/>
      <c r="M200" s="527"/>
      <c r="N200" s="527"/>
      <c r="O200" s="527"/>
      <c r="P200" s="527"/>
      <c r="Q200" s="527"/>
      <c r="R200" s="527"/>
      <c r="S200" s="527"/>
      <c r="T200" s="527"/>
      <c r="U200" s="527"/>
      <c r="V200" s="527"/>
      <c r="W200" s="527"/>
      <c r="X200" s="527"/>
      <c r="Y200" s="527"/>
      <c r="Z200" s="527"/>
      <c r="AA200" s="527"/>
      <c r="AB200" s="527"/>
      <c r="AC200" s="527"/>
      <c r="HN200" s="527"/>
      <c r="HO200" s="527"/>
      <c r="HP200" s="527"/>
      <c r="HQ200" s="527"/>
      <c r="HR200" s="527"/>
      <c r="HS200" s="527"/>
      <c r="HT200" s="527"/>
      <c r="HU200" s="527"/>
      <c r="HV200" s="527"/>
      <c r="HW200" s="527"/>
      <c r="HX200" s="527"/>
      <c r="HY200" s="527"/>
      <c r="HZ200" s="527"/>
      <c r="IA200" s="527"/>
      <c r="IB200" s="527"/>
      <c r="IC200" s="527"/>
      <c r="ID200" s="527"/>
      <c r="IE200" s="527"/>
      <c r="IF200" s="527"/>
      <c r="IG200" s="527"/>
      <c r="IH200" s="527"/>
      <c r="II200" s="527"/>
      <c r="IJ200" s="527"/>
      <c r="IK200" s="527"/>
      <c r="IL200" s="527"/>
      <c r="IM200" s="527"/>
      <c r="IN200" s="527"/>
      <c r="IO200" s="527"/>
      <c r="IP200" s="527"/>
      <c r="IQ200" s="527"/>
      <c r="IR200" s="527"/>
      <c r="IS200" s="527"/>
    </row>
    <row r="201" s="5" customFormat="1" ht="24.95" customHeight="1" spans="1:253">
      <c r="A201" s="563" t="s">
        <v>157</v>
      </c>
      <c r="B201" s="564">
        <v>0</v>
      </c>
      <c r="C201" s="565">
        <v>0</v>
      </c>
      <c r="D201" s="565">
        <v>0</v>
      </c>
      <c r="E201" s="566" t="str">
        <f t="shared" si="30"/>
        <v/>
      </c>
      <c r="F201" s="565">
        <v>0</v>
      </c>
      <c r="G201" s="567" t="str">
        <f t="shared" si="22"/>
        <v/>
      </c>
      <c r="H201" s="527"/>
      <c r="I201" s="527"/>
      <c r="J201" s="527"/>
      <c r="K201" s="527"/>
      <c r="L201" s="527"/>
      <c r="M201" s="527"/>
      <c r="N201" s="527"/>
      <c r="O201" s="527"/>
      <c r="P201" s="527"/>
      <c r="Q201" s="527"/>
      <c r="R201" s="527"/>
      <c r="S201" s="527"/>
      <c r="T201" s="527"/>
      <c r="U201" s="527"/>
      <c r="V201" s="527"/>
      <c r="W201" s="527"/>
      <c r="X201" s="527"/>
      <c r="Y201" s="527"/>
      <c r="Z201" s="527"/>
      <c r="AA201" s="527"/>
      <c r="AB201" s="527"/>
      <c r="AC201" s="527"/>
      <c r="HN201" s="527"/>
      <c r="HO201" s="527"/>
      <c r="HP201" s="527"/>
      <c r="HQ201" s="527"/>
      <c r="HR201" s="527"/>
      <c r="HS201" s="527"/>
      <c r="HT201" s="527"/>
      <c r="HU201" s="527"/>
      <c r="HV201" s="527"/>
      <c r="HW201" s="527"/>
      <c r="HX201" s="527"/>
      <c r="HY201" s="527"/>
      <c r="HZ201" s="527"/>
      <c r="IA201" s="527"/>
      <c r="IB201" s="527"/>
      <c r="IC201" s="527"/>
      <c r="ID201" s="527"/>
      <c r="IE201" s="527"/>
      <c r="IF201" s="527"/>
      <c r="IG201" s="527"/>
      <c r="IH201" s="527"/>
      <c r="II201" s="527"/>
      <c r="IJ201" s="527"/>
      <c r="IK201" s="527"/>
      <c r="IL201" s="527"/>
      <c r="IM201" s="527"/>
      <c r="IN201" s="527"/>
      <c r="IO201" s="527"/>
      <c r="IP201" s="527"/>
      <c r="IQ201" s="527"/>
      <c r="IR201" s="527"/>
      <c r="IS201" s="527"/>
    </row>
    <row r="202" s="5" customFormat="1" ht="24.95" customHeight="1" spans="1:253">
      <c r="A202" s="568" t="s">
        <v>158</v>
      </c>
      <c r="B202" s="367">
        <f t="shared" ref="B202:F202" si="31">SUM(B203:B207)</f>
        <v>504</v>
      </c>
      <c r="C202" s="367">
        <f t="shared" si="31"/>
        <v>503</v>
      </c>
      <c r="D202" s="367">
        <f t="shared" si="31"/>
        <v>503</v>
      </c>
      <c r="E202" s="561">
        <f t="shared" si="30"/>
        <v>1</v>
      </c>
      <c r="F202" s="367">
        <f t="shared" si="31"/>
        <v>480</v>
      </c>
      <c r="G202" s="562">
        <f t="shared" si="22"/>
        <v>0.0479166666666667</v>
      </c>
      <c r="H202" s="527"/>
      <c r="I202" s="527"/>
      <c r="J202" s="527"/>
      <c r="K202" s="527"/>
      <c r="L202" s="527"/>
      <c r="M202" s="527"/>
      <c r="N202" s="527"/>
      <c r="O202" s="527"/>
      <c r="P202" s="527"/>
      <c r="Q202" s="527"/>
      <c r="R202" s="527"/>
      <c r="S202" s="527"/>
      <c r="T202" s="527"/>
      <c r="U202" s="527"/>
      <c r="V202" s="527"/>
      <c r="W202" s="527"/>
      <c r="X202" s="527"/>
      <c r="Y202" s="527"/>
      <c r="Z202" s="527"/>
      <c r="AA202" s="527"/>
      <c r="AB202" s="527"/>
      <c r="AC202" s="527"/>
      <c r="HN202" s="527"/>
      <c r="HO202" s="527"/>
      <c r="HP202" s="527"/>
      <c r="HQ202" s="527"/>
      <c r="HR202" s="527"/>
      <c r="HS202" s="527"/>
      <c r="HT202" s="527"/>
      <c r="HU202" s="527"/>
      <c r="HV202" s="527"/>
      <c r="HW202" s="527"/>
      <c r="HX202" s="527"/>
      <c r="HY202" s="527"/>
      <c r="HZ202" s="527"/>
      <c r="IA202" s="527"/>
      <c r="IB202" s="527"/>
      <c r="IC202" s="527"/>
      <c r="ID202" s="527"/>
      <c r="IE202" s="527"/>
      <c r="IF202" s="527"/>
      <c r="IG202" s="527"/>
      <c r="IH202" s="527"/>
      <c r="II202" s="527"/>
      <c r="IJ202" s="527"/>
      <c r="IK202" s="527"/>
      <c r="IL202" s="527"/>
      <c r="IM202" s="527"/>
      <c r="IN202" s="527"/>
      <c r="IO202" s="527"/>
      <c r="IP202" s="527"/>
      <c r="IQ202" s="527"/>
      <c r="IR202" s="527"/>
      <c r="IS202" s="527"/>
    </row>
    <row r="203" s="528" customFormat="1" ht="24.95" customHeight="1" spans="1:253">
      <c r="A203" s="563" t="s">
        <v>50</v>
      </c>
      <c r="B203" s="564">
        <v>223</v>
      </c>
      <c r="C203" s="565">
        <v>254</v>
      </c>
      <c r="D203" s="565">
        <v>254</v>
      </c>
      <c r="E203" s="566">
        <f t="shared" si="30"/>
        <v>1</v>
      </c>
      <c r="F203" s="565">
        <v>260</v>
      </c>
      <c r="G203" s="567">
        <f t="shared" si="22"/>
        <v>-0.0230769230769231</v>
      </c>
    </row>
    <row r="204" s="528" customFormat="1" ht="24.95" customHeight="1" spans="1:253">
      <c r="A204" s="563" t="s">
        <v>51</v>
      </c>
      <c r="B204" s="564">
        <v>108</v>
      </c>
      <c r="C204" s="565">
        <v>55</v>
      </c>
      <c r="D204" s="565">
        <v>55</v>
      </c>
      <c r="E204" s="566">
        <f t="shared" si="30"/>
        <v>1</v>
      </c>
      <c r="F204" s="565">
        <v>43</v>
      </c>
      <c r="G204" s="567">
        <f t="shared" si="22"/>
        <v>0.27906976744186</v>
      </c>
    </row>
    <row r="205" s="528" customFormat="1" ht="24.95" customHeight="1" spans="1:253">
      <c r="A205" s="563" t="s">
        <v>52</v>
      </c>
      <c r="B205" s="564">
        <v>0</v>
      </c>
      <c r="C205" s="565">
        <v>0</v>
      </c>
      <c r="D205" s="565">
        <v>0</v>
      </c>
      <c r="E205" s="566" t="str">
        <f t="shared" si="30"/>
        <v/>
      </c>
      <c r="F205" s="565">
        <v>0</v>
      </c>
      <c r="G205" s="567" t="str">
        <f t="shared" si="22"/>
        <v/>
      </c>
    </row>
    <row r="206" s="5" customFormat="1" ht="24.95" customHeight="1" spans="1:253">
      <c r="A206" s="563" t="s">
        <v>59</v>
      </c>
      <c r="B206" s="564">
        <v>173</v>
      </c>
      <c r="C206" s="565">
        <v>194</v>
      </c>
      <c r="D206" s="565">
        <v>194</v>
      </c>
      <c r="E206" s="566">
        <f t="shared" si="30"/>
        <v>1</v>
      </c>
      <c r="F206" s="565">
        <v>177</v>
      </c>
      <c r="G206" s="567">
        <f t="shared" si="22"/>
        <v>0.096045197740113</v>
      </c>
      <c r="H206" s="527"/>
      <c r="I206" s="527"/>
      <c r="J206" s="527"/>
      <c r="K206" s="527"/>
      <c r="L206" s="527"/>
      <c r="M206" s="527"/>
      <c r="N206" s="527"/>
      <c r="O206" s="527"/>
      <c r="P206" s="527"/>
      <c r="Q206" s="527"/>
      <c r="R206" s="527"/>
      <c r="S206" s="527"/>
      <c r="T206" s="527"/>
      <c r="U206" s="527"/>
      <c r="V206" s="527"/>
      <c r="W206" s="527"/>
      <c r="X206" s="527"/>
      <c r="Y206" s="527"/>
      <c r="Z206" s="527"/>
      <c r="AA206" s="527"/>
      <c r="AB206" s="527"/>
      <c r="AC206" s="527"/>
      <c r="HN206" s="527"/>
      <c r="HO206" s="527"/>
      <c r="HP206" s="527"/>
      <c r="HQ206" s="527"/>
      <c r="HR206" s="527"/>
      <c r="HS206" s="527"/>
      <c r="HT206" s="527"/>
      <c r="HU206" s="527"/>
      <c r="HV206" s="527"/>
      <c r="HW206" s="527"/>
      <c r="HX206" s="527"/>
      <c r="HY206" s="527"/>
      <c r="HZ206" s="527"/>
      <c r="IA206" s="527"/>
      <c r="IB206" s="527"/>
      <c r="IC206" s="527"/>
      <c r="ID206" s="527"/>
      <c r="IE206" s="527"/>
      <c r="IF206" s="527"/>
      <c r="IG206" s="527"/>
      <c r="IH206" s="527"/>
      <c r="II206" s="527"/>
      <c r="IJ206" s="527"/>
      <c r="IK206" s="527"/>
      <c r="IL206" s="527"/>
      <c r="IM206" s="527"/>
      <c r="IN206" s="527"/>
      <c r="IO206" s="527"/>
      <c r="IP206" s="527"/>
      <c r="IQ206" s="527"/>
      <c r="IR206" s="527"/>
      <c r="IS206" s="527"/>
    </row>
    <row r="207" s="5" customFormat="1" ht="24.95" customHeight="1" spans="1:253">
      <c r="A207" s="563" t="s">
        <v>159</v>
      </c>
      <c r="B207" s="564">
        <v>0</v>
      </c>
      <c r="C207" s="565">
        <v>0</v>
      </c>
      <c r="D207" s="565">
        <v>0</v>
      </c>
      <c r="E207" s="566" t="str">
        <f t="shared" si="30"/>
        <v/>
      </c>
      <c r="F207" s="565">
        <v>0</v>
      </c>
      <c r="G207" s="567" t="str">
        <f t="shared" si="22"/>
        <v/>
      </c>
      <c r="H207" s="527"/>
      <c r="I207" s="527"/>
      <c r="J207" s="527"/>
      <c r="K207" s="527"/>
      <c r="L207" s="527"/>
      <c r="M207" s="527"/>
      <c r="N207" s="527"/>
      <c r="O207" s="527"/>
      <c r="P207" s="527"/>
      <c r="Q207" s="527"/>
      <c r="R207" s="527"/>
      <c r="S207" s="527"/>
      <c r="T207" s="527"/>
      <c r="U207" s="527"/>
      <c r="V207" s="527"/>
      <c r="W207" s="527"/>
      <c r="X207" s="527"/>
      <c r="Y207" s="527"/>
      <c r="Z207" s="527"/>
      <c r="AA207" s="527"/>
      <c r="AB207" s="527"/>
      <c r="AC207" s="527"/>
      <c r="HN207" s="527"/>
      <c r="HO207" s="527"/>
      <c r="HP207" s="527"/>
      <c r="HQ207" s="527"/>
      <c r="HR207" s="527"/>
      <c r="HS207" s="527"/>
      <c r="HT207" s="527"/>
      <c r="HU207" s="527"/>
      <c r="HV207" s="527"/>
      <c r="HW207" s="527"/>
      <c r="HX207" s="527"/>
      <c r="HY207" s="527"/>
      <c r="HZ207" s="527"/>
      <c r="IA207" s="527"/>
      <c r="IB207" s="527"/>
      <c r="IC207" s="527"/>
      <c r="ID207" s="527"/>
      <c r="IE207" s="527"/>
      <c r="IF207" s="527"/>
      <c r="IG207" s="527"/>
      <c r="IH207" s="527"/>
      <c r="II207" s="527"/>
      <c r="IJ207" s="527"/>
      <c r="IK207" s="527"/>
      <c r="IL207" s="527"/>
      <c r="IM207" s="527"/>
      <c r="IN207" s="527"/>
      <c r="IO207" s="527"/>
      <c r="IP207" s="527"/>
      <c r="IQ207" s="527"/>
      <c r="IR207" s="527"/>
      <c r="IS207" s="527"/>
    </row>
    <row r="208" s="5" customFormat="1" ht="24.95" customHeight="1" spans="1:253">
      <c r="A208" s="563" t="s">
        <v>160</v>
      </c>
      <c r="B208" s="367">
        <f t="shared" ref="B208:F208" si="32">SUM(B209:B214)</f>
        <v>0</v>
      </c>
      <c r="C208" s="367">
        <f t="shared" si="32"/>
        <v>0</v>
      </c>
      <c r="D208" s="367">
        <f t="shared" si="32"/>
        <v>0</v>
      </c>
      <c r="E208" s="561" t="str">
        <f t="shared" si="30"/>
        <v/>
      </c>
      <c r="F208" s="367">
        <f t="shared" si="32"/>
        <v>0</v>
      </c>
      <c r="G208" s="562" t="str">
        <f t="shared" si="22"/>
        <v/>
      </c>
      <c r="H208" s="527"/>
      <c r="I208" s="527"/>
      <c r="J208" s="527"/>
      <c r="K208" s="527"/>
      <c r="L208" s="527"/>
      <c r="M208" s="527"/>
      <c r="N208" s="527"/>
      <c r="O208" s="527"/>
      <c r="P208" s="527"/>
      <c r="Q208" s="527"/>
      <c r="R208" s="527"/>
      <c r="S208" s="527"/>
      <c r="T208" s="527"/>
      <c r="U208" s="527"/>
      <c r="V208" s="527"/>
      <c r="W208" s="527"/>
      <c r="X208" s="527"/>
      <c r="Y208" s="527"/>
      <c r="Z208" s="527"/>
      <c r="AA208" s="527"/>
      <c r="AB208" s="527"/>
      <c r="AC208" s="527"/>
      <c r="HN208" s="527"/>
      <c r="HO208" s="527"/>
      <c r="HP208" s="527"/>
      <c r="HQ208" s="527"/>
      <c r="HR208" s="527"/>
      <c r="HS208" s="527"/>
      <c r="HT208" s="527"/>
      <c r="HU208" s="527"/>
      <c r="HV208" s="527"/>
      <c r="HW208" s="527"/>
      <c r="HX208" s="527"/>
      <c r="HY208" s="527"/>
      <c r="HZ208" s="527"/>
      <c r="IA208" s="527"/>
      <c r="IB208" s="527"/>
      <c r="IC208" s="527"/>
      <c r="ID208" s="527"/>
      <c r="IE208" s="527"/>
      <c r="IF208" s="527"/>
      <c r="IG208" s="527"/>
      <c r="IH208" s="527"/>
      <c r="II208" s="527"/>
      <c r="IJ208" s="527"/>
      <c r="IK208" s="527"/>
      <c r="IL208" s="527"/>
      <c r="IM208" s="527"/>
      <c r="IN208" s="527"/>
      <c r="IO208" s="527"/>
      <c r="IP208" s="527"/>
      <c r="IQ208" s="527"/>
      <c r="IR208" s="527"/>
      <c r="IS208" s="527"/>
    </row>
    <row r="209" s="5" customFormat="1" ht="24.95" customHeight="1" spans="1:253">
      <c r="A209" s="563" t="s">
        <v>50</v>
      </c>
      <c r="B209" s="564">
        <v>0</v>
      </c>
      <c r="C209" s="565">
        <v>0</v>
      </c>
      <c r="D209" s="565">
        <v>0</v>
      </c>
      <c r="E209" s="566" t="str">
        <f t="shared" si="30"/>
        <v/>
      </c>
      <c r="F209" s="565">
        <v>0</v>
      </c>
      <c r="G209" s="567" t="str">
        <f t="shared" si="22"/>
        <v/>
      </c>
      <c r="H209" s="527"/>
      <c r="I209" s="527"/>
      <c r="J209" s="527"/>
      <c r="K209" s="527"/>
      <c r="L209" s="527"/>
      <c r="M209" s="527"/>
      <c r="N209" s="527"/>
      <c r="O209" s="527"/>
      <c r="P209" s="527"/>
      <c r="Q209" s="527"/>
      <c r="R209" s="527"/>
      <c r="S209" s="527"/>
      <c r="T209" s="527"/>
      <c r="U209" s="527"/>
      <c r="V209" s="527"/>
      <c r="W209" s="527"/>
      <c r="X209" s="527"/>
      <c r="Y209" s="527"/>
      <c r="Z209" s="527"/>
      <c r="AA209" s="527"/>
      <c r="AB209" s="527"/>
      <c r="AC209" s="527"/>
      <c r="HN209" s="527"/>
      <c r="HO209" s="527"/>
      <c r="HP209" s="527"/>
      <c r="HQ209" s="527"/>
      <c r="HR209" s="527"/>
      <c r="HS209" s="527"/>
      <c r="HT209" s="527"/>
      <c r="HU209" s="527"/>
      <c r="HV209" s="527"/>
      <c r="HW209" s="527"/>
      <c r="HX209" s="527"/>
      <c r="HY209" s="527"/>
      <c r="HZ209" s="527"/>
      <c r="IA209" s="527"/>
      <c r="IB209" s="527"/>
      <c r="IC209" s="527"/>
      <c r="ID209" s="527"/>
      <c r="IE209" s="527"/>
      <c r="IF209" s="527"/>
      <c r="IG209" s="527"/>
      <c r="IH209" s="527"/>
      <c r="II209" s="527"/>
      <c r="IJ209" s="527"/>
      <c r="IK209" s="527"/>
      <c r="IL209" s="527"/>
      <c r="IM209" s="527"/>
      <c r="IN209" s="527"/>
      <c r="IO209" s="527"/>
      <c r="IP209" s="527"/>
      <c r="IQ209" s="527"/>
      <c r="IR209" s="527"/>
      <c r="IS209" s="527"/>
    </row>
    <row r="210" s="528" customFormat="1" ht="24.95" customHeight="1" spans="1:253">
      <c r="A210" s="563" t="s">
        <v>51</v>
      </c>
      <c r="B210" s="564">
        <v>0</v>
      </c>
      <c r="C210" s="565">
        <v>0</v>
      </c>
      <c r="D210" s="565">
        <v>0</v>
      </c>
      <c r="E210" s="566" t="str">
        <f t="shared" si="30"/>
        <v/>
      </c>
      <c r="F210" s="565">
        <v>0</v>
      </c>
      <c r="G210" s="567" t="str">
        <f t="shared" si="22"/>
        <v/>
      </c>
    </row>
    <row r="211" s="5" customFormat="1" ht="24.95" customHeight="1" spans="1:253">
      <c r="A211" s="563" t="s">
        <v>52</v>
      </c>
      <c r="B211" s="564">
        <v>0</v>
      </c>
      <c r="C211" s="565">
        <v>0</v>
      </c>
      <c r="D211" s="565">
        <v>0</v>
      </c>
      <c r="E211" s="566" t="str">
        <f t="shared" si="30"/>
        <v/>
      </c>
      <c r="F211" s="565">
        <v>0</v>
      </c>
      <c r="G211" s="567" t="str">
        <f t="shared" si="22"/>
        <v/>
      </c>
      <c r="H211" s="527"/>
      <c r="I211" s="527"/>
      <c r="J211" s="527"/>
      <c r="K211" s="527"/>
      <c r="L211" s="527"/>
      <c r="M211" s="527"/>
      <c r="N211" s="527"/>
      <c r="O211" s="527"/>
      <c r="P211" s="527"/>
      <c r="Q211" s="527"/>
      <c r="R211" s="527"/>
      <c r="S211" s="527"/>
      <c r="T211" s="527"/>
      <c r="U211" s="527"/>
      <c r="V211" s="527"/>
      <c r="W211" s="527"/>
      <c r="X211" s="527"/>
      <c r="Y211" s="527"/>
      <c r="Z211" s="527"/>
      <c r="AA211" s="527"/>
      <c r="AB211" s="527"/>
      <c r="AC211" s="527"/>
      <c r="HN211" s="527"/>
      <c r="HO211" s="527"/>
      <c r="HP211" s="527"/>
      <c r="HQ211" s="527"/>
      <c r="HR211" s="527"/>
      <c r="HS211" s="527"/>
      <c r="HT211" s="527"/>
      <c r="HU211" s="527"/>
      <c r="HV211" s="527"/>
      <c r="HW211" s="527"/>
      <c r="HX211" s="527"/>
      <c r="HY211" s="527"/>
      <c r="HZ211" s="527"/>
      <c r="IA211" s="527"/>
      <c r="IB211" s="527"/>
      <c r="IC211" s="527"/>
      <c r="ID211" s="527"/>
      <c r="IE211" s="527"/>
      <c r="IF211" s="527"/>
      <c r="IG211" s="527"/>
      <c r="IH211" s="527"/>
      <c r="II211" s="527"/>
      <c r="IJ211" s="527"/>
      <c r="IK211" s="527"/>
      <c r="IL211" s="527"/>
      <c r="IM211" s="527"/>
      <c r="IN211" s="527"/>
      <c r="IO211" s="527"/>
      <c r="IP211" s="527"/>
      <c r="IQ211" s="527"/>
      <c r="IR211" s="527"/>
      <c r="IS211" s="527"/>
    </row>
    <row r="212" s="528" customFormat="1" ht="24.95" customHeight="1" spans="1:253">
      <c r="A212" s="563" t="s">
        <v>161</v>
      </c>
      <c r="B212" s="564">
        <v>0</v>
      </c>
      <c r="C212" s="565">
        <v>0</v>
      </c>
      <c r="D212" s="565">
        <v>0</v>
      </c>
      <c r="E212" s="566" t="str">
        <f t="shared" si="30"/>
        <v/>
      </c>
      <c r="F212" s="565">
        <v>0</v>
      </c>
      <c r="G212" s="567" t="str">
        <f t="shared" si="22"/>
        <v/>
      </c>
    </row>
    <row r="213" s="529" customFormat="1" ht="24.95" customHeight="1" spans="1:253">
      <c r="A213" s="563" t="s">
        <v>59</v>
      </c>
      <c r="B213" s="564">
        <v>0</v>
      </c>
      <c r="C213" s="565">
        <v>0</v>
      </c>
      <c r="D213" s="565">
        <v>0</v>
      </c>
      <c r="E213" s="566" t="str">
        <f t="shared" si="30"/>
        <v/>
      </c>
      <c r="F213" s="565">
        <v>0</v>
      </c>
      <c r="G213" s="567" t="str">
        <f t="shared" si="22"/>
        <v/>
      </c>
      <c r="H213" s="527"/>
      <c r="I213" s="527"/>
      <c r="J213" s="527"/>
      <c r="K213" s="527"/>
      <c r="L213" s="527"/>
      <c r="M213" s="527"/>
      <c r="N213" s="527"/>
      <c r="O213" s="527"/>
      <c r="P213" s="527"/>
      <c r="Q213" s="527"/>
      <c r="R213" s="527"/>
      <c r="S213" s="527"/>
      <c r="T213" s="527"/>
      <c r="U213" s="527"/>
      <c r="V213" s="527"/>
      <c r="W213" s="527"/>
      <c r="X213" s="527"/>
      <c r="Y213" s="527"/>
      <c r="Z213" s="527"/>
      <c r="AA213" s="527"/>
      <c r="AB213" s="527"/>
      <c r="AC213" s="527"/>
      <c r="HN213" s="527"/>
      <c r="HO213" s="527"/>
      <c r="HP213" s="527"/>
      <c r="HQ213" s="527"/>
      <c r="HR213" s="527"/>
      <c r="HS213" s="527"/>
      <c r="HT213" s="527"/>
      <c r="HU213" s="527"/>
      <c r="HV213" s="527"/>
      <c r="HW213" s="527"/>
      <c r="HX213" s="527"/>
      <c r="HY213" s="527"/>
      <c r="HZ213" s="527"/>
      <c r="IA213" s="527"/>
      <c r="IB213" s="527"/>
      <c r="IC213" s="527"/>
      <c r="ID213" s="527"/>
      <c r="IE213" s="527"/>
      <c r="IF213" s="527"/>
      <c r="IG213" s="527"/>
      <c r="IH213" s="527"/>
      <c r="II213" s="527"/>
      <c r="IJ213" s="527"/>
      <c r="IK213" s="527"/>
      <c r="IL213" s="527"/>
      <c r="IM213" s="527"/>
      <c r="IN213" s="527"/>
      <c r="IO213" s="527"/>
      <c r="IP213" s="527"/>
      <c r="IQ213" s="527"/>
      <c r="IR213" s="527"/>
      <c r="IS213" s="527"/>
    </row>
    <row r="214" s="5" customFormat="1" ht="24.95" customHeight="1" spans="1:253">
      <c r="A214" s="563" t="s">
        <v>162</v>
      </c>
      <c r="B214" s="564">
        <v>0</v>
      </c>
      <c r="C214" s="565">
        <v>0</v>
      </c>
      <c r="D214" s="565">
        <v>0</v>
      </c>
      <c r="E214" s="566" t="str">
        <f t="shared" si="30"/>
        <v/>
      </c>
      <c r="F214" s="565">
        <v>0</v>
      </c>
      <c r="G214" s="567" t="str">
        <f t="shared" ref="G214:G224" si="33">IFERROR((D214-F214)/F214,"")</f>
        <v/>
      </c>
      <c r="H214" s="527"/>
      <c r="I214" s="527"/>
      <c r="J214" s="527"/>
      <c r="K214" s="527"/>
      <c r="L214" s="527"/>
      <c r="M214" s="527"/>
      <c r="N214" s="527"/>
      <c r="O214" s="527"/>
      <c r="P214" s="527"/>
      <c r="Q214" s="527"/>
      <c r="R214" s="527"/>
      <c r="S214" s="527"/>
      <c r="T214" s="527"/>
      <c r="U214" s="527"/>
      <c r="V214" s="527"/>
      <c r="W214" s="527"/>
      <c r="X214" s="527"/>
      <c r="Y214" s="527"/>
      <c r="Z214" s="527"/>
      <c r="AA214" s="527"/>
      <c r="AB214" s="527"/>
      <c r="AC214" s="527"/>
      <c r="HN214" s="527"/>
      <c r="HO214" s="527"/>
      <c r="HP214" s="527"/>
      <c r="HQ214" s="527"/>
      <c r="HR214" s="527"/>
      <c r="HS214" s="527"/>
      <c r="HT214" s="527"/>
      <c r="HU214" s="527"/>
      <c r="HV214" s="527"/>
      <c r="HW214" s="527"/>
      <c r="HX214" s="527"/>
      <c r="HY214" s="527"/>
      <c r="HZ214" s="527"/>
      <c r="IA214" s="527"/>
      <c r="IB214" s="527"/>
      <c r="IC214" s="527"/>
      <c r="ID214" s="527"/>
      <c r="IE214" s="527"/>
      <c r="IF214" s="527"/>
      <c r="IG214" s="527"/>
      <c r="IH214" s="527"/>
      <c r="II214" s="527"/>
      <c r="IJ214" s="527"/>
      <c r="IK214" s="527"/>
      <c r="IL214" s="527"/>
      <c r="IM214" s="527"/>
      <c r="IN214" s="527"/>
      <c r="IO214" s="527"/>
      <c r="IP214" s="527"/>
      <c r="IQ214" s="527"/>
      <c r="IR214" s="527"/>
      <c r="IS214" s="527"/>
    </row>
    <row r="215" s="5" customFormat="1" ht="24.95" customHeight="1" spans="1:253">
      <c r="A215" s="563" t="s">
        <v>163</v>
      </c>
      <c r="B215" s="367">
        <f t="shared" ref="B215:F215" si="34">SUM(B216:B229)</f>
        <v>1187</v>
      </c>
      <c r="C215" s="367">
        <f t="shared" si="34"/>
        <v>1277</v>
      </c>
      <c r="D215" s="367">
        <f t="shared" si="34"/>
        <v>1252</v>
      </c>
      <c r="E215" s="561">
        <f t="shared" si="30"/>
        <v>0.980422866092404</v>
      </c>
      <c r="F215" s="367">
        <f t="shared" si="34"/>
        <v>1149</v>
      </c>
      <c r="G215" s="562">
        <f t="shared" si="33"/>
        <v>0.0896431679721497</v>
      </c>
      <c r="H215" s="527"/>
      <c r="I215" s="527"/>
      <c r="J215" s="527"/>
      <c r="K215" s="527"/>
      <c r="L215" s="527"/>
      <c r="M215" s="527"/>
      <c r="N215" s="527"/>
      <c r="O215" s="527"/>
      <c r="P215" s="527"/>
      <c r="Q215" s="527"/>
      <c r="R215" s="527"/>
      <c r="S215" s="527"/>
      <c r="T215" s="527"/>
      <c r="U215" s="527"/>
      <c r="V215" s="527"/>
      <c r="W215" s="527"/>
      <c r="X215" s="527"/>
      <c r="Y215" s="527"/>
      <c r="Z215" s="527"/>
      <c r="AA215" s="527"/>
      <c r="AB215" s="527"/>
      <c r="AC215" s="527"/>
      <c r="HN215" s="527"/>
      <c r="HO215" s="527"/>
      <c r="HP215" s="527"/>
      <c r="HQ215" s="527"/>
      <c r="HR215" s="527"/>
      <c r="HS215" s="527"/>
      <c r="HT215" s="527"/>
      <c r="HU215" s="527"/>
      <c r="HV215" s="527"/>
      <c r="HW215" s="527"/>
      <c r="HX215" s="527"/>
      <c r="HY215" s="527"/>
      <c r="HZ215" s="527"/>
      <c r="IA215" s="527"/>
      <c r="IB215" s="527"/>
      <c r="IC215" s="527"/>
      <c r="ID215" s="527"/>
      <c r="IE215" s="527"/>
      <c r="IF215" s="527"/>
      <c r="IG215" s="527"/>
      <c r="IH215" s="527"/>
      <c r="II215" s="527"/>
      <c r="IJ215" s="527"/>
      <c r="IK215" s="527"/>
      <c r="IL215" s="527"/>
      <c r="IM215" s="527"/>
      <c r="IN215" s="527"/>
      <c r="IO215" s="527"/>
      <c r="IP215" s="527"/>
      <c r="IQ215" s="527"/>
      <c r="IR215" s="527"/>
      <c r="IS215" s="527"/>
    </row>
    <row r="216" s="5" customFormat="1" ht="24.95" customHeight="1" spans="1:253">
      <c r="A216" s="563" t="s">
        <v>50</v>
      </c>
      <c r="B216" s="564">
        <v>989</v>
      </c>
      <c r="C216" s="565">
        <v>1048</v>
      </c>
      <c r="D216" s="565">
        <v>1048</v>
      </c>
      <c r="E216" s="566">
        <f t="shared" si="30"/>
        <v>1</v>
      </c>
      <c r="F216" s="565">
        <v>965</v>
      </c>
      <c r="G216" s="567">
        <f t="shared" si="33"/>
        <v>0.0860103626943005</v>
      </c>
      <c r="H216" s="527"/>
      <c r="I216" s="527"/>
      <c r="J216" s="527"/>
      <c r="K216" s="527"/>
      <c r="L216" s="527"/>
      <c r="M216" s="527"/>
      <c r="N216" s="527"/>
      <c r="O216" s="527"/>
      <c r="P216" s="527"/>
      <c r="Q216" s="527"/>
      <c r="R216" s="527"/>
      <c r="S216" s="527"/>
      <c r="T216" s="527"/>
      <c r="U216" s="527"/>
      <c r="V216" s="527"/>
      <c r="W216" s="527"/>
      <c r="X216" s="527"/>
      <c r="Y216" s="527"/>
      <c r="Z216" s="527"/>
      <c r="AA216" s="527"/>
      <c r="AB216" s="527"/>
      <c r="AC216" s="527"/>
      <c r="HN216" s="527"/>
      <c r="HO216" s="527"/>
      <c r="HP216" s="527"/>
      <c r="HQ216" s="527"/>
      <c r="HR216" s="527"/>
      <c r="HS216" s="527"/>
      <c r="HT216" s="527"/>
      <c r="HU216" s="527"/>
      <c r="HV216" s="527"/>
      <c r="HW216" s="527"/>
      <c r="HX216" s="527"/>
      <c r="HY216" s="527"/>
      <c r="HZ216" s="527"/>
      <c r="IA216" s="527"/>
      <c r="IB216" s="527"/>
      <c r="IC216" s="527"/>
      <c r="ID216" s="527"/>
      <c r="IE216" s="527"/>
      <c r="IF216" s="527"/>
      <c r="IG216" s="527"/>
      <c r="IH216" s="527"/>
      <c r="II216" s="527"/>
      <c r="IJ216" s="527"/>
      <c r="IK216" s="527"/>
      <c r="IL216" s="527"/>
      <c r="IM216" s="527"/>
      <c r="IN216" s="527"/>
      <c r="IO216" s="527"/>
      <c r="IP216" s="527"/>
      <c r="IQ216" s="527"/>
      <c r="IR216" s="527"/>
      <c r="IS216" s="527"/>
    </row>
    <row r="217" s="5" customFormat="1" ht="24.95" customHeight="1" spans="1:253">
      <c r="A217" s="563" t="s">
        <v>51</v>
      </c>
      <c r="B217" s="564">
        <v>0</v>
      </c>
      <c r="C217" s="565">
        <v>0</v>
      </c>
      <c r="D217" s="565">
        <v>0</v>
      </c>
      <c r="E217" s="566" t="str">
        <f t="shared" si="30"/>
        <v/>
      </c>
      <c r="F217" s="565">
        <v>0</v>
      </c>
      <c r="G217" s="567" t="str">
        <f t="shared" si="33"/>
        <v/>
      </c>
      <c r="H217" s="527"/>
      <c r="I217" s="527"/>
      <c r="J217" s="527"/>
      <c r="K217" s="527"/>
      <c r="L217" s="527"/>
      <c r="M217" s="527"/>
      <c r="N217" s="527"/>
      <c r="O217" s="527"/>
      <c r="P217" s="527"/>
      <c r="Q217" s="527"/>
      <c r="R217" s="527"/>
      <c r="S217" s="527"/>
      <c r="T217" s="527"/>
      <c r="U217" s="527"/>
      <c r="V217" s="527"/>
      <c r="W217" s="527"/>
      <c r="X217" s="527"/>
      <c r="Y217" s="527"/>
      <c r="Z217" s="527"/>
      <c r="AA217" s="527"/>
      <c r="AB217" s="527"/>
      <c r="AC217" s="527"/>
      <c r="HN217" s="527"/>
      <c r="HO217" s="527"/>
      <c r="HP217" s="527"/>
      <c r="HQ217" s="527"/>
      <c r="HR217" s="527"/>
      <c r="HS217" s="527"/>
      <c r="HT217" s="527"/>
      <c r="HU217" s="527"/>
      <c r="HV217" s="527"/>
      <c r="HW217" s="527"/>
      <c r="HX217" s="527"/>
      <c r="HY217" s="527"/>
      <c r="HZ217" s="527"/>
      <c r="IA217" s="527"/>
      <c r="IB217" s="527"/>
      <c r="IC217" s="527"/>
      <c r="ID217" s="527"/>
      <c r="IE217" s="527"/>
      <c r="IF217" s="527"/>
      <c r="IG217" s="527"/>
      <c r="IH217" s="527"/>
      <c r="II217" s="527"/>
      <c r="IJ217" s="527"/>
      <c r="IK217" s="527"/>
      <c r="IL217" s="527"/>
      <c r="IM217" s="527"/>
      <c r="IN217" s="527"/>
      <c r="IO217" s="527"/>
      <c r="IP217" s="527"/>
      <c r="IQ217" s="527"/>
      <c r="IR217" s="527"/>
      <c r="IS217" s="527"/>
    </row>
    <row r="218" s="528" customFormat="1" ht="24.95" customHeight="1" spans="1:253">
      <c r="A218" s="563" t="s">
        <v>52</v>
      </c>
      <c r="B218" s="564">
        <v>0</v>
      </c>
      <c r="C218" s="565">
        <v>0</v>
      </c>
      <c r="D218" s="565">
        <v>0</v>
      </c>
      <c r="E218" s="566" t="str">
        <f t="shared" si="30"/>
        <v/>
      </c>
      <c r="F218" s="565">
        <v>0</v>
      </c>
      <c r="G218" s="567" t="str">
        <f t="shared" si="33"/>
        <v/>
      </c>
    </row>
    <row r="219" s="528" customFormat="1" ht="24.95" customHeight="1" spans="1:253">
      <c r="A219" s="563" t="s">
        <v>164</v>
      </c>
      <c r="B219" s="564">
        <v>0</v>
      </c>
      <c r="C219" s="565">
        <v>0</v>
      </c>
      <c r="D219" s="565">
        <v>0</v>
      </c>
      <c r="E219" s="566" t="str">
        <f t="shared" si="30"/>
        <v/>
      </c>
      <c r="F219" s="565">
        <v>0</v>
      </c>
      <c r="G219" s="567" t="str">
        <f t="shared" si="33"/>
        <v/>
      </c>
    </row>
    <row r="220" s="5" customFormat="1" ht="24.95" customHeight="1" spans="1:253">
      <c r="A220" s="563" t="s">
        <v>165</v>
      </c>
      <c r="B220" s="564">
        <v>0</v>
      </c>
      <c r="C220" s="565">
        <v>0</v>
      </c>
      <c r="D220" s="565">
        <v>0</v>
      </c>
      <c r="E220" s="566" t="str">
        <f t="shared" si="30"/>
        <v/>
      </c>
      <c r="F220" s="565">
        <v>0</v>
      </c>
      <c r="G220" s="567" t="str">
        <f t="shared" si="33"/>
        <v/>
      </c>
      <c r="H220" s="527"/>
      <c r="I220" s="527"/>
      <c r="J220" s="527"/>
      <c r="K220" s="527"/>
      <c r="L220" s="527"/>
      <c r="M220" s="527"/>
      <c r="N220" s="527"/>
      <c r="O220" s="527"/>
      <c r="P220" s="527"/>
      <c r="Q220" s="527"/>
      <c r="R220" s="527"/>
      <c r="S220" s="527"/>
      <c r="T220" s="527"/>
      <c r="U220" s="527"/>
      <c r="V220" s="527"/>
      <c r="W220" s="527"/>
      <c r="X220" s="527"/>
      <c r="Y220" s="527"/>
      <c r="Z220" s="527"/>
      <c r="AA220" s="527"/>
      <c r="AB220" s="527"/>
      <c r="AC220" s="527"/>
      <c r="HN220" s="527"/>
      <c r="HO220" s="527"/>
      <c r="HP220" s="527"/>
      <c r="HQ220" s="527"/>
      <c r="HR220" s="527"/>
      <c r="HS220" s="527"/>
      <c r="HT220" s="527"/>
      <c r="HU220" s="527"/>
      <c r="HV220" s="527"/>
      <c r="HW220" s="527"/>
      <c r="HX220" s="527"/>
      <c r="HY220" s="527"/>
      <c r="HZ220" s="527"/>
      <c r="IA220" s="527"/>
      <c r="IB220" s="527"/>
      <c r="IC220" s="527"/>
      <c r="ID220" s="527"/>
      <c r="IE220" s="527"/>
      <c r="IF220" s="527"/>
      <c r="IG220" s="527"/>
      <c r="IH220" s="527"/>
      <c r="II220" s="527"/>
      <c r="IJ220" s="527"/>
      <c r="IK220" s="527"/>
      <c r="IL220" s="527"/>
      <c r="IM220" s="527"/>
      <c r="IN220" s="527"/>
      <c r="IO220" s="527"/>
      <c r="IP220" s="527"/>
      <c r="IQ220" s="527"/>
      <c r="IR220" s="527"/>
      <c r="IS220" s="527"/>
    </row>
    <row r="221" s="5" customFormat="1" ht="24.95" customHeight="1" spans="1:253">
      <c r="A221" s="563" t="s">
        <v>90</v>
      </c>
      <c r="B221" s="564">
        <v>0</v>
      </c>
      <c r="C221" s="565">
        <v>0</v>
      </c>
      <c r="D221" s="565">
        <v>0</v>
      </c>
      <c r="E221" s="566" t="str">
        <f t="shared" si="30"/>
        <v/>
      </c>
      <c r="F221" s="565">
        <v>0</v>
      </c>
      <c r="G221" s="567" t="str">
        <f t="shared" si="33"/>
        <v/>
      </c>
      <c r="H221" s="527"/>
      <c r="I221" s="527"/>
      <c r="J221" s="527"/>
      <c r="K221" s="527"/>
      <c r="L221" s="527"/>
      <c r="M221" s="527"/>
      <c r="N221" s="527"/>
      <c r="O221" s="527"/>
      <c r="P221" s="527"/>
      <c r="Q221" s="527"/>
      <c r="R221" s="527"/>
      <c r="S221" s="527"/>
      <c r="T221" s="527"/>
      <c r="U221" s="527"/>
      <c r="V221" s="527"/>
      <c r="W221" s="527"/>
      <c r="X221" s="527"/>
      <c r="Y221" s="527"/>
      <c r="Z221" s="527"/>
      <c r="AA221" s="527"/>
      <c r="AB221" s="527"/>
      <c r="AC221" s="527"/>
      <c r="HN221" s="527"/>
      <c r="HO221" s="527"/>
      <c r="HP221" s="527"/>
      <c r="HQ221" s="527"/>
      <c r="HR221" s="527"/>
      <c r="HS221" s="527"/>
      <c r="HT221" s="527"/>
      <c r="HU221" s="527"/>
      <c r="HV221" s="527"/>
      <c r="HW221" s="527"/>
      <c r="HX221" s="527"/>
      <c r="HY221" s="527"/>
      <c r="HZ221" s="527"/>
      <c r="IA221" s="527"/>
      <c r="IB221" s="527"/>
      <c r="IC221" s="527"/>
      <c r="ID221" s="527"/>
      <c r="IE221" s="527"/>
      <c r="IF221" s="527"/>
      <c r="IG221" s="527"/>
      <c r="IH221" s="527"/>
      <c r="II221" s="527"/>
      <c r="IJ221" s="527"/>
      <c r="IK221" s="527"/>
      <c r="IL221" s="527"/>
      <c r="IM221" s="527"/>
      <c r="IN221" s="527"/>
      <c r="IO221" s="527"/>
      <c r="IP221" s="527"/>
      <c r="IQ221" s="527"/>
      <c r="IR221" s="527"/>
      <c r="IS221" s="527"/>
    </row>
    <row r="222" s="5" customFormat="1" ht="24.95" customHeight="1" spans="1:253">
      <c r="A222" s="563" t="s">
        <v>166</v>
      </c>
      <c r="B222" s="564">
        <v>0</v>
      </c>
      <c r="C222" s="565">
        <v>0</v>
      </c>
      <c r="D222" s="565">
        <v>0</v>
      </c>
      <c r="E222" s="566" t="str">
        <f t="shared" si="30"/>
        <v/>
      </c>
      <c r="F222" s="565">
        <v>0</v>
      </c>
      <c r="G222" s="567" t="str">
        <f t="shared" si="33"/>
        <v/>
      </c>
      <c r="H222" s="527"/>
      <c r="I222" s="527"/>
      <c r="J222" s="527"/>
      <c r="K222" s="527"/>
      <c r="L222" s="527"/>
      <c r="M222" s="527"/>
      <c r="N222" s="527"/>
      <c r="O222" s="527"/>
      <c r="P222" s="527"/>
      <c r="Q222" s="527"/>
      <c r="R222" s="527"/>
      <c r="S222" s="527"/>
      <c r="T222" s="527"/>
      <c r="U222" s="527"/>
      <c r="V222" s="527"/>
      <c r="W222" s="527"/>
      <c r="X222" s="527"/>
      <c r="Y222" s="527"/>
      <c r="Z222" s="527"/>
      <c r="AA222" s="527"/>
      <c r="AB222" s="527"/>
      <c r="AC222" s="527"/>
      <c r="HN222" s="527"/>
      <c r="HO222" s="527"/>
      <c r="HP222" s="527"/>
      <c r="HQ222" s="527"/>
      <c r="HR222" s="527"/>
      <c r="HS222" s="527"/>
      <c r="HT222" s="527"/>
      <c r="HU222" s="527"/>
      <c r="HV222" s="527"/>
      <c r="HW222" s="527"/>
      <c r="HX222" s="527"/>
      <c r="HY222" s="527"/>
      <c r="HZ222" s="527"/>
      <c r="IA222" s="527"/>
      <c r="IB222" s="527"/>
      <c r="IC222" s="527"/>
      <c r="ID222" s="527"/>
      <c r="IE222" s="527"/>
      <c r="IF222" s="527"/>
      <c r="IG222" s="527"/>
      <c r="IH222" s="527"/>
      <c r="II222" s="527"/>
      <c r="IJ222" s="527"/>
      <c r="IK222" s="527"/>
      <c r="IL222" s="527"/>
      <c r="IM222" s="527"/>
      <c r="IN222" s="527"/>
      <c r="IO222" s="527"/>
      <c r="IP222" s="527"/>
      <c r="IQ222" s="527"/>
      <c r="IR222" s="527"/>
      <c r="IS222" s="527"/>
    </row>
    <row r="223" s="5" customFormat="1" ht="24.95" customHeight="1" spans="1:253">
      <c r="A223" s="563" t="s">
        <v>167</v>
      </c>
      <c r="B223" s="564">
        <v>0</v>
      </c>
      <c r="C223" s="565">
        <v>0</v>
      </c>
      <c r="D223" s="565">
        <v>0</v>
      </c>
      <c r="E223" s="566" t="str">
        <f t="shared" si="30"/>
        <v/>
      </c>
      <c r="F223" s="565">
        <v>2</v>
      </c>
      <c r="G223" s="567">
        <f t="shared" si="33"/>
        <v>-1</v>
      </c>
      <c r="H223" s="527"/>
      <c r="I223" s="527"/>
      <c r="J223" s="527"/>
      <c r="K223" s="527"/>
      <c r="L223" s="527"/>
      <c r="M223" s="527"/>
      <c r="N223" s="527"/>
      <c r="O223" s="527"/>
      <c r="P223" s="527"/>
      <c r="Q223" s="527"/>
      <c r="R223" s="527"/>
      <c r="S223" s="527"/>
      <c r="T223" s="527"/>
      <c r="U223" s="527"/>
      <c r="V223" s="527"/>
      <c r="W223" s="527"/>
      <c r="X223" s="527"/>
      <c r="Y223" s="527"/>
      <c r="Z223" s="527"/>
      <c r="AA223" s="527"/>
      <c r="AB223" s="527"/>
      <c r="AC223" s="527"/>
      <c r="HN223" s="527"/>
      <c r="HO223" s="527"/>
      <c r="HP223" s="527"/>
      <c r="HQ223" s="527"/>
      <c r="HR223" s="527"/>
      <c r="HS223" s="527"/>
      <c r="HT223" s="527"/>
      <c r="HU223" s="527"/>
      <c r="HV223" s="527"/>
      <c r="HW223" s="527"/>
      <c r="HX223" s="527"/>
      <c r="HY223" s="527"/>
      <c r="HZ223" s="527"/>
      <c r="IA223" s="527"/>
      <c r="IB223" s="527"/>
      <c r="IC223" s="527"/>
      <c r="ID223" s="527"/>
      <c r="IE223" s="527"/>
      <c r="IF223" s="527"/>
      <c r="IG223" s="527"/>
      <c r="IH223" s="527"/>
      <c r="II223" s="527"/>
      <c r="IJ223" s="527"/>
      <c r="IK223" s="527"/>
      <c r="IL223" s="527"/>
      <c r="IM223" s="527"/>
      <c r="IN223" s="527"/>
      <c r="IO223" s="527"/>
      <c r="IP223" s="527"/>
      <c r="IQ223" s="527"/>
      <c r="IR223" s="527"/>
      <c r="IS223" s="527"/>
    </row>
    <row r="224" s="528" customFormat="1" ht="24.95" customHeight="1" spans="1:253">
      <c r="A224" s="563" t="s">
        <v>168</v>
      </c>
      <c r="B224" s="564">
        <v>0</v>
      </c>
      <c r="C224" s="565">
        <v>0</v>
      </c>
      <c r="D224" s="565">
        <v>0</v>
      </c>
      <c r="E224" s="566" t="str">
        <f t="shared" si="30"/>
        <v/>
      </c>
      <c r="F224" s="565">
        <v>0</v>
      </c>
      <c r="G224" s="567" t="str">
        <f t="shared" si="33"/>
        <v/>
      </c>
    </row>
    <row r="225" s="528" customFormat="1" ht="24.95" customHeight="1" spans="1:253">
      <c r="A225" s="563" t="s">
        <v>169</v>
      </c>
      <c r="B225" s="564">
        <v>1</v>
      </c>
      <c r="C225" s="565">
        <v>1</v>
      </c>
      <c r="D225" s="565">
        <v>1</v>
      </c>
      <c r="E225" s="566">
        <f t="shared" si="30"/>
        <v>1</v>
      </c>
      <c r="F225" s="565">
        <v>1</v>
      </c>
      <c r="G225" s="567"/>
    </row>
    <row r="226" s="5" customFormat="1" ht="24.95" customHeight="1" spans="1:253">
      <c r="A226" s="563" t="s">
        <v>170</v>
      </c>
      <c r="B226" s="564">
        <v>0</v>
      </c>
      <c r="C226" s="565">
        <v>0</v>
      </c>
      <c r="D226" s="565">
        <v>0</v>
      </c>
      <c r="E226" s="566" t="str">
        <f t="shared" si="30"/>
        <v/>
      </c>
      <c r="F226" s="565">
        <v>0</v>
      </c>
      <c r="G226" s="567" t="str">
        <f t="shared" ref="G226:G289" si="35">IFERROR((D226-F226)/F226,"")</f>
        <v/>
      </c>
      <c r="H226" s="527"/>
      <c r="I226" s="527"/>
      <c r="J226" s="527"/>
      <c r="K226" s="527"/>
      <c r="L226" s="527"/>
      <c r="M226" s="527"/>
      <c r="N226" s="527"/>
      <c r="O226" s="527"/>
      <c r="P226" s="527"/>
      <c r="Q226" s="527"/>
      <c r="R226" s="527"/>
      <c r="S226" s="527"/>
      <c r="T226" s="527"/>
      <c r="U226" s="527"/>
      <c r="V226" s="527"/>
      <c r="W226" s="527"/>
      <c r="X226" s="527"/>
      <c r="Y226" s="527"/>
      <c r="Z226" s="527"/>
      <c r="AA226" s="527"/>
      <c r="AB226" s="527"/>
      <c r="AC226" s="527"/>
      <c r="HN226" s="527"/>
      <c r="HO226" s="527"/>
      <c r="HP226" s="527"/>
      <c r="HQ226" s="527"/>
      <c r="HR226" s="527"/>
      <c r="HS226" s="527"/>
      <c r="HT226" s="527"/>
      <c r="HU226" s="527"/>
      <c r="HV226" s="527"/>
      <c r="HW226" s="527"/>
      <c r="HX226" s="527"/>
      <c r="HY226" s="527"/>
      <c r="HZ226" s="527"/>
      <c r="IA226" s="527"/>
      <c r="IB226" s="527"/>
      <c r="IC226" s="527"/>
      <c r="ID226" s="527"/>
      <c r="IE226" s="527"/>
      <c r="IF226" s="527"/>
      <c r="IG226" s="527"/>
      <c r="IH226" s="527"/>
      <c r="II226" s="527"/>
      <c r="IJ226" s="527"/>
      <c r="IK226" s="527"/>
      <c r="IL226" s="527"/>
      <c r="IM226" s="527"/>
      <c r="IN226" s="527"/>
      <c r="IO226" s="527"/>
      <c r="IP226" s="527"/>
      <c r="IQ226" s="527"/>
      <c r="IR226" s="527"/>
      <c r="IS226" s="527"/>
    </row>
    <row r="227" s="5" customFormat="1" ht="24.95" customHeight="1" spans="1:253">
      <c r="A227" s="563" t="s">
        <v>171</v>
      </c>
      <c r="B227" s="564">
        <v>2</v>
      </c>
      <c r="C227" s="565">
        <v>4</v>
      </c>
      <c r="D227" s="565">
        <v>3</v>
      </c>
      <c r="E227" s="566">
        <f t="shared" si="30"/>
        <v>0.75</v>
      </c>
      <c r="F227" s="565">
        <v>2</v>
      </c>
      <c r="G227" s="567">
        <f t="shared" si="35"/>
        <v>0.5</v>
      </c>
      <c r="H227" s="527"/>
      <c r="I227" s="527"/>
      <c r="J227" s="527"/>
      <c r="K227" s="527"/>
      <c r="L227" s="527"/>
      <c r="M227" s="527"/>
      <c r="N227" s="527"/>
      <c r="O227" s="527"/>
      <c r="P227" s="527"/>
      <c r="Q227" s="527"/>
      <c r="R227" s="527"/>
      <c r="S227" s="527"/>
      <c r="T227" s="527"/>
      <c r="U227" s="527"/>
      <c r="V227" s="527"/>
      <c r="W227" s="527"/>
      <c r="X227" s="527"/>
      <c r="Y227" s="527"/>
      <c r="Z227" s="527"/>
      <c r="AA227" s="527"/>
      <c r="AB227" s="527"/>
      <c r="AC227" s="527"/>
      <c r="HN227" s="527"/>
      <c r="HO227" s="527"/>
      <c r="HP227" s="527"/>
      <c r="HQ227" s="527"/>
      <c r="HR227" s="527"/>
      <c r="HS227" s="527"/>
      <c r="HT227" s="527"/>
      <c r="HU227" s="527"/>
      <c r="HV227" s="527"/>
      <c r="HW227" s="527"/>
      <c r="HX227" s="527"/>
      <c r="HY227" s="527"/>
      <c r="HZ227" s="527"/>
      <c r="IA227" s="527"/>
      <c r="IB227" s="527"/>
      <c r="IC227" s="527"/>
      <c r="ID227" s="527"/>
      <c r="IE227" s="527"/>
      <c r="IF227" s="527"/>
      <c r="IG227" s="527"/>
      <c r="IH227" s="527"/>
      <c r="II227" s="527"/>
      <c r="IJ227" s="527"/>
      <c r="IK227" s="527"/>
      <c r="IL227" s="527"/>
      <c r="IM227" s="527"/>
      <c r="IN227" s="527"/>
      <c r="IO227" s="527"/>
      <c r="IP227" s="527"/>
      <c r="IQ227" s="527"/>
      <c r="IR227" s="527"/>
      <c r="IS227" s="527"/>
    </row>
    <row r="228" s="5" customFormat="1" ht="24.95" customHeight="1" spans="1:253">
      <c r="A228" s="563" t="s">
        <v>59</v>
      </c>
      <c r="B228" s="564">
        <v>130</v>
      </c>
      <c r="C228" s="565">
        <v>137</v>
      </c>
      <c r="D228" s="565">
        <v>137</v>
      </c>
      <c r="E228" s="566">
        <f t="shared" si="30"/>
        <v>1</v>
      </c>
      <c r="F228" s="565">
        <v>117</v>
      </c>
      <c r="G228" s="567">
        <f t="shared" si="35"/>
        <v>0.170940170940171</v>
      </c>
      <c r="H228" s="527"/>
      <c r="I228" s="527"/>
      <c r="J228" s="527"/>
      <c r="K228" s="527"/>
      <c r="L228" s="527"/>
      <c r="M228" s="527"/>
      <c r="N228" s="527"/>
      <c r="O228" s="527"/>
      <c r="P228" s="527"/>
      <c r="Q228" s="527"/>
      <c r="R228" s="527"/>
      <c r="S228" s="527"/>
      <c r="T228" s="527"/>
      <c r="U228" s="527"/>
      <c r="V228" s="527"/>
      <c r="W228" s="527"/>
      <c r="X228" s="527"/>
      <c r="Y228" s="527"/>
      <c r="Z228" s="527"/>
      <c r="AA228" s="527"/>
      <c r="AB228" s="527"/>
      <c r="AC228" s="527"/>
      <c r="HN228" s="527"/>
      <c r="HO228" s="527"/>
      <c r="HP228" s="527"/>
      <c r="HQ228" s="527"/>
      <c r="HR228" s="527"/>
      <c r="HS228" s="527"/>
      <c r="HT228" s="527"/>
      <c r="HU228" s="527"/>
      <c r="HV228" s="527"/>
      <c r="HW228" s="527"/>
      <c r="HX228" s="527"/>
      <c r="HY228" s="527"/>
      <c r="HZ228" s="527"/>
      <c r="IA228" s="527"/>
      <c r="IB228" s="527"/>
      <c r="IC228" s="527"/>
      <c r="ID228" s="527"/>
      <c r="IE228" s="527"/>
      <c r="IF228" s="527"/>
      <c r="IG228" s="527"/>
      <c r="IH228" s="527"/>
      <c r="II228" s="527"/>
      <c r="IJ228" s="527"/>
      <c r="IK228" s="527"/>
      <c r="IL228" s="527"/>
      <c r="IM228" s="527"/>
      <c r="IN228" s="527"/>
      <c r="IO228" s="527"/>
      <c r="IP228" s="527"/>
      <c r="IQ228" s="527"/>
      <c r="IR228" s="527"/>
      <c r="IS228" s="527"/>
    </row>
    <row r="229" s="5" customFormat="1" ht="24.95" customHeight="1" spans="1:253">
      <c r="A229" s="563" t="s">
        <v>172</v>
      </c>
      <c r="B229" s="564">
        <v>65</v>
      </c>
      <c r="C229" s="565">
        <v>87</v>
      </c>
      <c r="D229" s="565">
        <v>63</v>
      </c>
      <c r="E229" s="566">
        <f t="shared" si="30"/>
        <v>0.724137931034483</v>
      </c>
      <c r="F229" s="565">
        <v>62</v>
      </c>
      <c r="G229" s="567">
        <f t="shared" si="35"/>
        <v>0.0161290322580645</v>
      </c>
      <c r="H229" s="527"/>
      <c r="I229" s="527"/>
      <c r="J229" s="527"/>
      <c r="K229" s="527"/>
      <c r="L229" s="527"/>
      <c r="M229" s="527"/>
      <c r="N229" s="527"/>
      <c r="O229" s="527"/>
      <c r="P229" s="527"/>
      <c r="Q229" s="527"/>
      <c r="R229" s="527"/>
      <c r="S229" s="527"/>
      <c r="T229" s="527"/>
      <c r="U229" s="527"/>
      <c r="V229" s="527"/>
      <c r="W229" s="527"/>
      <c r="X229" s="527"/>
      <c r="Y229" s="527"/>
      <c r="Z229" s="527"/>
      <c r="AA229" s="527"/>
      <c r="AB229" s="527"/>
      <c r="AC229" s="527"/>
      <c r="HN229" s="527"/>
      <c r="HO229" s="527"/>
      <c r="HP229" s="527"/>
      <c r="HQ229" s="527"/>
      <c r="HR229" s="527"/>
      <c r="HS229" s="527"/>
      <c r="HT229" s="527"/>
      <c r="HU229" s="527"/>
      <c r="HV229" s="527"/>
      <c r="HW229" s="527"/>
      <c r="HX229" s="527"/>
      <c r="HY229" s="527"/>
      <c r="HZ229" s="527"/>
      <c r="IA229" s="527"/>
      <c r="IB229" s="527"/>
      <c r="IC229" s="527"/>
      <c r="ID229" s="527"/>
      <c r="IE229" s="527"/>
      <c r="IF229" s="527"/>
      <c r="IG229" s="527"/>
      <c r="IH229" s="527"/>
      <c r="II229" s="527"/>
      <c r="IJ229" s="527"/>
      <c r="IK229" s="527"/>
      <c r="IL229" s="527"/>
      <c r="IM229" s="527"/>
      <c r="IN229" s="527"/>
      <c r="IO229" s="527"/>
      <c r="IP229" s="527"/>
      <c r="IQ229" s="527"/>
      <c r="IR229" s="527"/>
      <c r="IS229" s="527"/>
    </row>
    <row r="230" s="5" customFormat="1" ht="24.95" customHeight="1" spans="1:253">
      <c r="A230" s="568" t="s">
        <v>173</v>
      </c>
      <c r="B230" s="367">
        <f t="shared" ref="B230:F230" si="36">SUM(B231:B236)</f>
        <v>361</v>
      </c>
      <c r="C230" s="367">
        <f t="shared" si="36"/>
        <v>485</v>
      </c>
      <c r="D230" s="367">
        <f t="shared" si="36"/>
        <v>373</v>
      </c>
      <c r="E230" s="561">
        <f t="shared" si="30"/>
        <v>0.769072164948454</v>
      </c>
      <c r="F230" s="367">
        <f t="shared" si="36"/>
        <v>39</v>
      </c>
      <c r="G230" s="562">
        <f t="shared" si="35"/>
        <v>8.56410256410256</v>
      </c>
      <c r="H230" s="527"/>
      <c r="I230" s="527"/>
      <c r="J230" s="527"/>
      <c r="K230" s="527"/>
      <c r="L230" s="527"/>
      <c r="M230" s="527"/>
      <c r="N230" s="527"/>
      <c r="O230" s="527"/>
      <c r="P230" s="527"/>
      <c r="Q230" s="527"/>
      <c r="R230" s="527"/>
      <c r="S230" s="527"/>
      <c r="T230" s="527"/>
      <c r="U230" s="527"/>
      <c r="V230" s="527"/>
      <c r="W230" s="527"/>
      <c r="X230" s="527"/>
      <c r="Y230" s="527"/>
      <c r="Z230" s="527"/>
      <c r="AA230" s="527"/>
      <c r="AB230" s="527"/>
      <c r="AC230" s="527"/>
      <c r="HN230" s="527"/>
      <c r="HO230" s="527"/>
      <c r="HP230" s="527"/>
      <c r="HQ230" s="527"/>
      <c r="HR230" s="527"/>
      <c r="HS230" s="527"/>
      <c r="HT230" s="527"/>
      <c r="HU230" s="527"/>
      <c r="HV230" s="527"/>
      <c r="HW230" s="527"/>
      <c r="HX230" s="527"/>
      <c r="HY230" s="527"/>
      <c r="HZ230" s="527"/>
      <c r="IA230" s="527"/>
      <c r="IB230" s="527"/>
      <c r="IC230" s="527"/>
      <c r="ID230" s="527"/>
      <c r="IE230" s="527"/>
      <c r="IF230" s="527"/>
      <c r="IG230" s="527"/>
      <c r="IH230" s="527"/>
      <c r="II230" s="527"/>
      <c r="IJ230" s="527"/>
      <c r="IK230" s="527"/>
      <c r="IL230" s="527"/>
      <c r="IM230" s="527"/>
      <c r="IN230" s="527"/>
      <c r="IO230" s="527"/>
      <c r="IP230" s="527"/>
      <c r="IQ230" s="527"/>
      <c r="IR230" s="527"/>
      <c r="IS230" s="527"/>
    </row>
    <row r="231" s="528" customFormat="1" ht="24.95" customHeight="1" spans="1:253">
      <c r="A231" s="563" t="s">
        <v>174</v>
      </c>
      <c r="B231" s="564">
        <v>52</v>
      </c>
      <c r="C231" s="565">
        <v>64</v>
      </c>
      <c r="D231" s="565">
        <v>64</v>
      </c>
      <c r="E231" s="566">
        <f t="shared" si="30"/>
        <v>1</v>
      </c>
      <c r="F231" s="565">
        <v>26</v>
      </c>
      <c r="G231" s="567">
        <f t="shared" si="35"/>
        <v>1.46153846153846</v>
      </c>
    </row>
    <row r="232" s="5" customFormat="1" ht="24.95" customHeight="1" spans="1:253">
      <c r="A232" s="563" t="s">
        <v>175</v>
      </c>
      <c r="B232" s="564">
        <v>0</v>
      </c>
      <c r="C232" s="565">
        <v>0</v>
      </c>
      <c r="D232" s="565">
        <v>0</v>
      </c>
      <c r="E232" s="566" t="str">
        <f t="shared" si="30"/>
        <v/>
      </c>
      <c r="F232" s="565">
        <v>0</v>
      </c>
      <c r="G232" s="567" t="str">
        <f t="shared" si="35"/>
        <v/>
      </c>
      <c r="H232" s="527"/>
      <c r="I232" s="527"/>
      <c r="J232" s="527"/>
      <c r="K232" s="527"/>
      <c r="L232" s="527"/>
      <c r="M232" s="527"/>
      <c r="N232" s="527"/>
      <c r="O232" s="527"/>
      <c r="P232" s="527"/>
      <c r="Q232" s="527"/>
      <c r="R232" s="527"/>
      <c r="S232" s="527"/>
      <c r="T232" s="527"/>
      <c r="U232" s="527"/>
      <c r="V232" s="527"/>
      <c r="W232" s="527"/>
      <c r="X232" s="527"/>
      <c r="Y232" s="527"/>
      <c r="Z232" s="527"/>
      <c r="AA232" s="527"/>
      <c r="AB232" s="527"/>
      <c r="AC232" s="527"/>
      <c r="HN232" s="527"/>
      <c r="HO232" s="527"/>
      <c r="HP232" s="527"/>
      <c r="HQ232" s="527"/>
      <c r="HR232" s="527"/>
      <c r="HS232" s="527"/>
      <c r="HT232" s="527"/>
      <c r="HU232" s="527"/>
      <c r="HV232" s="527"/>
      <c r="HW232" s="527"/>
      <c r="HX232" s="527"/>
      <c r="HY232" s="527"/>
      <c r="HZ232" s="527"/>
      <c r="IA232" s="527"/>
      <c r="IB232" s="527"/>
      <c r="IC232" s="527"/>
      <c r="ID232" s="527"/>
      <c r="IE232" s="527"/>
      <c r="IF232" s="527"/>
      <c r="IG232" s="527"/>
      <c r="IH232" s="527"/>
      <c r="II232" s="527"/>
      <c r="IJ232" s="527"/>
      <c r="IK232" s="527"/>
      <c r="IL232" s="527"/>
      <c r="IM232" s="527"/>
      <c r="IN232" s="527"/>
      <c r="IO232" s="527"/>
      <c r="IP232" s="527"/>
      <c r="IQ232" s="527"/>
      <c r="IR232" s="527"/>
      <c r="IS232" s="527"/>
    </row>
    <row r="233" s="5" customFormat="1" ht="24.95" customHeight="1" spans="1:253">
      <c r="A233" s="563" t="s">
        <v>176</v>
      </c>
      <c r="B233" s="564">
        <v>0</v>
      </c>
      <c r="C233" s="565">
        <v>0</v>
      </c>
      <c r="D233" s="565">
        <v>0</v>
      </c>
      <c r="E233" s="566" t="str">
        <f t="shared" si="30"/>
        <v/>
      </c>
      <c r="F233" s="565">
        <v>0</v>
      </c>
      <c r="G233" s="567" t="str">
        <f t="shared" si="35"/>
        <v/>
      </c>
      <c r="H233" s="527"/>
      <c r="I233" s="527"/>
      <c r="J233" s="527"/>
      <c r="K233" s="527"/>
      <c r="L233" s="527"/>
      <c r="M233" s="527"/>
      <c r="N233" s="527"/>
      <c r="O233" s="527"/>
      <c r="P233" s="527"/>
      <c r="Q233" s="527"/>
      <c r="R233" s="527"/>
      <c r="S233" s="527"/>
      <c r="T233" s="527"/>
      <c r="U233" s="527"/>
      <c r="V233" s="527"/>
      <c r="W233" s="527"/>
      <c r="X233" s="527"/>
      <c r="Y233" s="527"/>
      <c r="Z233" s="527"/>
      <c r="AA233" s="527"/>
      <c r="AB233" s="527"/>
      <c r="AC233" s="527"/>
      <c r="HN233" s="527"/>
      <c r="HO233" s="527"/>
      <c r="HP233" s="527"/>
      <c r="HQ233" s="527"/>
      <c r="HR233" s="527"/>
      <c r="HS233" s="527"/>
      <c r="HT233" s="527"/>
      <c r="HU233" s="527"/>
      <c r="HV233" s="527"/>
      <c r="HW233" s="527"/>
      <c r="HX233" s="527"/>
      <c r="HY233" s="527"/>
      <c r="HZ233" s="527"/>
      <c r="IA233" s="527"/>
      <c r="IB233" s="527"/>
      <c r="IC233" s="527"/>
      <c r="ID233" s="527"/>
      <c r="IE233" s="527"/>
      <c r="IF233" s="527"/>
      <c r="IG233" s="527"/>
      <c r="IH233" s="527"/>
      <c r="II233" s="527"/>
      <c r="IJ233" s="527"/>
      <c r="IK233" s="527"/>
      <c r="IL233" s="527"/>
      <c r="IM233" s="527"/>
      <c r="IN233" s="527"/>
      <c r="IO233" s="527"/>
      <c r="IP233" s="527"/>
      <c r="IQ233" s="527"/>
      <c r="IR233" s="527"/>
      <c r="IS233" s="527"/>
    </row>
    <row r="234" s="5" customFormat="1" ht="24.95" customHeight="1" spans="1:253">
      <c r="A234" s="563" t="s">
        <v>177</v>
      </c>
      <c r="B234" s="564">
        <v>0</v>
      </c>
      <c r="C234" s="565">
        <v>55</v>
      </c>
      <c r="D234" s="565">
        <v>55</v>
      </c>
      <c r="E234" s="566">
        <f t="shared" si="30"/>
        <v>1</v>
      </c>
      <c r="F234" s="565">
        <v>0</v>
      </c>
      <c r="G234" s="567" t="str">
        <f t="shared" si="35"/>
        <v/>
      </c>
      <c r="H234" s="527"/>
      <c r="I234" s="527"/>
      <c r="J234" s="527"/>
      <c r="K234" s="527"/>
      <c r="L234" s="527"/>
      <c r="M234" s="527"/>
      <c r="N234" s="527"/>
      <c r="O234" s="527"/>
      <c r="P234" s="527"/>
      <c r="Q234" s="527"/>
      <c r="R234" s="527"/>
      <c r="S234" s="527"/>
      <c r="T234" s="527"/>
      <c r="U234" s="527"/>
      <c r="V234" s="527"/>
      <c r="W234" s="527"/>
      <c r="X234" s="527"/>
      <c r="Y234" s="527"/>
      <c r="Z234" s="527"/>
      <c r="AA234" s="527"/>
      <c r="AB234" s="527"/>
      <c r="AC234" s="527"/>
      <c r="HN234" s="527"/>
      <c r="HO234" s="527"/>
      <c r="HP234" s="527"/>
      <c r="HQ234" s="527"/>
      <c r="HR234" s="527"/>
      <c r="HS234" s="527"/>
      <c r="HT234" s="527"/>
      <c r="HU234" s="527"/>
      <c r="HV234" s="527"/>
      <c r="HW234" s="527"/>
      <c r="HX234" s="527"/>
      <c r="HY234" s="527"/>
      <c r="HZ234" s="527"/>
      <c r="IA234" s="527"/>
      <c r="IB234" s="527"/>
      <c r="IC234" s="527"/>
      <c r="ID234" s="527"/>
      <c r="IE234" s="527"/>
      <c r="IF234" s="527"/>
      <c r="IG234" s="527"/>
      <c r="IH234" s="527"/>
      <c r="II234" s="527"/>
      <c r="IJ234" s="527"/>
      <c r="IK234" s="527"/>
      <c r="IL234" s="527"/>
      <c r="IM234" s="527"/>
      <c r="IN234" s="527"/>
      <c r="IO234" s="527"/>
      <c r="IP234" s="527"/>
      <c r="IQ234" s="527"/>
      <c r="IR234" s="527"/>
      <c r="IS234" s="527"/>
    </row>
    <row r="235" s="5" customFormat="1" ht="24.95" customHeight="1" spans="1:253">
      <c r="A235" s="563" t="s">
        <v>178</v>
      </c>
      <c r="B235" s="564">
        <v>79</v>
      </c>
      <c r="C235" s="565">
        <v>106</v>
      </c>
      <c r="D235" s="565">
        <v>106</v>
      </c>
      <c r="E235" s="566">
        <f t="shared" si="30"/>
        <v>1</v>
      </c>
      <c r="F235" s="565">
        <v>13</v>
      </c>
      <c r="G235" s="567">
        <f t="shared" si="35"/>
        <v>7.15384615384615</v>
      </c>
      <c r="H235" s="527"/>
      <c r="I235" s="527"/>
      <c r="J235" s="527"/>
      <c r="K235" s="527"/>
      <c r="L235" s="527"/>
      <c r="M235" s="527"/>
      <c r="N235" s="527"/>
      <c r="O235" s="527"/>
      <c r="P235" s="527"/>
      <c r="Q235" s="527"/>
      <c r="R235" s="527"/>
      <c r="S235" s="527"/>
      <c r="T235" s="527"/>
      <c r="U235" s="527"/>
      <c r="V235" s="527"/>
      <c r="W235" s="527"/>
      <c r="X235" s="527"/>
      <c r="Y235" s="527"/>
      <c r="Z235" s="527"/>
      <c r="AA235" s="527"/>
      <c r="AB235" s="527"/>
      <c r="AC235" s="527"/>
      <c r="HN235" s="527"/>
      <c r="HO235" s="527"/>
      <c r="HP235" s="527"/>
      <c r="HQ235" s="527"/>
      <c r="HR235" s="527"/>
      <c r="HS235" s="527"/>
      <c r="HT235" s="527"/>
      <c r="HU235" s="527"/>
      <c r="HV235" s="527"/>
      <c r="HW235" s="527"/>
      <c r="HX235" s="527"/>
      <c r="HY235" s="527"/>
      <c r="HZ235" s="527"/>
      <c r="IA235" s="527"/>
      <c r="IB235" s="527"/>
      <c r="IC235" s="527"/>
      <c r="ID235" s="527"/>
      <c r="IE235" s="527"/>
      <c r="IF235" s="527"/>
      <c r="IG235" s="527"/>
      <c r="IH235" s="527"/>
      <c r="II235" s="527"/>
      <c r="IJ235" s="527"/>
      <c r="IK235" s="527"/>
      <c r="IL235" s="527"/>
      <c r="IM235" s="527"/>
      <c r="IN235" s="527"/>
      <c r="IO235" s="527"/>
      <c r="IP235" s="527"/>
      <c r="IQ235" s="527"/>
      <c r="IR235" s="527"/>
      <c r="IS235" s="527"/>
    </row>
    <row r="236" s="5" customFormat="1" ht="24.95" customHeight="1" spans="1:253">
      <c r="A236" s="563" t="s">
        <v>179</v>
      </c>
      <c r="B236" s="564">
        <v>230</v>
      </c>
      <c r="C236" s="565">
        <v>260</v>
      </c>
      <c r="D236" s="565">
        <v>148</v>
      </c>
      <c r="E236" s="566">
        <f t="shared" si="30"/>
        <v>0.569230769230769</v>
      </c>
      <c r="F236" s="565">
        <v>0</v>
      </c>
      <c r="G236" s="567" t="str">
        <f t="shared" si="35"/>
        <v/>
      </c>
      <c r="H236" s="527"/>
      <c r="I236" s="527"/>
      <c r="J236" s="527"/>
      <c r="K236" s="527"/>
      <c r="L236" s="527"/>
      <c r="M236" s="527"/>
      <c r="N236" s="527"/>
      <c r="O236" s="527"/>
      <c r="P236" s="527"/>
      <c r="Q236" s="527"/>
      <c r="R236" s="527"/>
      <c r="S236" s="527"/>
      <c r="T236" s="527"/>
      <c r="U236" s="527"/>
      <c r="V236" s="527"/>
      <c r="W236" s="527"/>
      <c r="X236" s="527"/>
      <c r="Y236" s="527"/>
      <c r="Z236" s="527"/>
      <c r="AA236" s="527"/>
      <c r="AB236" s="527"/>
      <c r="AC236" s="527"/>
      <c r="HN236" s="527"/>
      <c r="HO236" s="527"/>
      <c r="HP236" s="527"/>
      <c r="HQ236" s="527"/>
      <c r="HR236" s="527"/>
      <c r="HS236" s="527"/>
      <c r="HT236" s="527"/>
      <c r="HU236" s="527"/>
      <c r="HV236" s="527"/>
      <c r="HW236" s="527"/>
      <c r="HX236" s="527"/>
      <c r="HY236" s="527"/>
      <c r="HZ236" s="527"/>
      <c r="IA236" s="527"/>
      <c r="IB236" s="527"/>
      <c r="IC236" s="527"/>
      <c r="ID236" s="527"/>
      <c r="IE236" s="527"/>
      <c r="IF236" s="527"/>
      <c r="IG236" s="527"/>
      <c r="IH236" s="527"/>
      <c r="II236" s="527"/>
      <c r="IJ236" s="527"/>
      <c r="IK236" s="527"/>
      <c r="IL236" s="527"/>
      <c r="IM236" s="527"/>
      <c r="IN236" s="527"/>
      <c r="IO236" s="527"/>
      <c r="IP236" s="527"/>
      <c r="IQ236" s="527"/>
      <c r="IR236" s="527"/>
      <c r="IS236" s="527"/>
    </row>
    <row r="237" s="5" customFormat="1" ht="24.95" customHeight="1" spans="1:253">
      <c r="A237" s="568" t="s">
        <v>180</v>
      </c>
      <c r="B237" s="367">
        <f t="shared" ref="B237:F237" si="37">SUM(B238:B243)</f>
        <v>189</v>
      </c>
      <c r="C237" s="367">
        <f t="shared" si="37"/>
        <v>198</v>
      </c>
      <c r="D237" s="367">
        <f t="shared" si="37"/>
        <v>198</v>
      </c>
      <c r="E237" s="561">
        <f t="shared" si="30"/>
        <v>1</v>
      </c>
      <c r="F237" s="367">
        <f t="shared" si="37"/>
        <v>184</v>
      </c>
      <c r="G237" s="562">
        <f t="shared" si="35"/>
        <v>0.0760869565217391</v>
      </c>
      <c r="H237" s="527"/>
      <c r="I237" s="527"/>
      <c r="J237" s="527"/>
      <c r="K237" s="527"/>
      <c r="L237" s="527"/>
      <c r="M237" s="527"/>
      <c r="N237" s="527"/>
      <c r="O237" s="527"/>
      <c r="P237" s="527"/>
      <c r="Q237" s="527"/>
      <c r="R237" s="527"/>
      <c r="S237" s="527"/>
      <c r="T237" s="527"/>
      <c r="U237" s="527"/>
      <c r="V237" s="527"/>
      <c r="W237" s="527"/>
      <c r="X237" s="527"/>
      <c r="Y237" s="527"/>
      <c r="Z237" s="527"/>
      <c r="AA237" s="527"/>
      <c r="AB237" s="527"/>
      <c r="AC237" s="527"/>
      <c r="HN237" s="527"/>
      <c r="HO237" s="527"/>
      <c r="HP237" s="527"/>
      <c r="HQ237" s="527"/>
      <c r="HR237" s="527"/>
      <c r="HS237" s="527"/>
      <c r="HT237" s="527"/>
      <c r="HU237" s="527"/>
      <c r="HV237" s="527"/>
      <c r="HW237" s="527"/>
      <c r="HX237" s="527"/>
      <c r="HY237" s="527"/>
      <c r="HZ237" s="527"/>
      <c r="IA237" s="527"/>
      <c r="IB237" s="527"/>
      <c r="IC237" s="527"/>
      <c r="ID237" s="527"/>
      <c r="IE237" s="527"/>
      <c r="IF237" s="527"/>
      <c r="IG237" s="527"/>
      <c r="IH237" s="527"/>
      <c r="II237" s="527"/>
      <c r="IJ237" s="527"/>
      <c r="IK237" s="527"/>
      <c r="IL237" s="527"/>
      <c r="IM237" s="527"/>
      <c r="IN237" s="527"/>
      <c r="IO237" s="527"/>
      <c r="IP237" s="527"/>
      <c r="IQ237" s="527"/>
      <c r="IR237" s="527"/>
      <c r="IS237" s="527"/>
    </row>
    <row r="238" s="5" customFormat="1" ht="24.95" customHeight="1" spans="1:253">
      <c r="A238" s="563" t="s">
        <v>174</v>
      </c>
      <c r="B238" s="564">
        <v>70</v>
      </c>
      <c r="C238" s="565">
        <v>79</v>
      </c>
      <c r="D238" s="565">
        <v>79</v>
      </c>
      <c r="E238" s="566">
        <f t="shared" si="30"/>
        <v>1</v>
      </c>
      <c r="F238" s="565">
        <v>78</v>
      </c>
      <c r="G238" s="567">
        <f t="shared" si="35"/>
        <v>0.0128205128205128</v>
      </c>
      <c r="H238" s="527"/>
      <c r="I238" s="527"/>
      <c r="J238" s="527"/>
      <c r="K238" s="527"/>
      <c r="L238" s="527"/>
      <c r="M238" s="527"/>
      <c r="N238" s="527"/>
      <c r="O238" s="527"/>
      <c r="P238" s="527"/>
      <c r="Q238" s="527"/>
      <c r="R238" s="527"/>
      <c r="S238" s="527"/>
      <c r="T238" s="527"/>
      <c r="U238" s="527"/>
      <c r="V238" s="527"/>
      <c r="W238" s="527"/>
      <c r="X238" s="527"/>
      <c r="Y238" s="527"/>
      <c r="Z238" s="527"/>
      <c r="AA238" s="527"/>
      <c r="AB238" s="527"/>
      <c r="AC238" s="527"/>
      <c r="HN238" s="527"/>
      <c r="HO238" s="527"/>
      <c r="HP238" s="527"/>
      <c r="HQ238" s="527"/>
      <c r="HR238" s="527"/>
      <c r="HS238" s="527"/>
      <c r="HT238" s="527"/>
      <c r="HU238" s="527"/>
      <c r="HV238" s="527"/>
      <c r="HW238" s="527"/>
      <c r="HX238" s="527"/>
      <c r="HY238" s="527"/>
      <c r="HZ238" s="527"/>
      <c r="IA238" s="527"/>
      <c r="IB238" s="527"/>
      <c r="IC238" s="527"/>
      <c r="ID238" s="527"/>
      <c r="IE238" s="527"/>
      <c r="IF238" s="527"/>
      <c r="IG238" s="527"/>
      <c r="IH238" s="527"/>
      <c r="II238" s="527"/>
      <c r="IJ238" s="527"/>
      <c r="IK238" s="527"/>
      <c r="IL238" s="527"/>
      <c r="IM238" s="527"/>
      <c r="IN238" s="527"/>
      <c r="IO238" s="527"/>
      <c r="IP238" s="527"/>
      <c r="IQ238" s="527"/>
      <c r="IR238" s="527"/>
      <c r="IS238" s="527"/>
    </row>
    <row r="239" s="528" customFormat="1" ht="24.95" customHeight="1" spans="1:253">
      <c r="A239" s="563" t="s">
        <v>175</v>
      </c>
      <c r="B239" s="564">
        <v>36</v>
      </c>
      <c r="C239" s="565">
        <v>29</v>
      </c>
      <c r="D239" s="565">
        <v>29</v>
      </c>
      <c r="E239" s="566">
        <f t="shared" si="30"/>
        <v>1</v>
      </c>
      <c r="F239" s="565">
        <v>27</v>
      </c>
      <c r="G239" s="567">
        <f t="shared" si="35"/>
        <v>0.0740740740740741</v>
      </c>
    </row>
    <row r="240" s="5" customFormat="1" ht="24.95" customHeight="1" spans="1:253">
      <c r="A240" s="563" t="s">
        <v>176</v>
      </c>
      <c r="B240" s="564">
        <v>0</v>
      </c>
      <c r="C240" s="565">
        <v>0</v>
      </c>
      <c r="D240" s="565">
        <v>0</v>
      </c>
      <c r="E240" s="566" t="str">
        <f t="shared" si="30"/>
        <v/>
      </c>
      <c r="F240" s="565">
        <v>0</v>
      </c>
      <c r="G240" s="567" t="str">
        <f t="shared" si="35"/>
        <v/>
      </c>
      <c r="H240" s="527"/>
      <c r="I240" s="527"/>
      <c r="J240" s="527"/>
      <c r="K240" s="527"/>
      <c r="L240" s="527"/>
      <c r="M240" s="527"/>
      <c r="N240" s="527"/>
      <c r="O240" s="527"/>
      <c r="P240" s="527"/>
      <c r="Q240" s="527"/>
      <c r="R240" s="527"/>
      <c r="S240" s="527"/>
      <c r="T240" s="527"/>
      <c r="U240" s="527"/>
      <c r="V240" s="527"/>
      <c r="W240" s="527"/>
      <c r="X240" s="527"/>
      <c r="Y240" s="527"/>
      <c r="Z240" s="527"/>
      <c r="AA240" s="527"/>
      <c r="AB240" s="527"/>
      <c r="AC240" s="527"/>
      <c r="HN240" s="527"/>
      <c r="HO240" s="527"/>
      <c r="HP240" s="527"/>
      <c r="HQ240" s="527"/>
      <c r="HR240" s="527"/>
      <c r="HS240" s="527"/>
      <c r="HT240" s="527"/>
      <c r="HU240" s="527"/>
      <c r="HV240" s="527"/>
      <c r="HW240" s="527"/>
      <c r="HX240" s="527"/>
      <c r="HY240" s="527"/>
      <c r="HZ240" s="527"/>
      <c r="IA240" s="527"/>
      <c r="IB240" s="527"/>
      <c r="IC240" s="527"/>
      <c r="ID240" s="527"/>
      <c r="IE240" s="527"/>
      <c r="IF240" s="527"/>
      <c r="IG240" s="527"/>
      <c r="IH240" s="527"/>
      <c r="II240" s="527"/>
      <c r="IJ240" s="527"/>
      <c r="IK240" s="527"/>
      <c r="IL240" s="527"/>
      <c r="IM240" s="527"/>
      <c r="IN240" s="527"/>
      <c r="IO240" s="527"/>
      <c r="IP240" s="527"/>
      <c r="IQ240" s="527"/>
      <c r="IR240" s="527"/>
      <c r="IS240" s="527"/>
    </row>
    <row r="241" s="5" customFormat="1" ht="24.95" customHeight="1" spans="1:253">
      <c r="A241" s="563" t="s">
        <v>181</v>
      </c>
      <c r="B241" s="564">
        <v>2</v>
      </c>
      <c r="C241" s="565">
        <v>2</v>
      </c>
      <c r="D241" s="565">
        <v>2</v>
      </c>
      <c r="E241" s="566">
        <f t="shared" si="30"/>
        <v>1</v>
      </c>
      <c r="F241" s="565">
        <v>5</v>
      </c>
      <c r="G241" s="567">
        <f t="shared" si="35"/>
        <v>-0.6</v>
      </c>
      <c r="H241" s="527"/>
      <c r="I241" s="527"/>
      <c r="J241" s="527"/>
      <c r="K241" s="527"/>
      <c r="L241" s="527"/>
      <c r="M241" s="527"/>
      <c r="N241" s="527"/>
      <c r="O241" s="527"/>
      <c r="P241" s="527"/>
      <c r="Q241" s="527"/>
      <c r="R241" s="527"/>
      <c r="S241" s="527"/>
      <c r="T241" s="527"/>
      <c r="U241" s="527"/>
      <c r="V241" s="527"/>
      <c r="W241" s="527"/>
      <c r="X241" s="527"/>
      <c r="Y241" s="527"/>
      <c r="Z241" s="527"/>
      <c r="AA241" s="527"/>
      <c r="AB241" s="527"/>
      <c r="AC241" s="527"/>
      <c r="HN241" s="527"/>
      <c r="HO241" s="527"/>
      <c r="HP241" s="527"/>
      <c r="HQ241" s="527"/>
      <c r="HR241" s="527"/>
      <c r="HS241" s="527"/>
      <c r="HT241" s="527"/>
      <c r="HU241" s="527"/>
      <c r="HV241" s="527"/>
      <c r="HW241" s="527"/>
      <c r="HX241" s="527"/>
      <c r="HY241" s="527"/>
      <c r="HZ241" s="527"/>
      <c r="IA241" s="527"/>
      <c r="IB241" s="527"/>
      <c r="IC241" s="527"/>
      <c r="ID241" s="527"/>
      <c r="IE241" s="527"/>
      <c r="IF241" s="527"/>
      <c r="IG241" s="527"/>
      <c r="IH241" s="527"/>
      <c r="II241" s="527"/>
      <c r="IJ241" s="527"/>
      <c r="IK241" s="527"/>
      <c r="IL241" s="527"/>
      <c r="IM241" s="527"/>
      <c r="IN241" s="527"/>
      <c r="IO241" s="527"/>
      <c r="IP241" s="527"/>
      <c r="IQ241" s="527"/>
      <c r="IR241" s="527"/>
      <c r="IS241" s="527"/>
    </row>
    <row r="242" s="5" customFormat="1" ht="24.95" customHeight="1" spans="1:253">
      <c r="A242" s="563" t="s">
        <v>178</v>
      </c>
      <c r="B242" s="564" t="s">
        <v>182</v>
      </c>
      <c r="C242" s="565">
        <v>70</v>
      </c>
      <c r="D242" s="565">
        <v>70</v>
      </c>
      <c r="E242" s="566">
        <f t="shared" si="30"/>
        <v>1</v>
      </c>
      <c r="F242" s="565" t="s">
        <v>182</v>
      </c>
      <c r="G242" s="567" t="str">
        <f t="shared" si="35"/>
        <v/>
      </c>
      <c r="H242" s="527"/>
      <c r="I242" s="527"/>
      <c r="J242" s="527"/>
      <c r="K242" s="527"/>
      <c r="L242" s="527"/>
      <c r="M242" s="527"/>
      <c r="N242" s="527"/>
      <c r="O242" s="527"/>
      <c r="P242" s="527"/>
      <c r="Q242" s="527"/>
      <c r="R242" s="527"/>
      <c r="S242" s="527"/>
      <c r="T242" s="527"/>
      <c r="U242" s="527"/>
      <c r="V242" s="527"/>
      <c r="W242" s="527"/>
      <c r="X242" s="527"/>
      <c r="Y242" s="527"/>
      <c r="Z242" s="527"/>
      <c r="AA242" s="527"/>
      <c r="AB242" s="527"/>
      <c r="AC242" s="527"/>
      <c r="HN242" s="527"/>
      <c r="HO242" s="527"/>
      <c r="HP242" s="527"/>
      <c r="HQ242" s="527"/>
      <c r="HR242" s="527"/>
      <c r="HS242" s="527"/>
      <c r="HT242" s="527"/>
      <c r="HU242" s="527"/>
      <c r="HV242" s="527"/>
      <c r="HW242" s="527"/>
      <c r="HX242" s="527"/>
      <c r="HY242" s="527"/>
      <c r="HZ242" s="527"/>
      <c r="IA242" s="527"/>
      <c r="IB242" s="527"/>
      <c r="IC242" s="527"/>
      <c r="ID242" s="527"/>
      <c r="IE242" s="527"/>
      <c r="IF242" s="527"/>
      <c r="IG242" s="527"/>
      <c r="IH242" s="527"/>
      <c r="II242" s="527"/>
      <c r="IJ242" s="527"/>
      <c r="IK242" s="527"/>
      <c r="IL242" s="527"/>
      <c r="IM242" s="527"/>
      <c r="IN242" s="527"/>
      <c r="IO242" s="527"/>
      <c r="IP242" s="527"/>
      <c r="IQ242" s="527"/>
      <c r="IR242" s="527"/>
      <c r="IS242" s="527"/>
    </row>
    <row r="243" s="5" customFormat="1" ht="24.95" customHeight="1" spans="1:253">
      <c r="A243" s="563" t="s">
        <v>183</v>
      </c>
      <c r="B243" s="564">
        <v>81</v>
      </c>
      <c r="C243" s="565">
        <v>18</v>
      </c>
      <c r="D243" s="565">
        <v>18</v>
      </c>
      <c r="E243" s="566">
        <f t="shared" si="30"/>
        <v>1</v>
      </c>
      <c r="F243" s="565">
        <v>74</v>
      </c>
      <c r="G243" s="567">
        <f t="shared" si="35"/>
        <v>-0.756756756756757</v>
      </c>
      <c r="H243" s="527"/>
      <c r="I243" s="527"/>
      <c r="J243" s="527"/>
      <c r="K243" s="527"/>
      <c r="L243" s="527"/>
      <c r="M243" s="527"/>
      <c r="N243" s="527"/>
      <c r="O243" s="527"/>
      <c r="P243" s="527"/>
      <c r="Q243" s="527"/>
      <c r="R243" s="527"/>
      <c r="S243" s="527"/>
      <c r="T243" s="527"/>
      <c r="U243" s="527"/>
      <c r="V243" s="527"/>
      <c r="W243" s="527"/>
      <c r="X243" s="527"/>
      <c r="Y243" s="527"/>
      <c r="Z243" s="527"/>
      <c r="AA243" s="527"/>
      <c r="AB243" s="527"/>
      <c r="AC243" s="527"/>
      <c r="HN243" s="527"/>
      <c r="HO243" s="527"/>
      <c r="HP243" s="527"/>
      <c r="HQ243" s="527"/>
      <c r="HR243" s="527"/>
      <c r="HS243" s="527"/>
      <c r="HT243" s="527"/>
      <c r="HU243" s="527"/>
      <c r="HV243" s="527"/>
      <c r="HW243" s="527"/>
      <c r="HX243" s="527"/>
      <c r="HY243" s="527"/>
      <c r="HZ243" s="527"/>
      <c r="IA243" s="527"/>
      <c r="IB243" s="527"/>
      <c r="IC243" s="527"/>
      <c r="ID243" s="527"/>
      <c r="IE243" s="527"/>
      <c r="IF243" s="527"/>
      <c r="IG243" s="527"/>
      <c r="IH243" s="527"/>
      <c r="II243" s="527"/>
      <c r="IJ243" s="527"/>
      <c r="IK243" s="527"/>
      <c r="IL243" s="527"/>
      <c r="IM243" s="527"/>
      <c r="IN243" s="527"/>
      <c r="IO243" s="527"/>
      <c r="IP243" s="527"/>
      <c r="IQ243" s="527"/>
      <c r="IR243" s="527"/>
      <c r="IS243" s="527"/>
    </row>
    <row r="244" s="5" customFormat="1" ht="24.95" customHeight="1" spans="1:253">
      <c r="A244" s="568" t="s">
        <v>184</v>
      </c>
      <c r="B244" s="367">
        <f t="shared" ref="B244:F244" si="38">SUM(B245:B249)</f>
        <v>0</v>
      </c>
      <c r="C244" s="367">
        <f t="shared" si="38"/>
        <v>545</v>
      </c>
      <c r="D244" s="367">
        <f t="shared" si="38"/>
        <v>0</v>
      </c>
      <c r="E244" s="561">
        <f t="shared" si="30"/>
        <v>0</v>
      </c>
      <c r="F244" s="367">
        <f t="shared" si="38"/>
        <v>0</v>
      </c>
      <c r="G244" s="562" t="str">
        <f t="shared" si="35"/>
        <v/>
      </c>
      <c r="H244" s="527"/>
      <c r="I244" s="527"/>
      <c r="J244" s="527"/>
      <c r="K244" s="527"/>
      <c r="L244" s="527"/>
      <c r="M244" s="527"/>
      <c r="N244" s="527"/>
      <c r="O244" s="527"/>
      <c r="P244" s="527"/>
      <c r="Q244" s="527"/>
      <c r="R244" s="527"/>
      <c r="S244" s="527"/>
      <c r="T244" s="527"/>
      <c r="U244" s="527"/>
      <c r="V244" s="527"/>
      <c r="W244" s="527"/>
      <c r="X244" s="527"/>
      <c r="Y244" s="527"/>
      <c r="Z244" s="527"/>
      <c r="AA244" s="527"/>
      <c r="AB244" s="527"/>
      <c r="AC244" s="527"/>
      <c r="HN244" s="527"/>
      <c r="HO244" s="527"/>
      <c r="HP244" s="527"/>
      <c r="HQ244" s="527"/>
      <c r="HR244" s="527"/>
      <c r="HS244" s="527"/>
      <c r="HT244" s="527"/>
      <c r="HU244" s="527"/>
      <c r="HV244" s="527"/>
      <c r="HW244" s="527"/>
      <c r="HX244" s="527"/>
      <c r="HY244" s="527"/>
      <c r="HZ244" s="527"/>
      <c r="IA244" s="527"/>
      <c r="IB244" s="527"/>
      <c r="IC244" s="527"/>
      <c r="ID244" s="527"/>
      <c r="IE244" s="527"/>
      <c r="IF244" s="527"/>
      <c r="IG244" s="527"/>
      <c r="IH244" s="527"/>
      <c r="II244" s="527"/>
      <c r="IJ244" s="527"/>
      <c r="IK244" s="527"/>
      <c r="IL244" s="527"/>
      <c r="IM244" s="527"/>
      <c r="IN244" s="527"/>
      <c r="IO244" s="527"/>
      <c r="IP244" s="527"/>
      <c r="IQ244" s="527"/>
      <c r="IR244" s="527"/>
      <c r="IS244" s="527"/>
    </row>
    <row r="245" s="5" customFormat="1" ht="24.95" customHeight="1" spans="1:253">
      <c r="A245" s="563" t="s">
        <v>174</v>
      </c>
      <c r="B245" s="564" t="s">
        <v>182</v>
      </c>
      <c r="C245" s="565">
        <v>0</v>
      </c>
      <c r="D245" s="565">
        <v>0</v>
      </c>
      <c r="E245" s="566" t="str">
        <f t="shared" si="30"/>
        <v/>
      </c>
      <c r="F245" s="565" t="s">
        <v>182</v>
      </c>
      <c r="G245" s="567" t="str">
        <f t="shared" si="35"/>
        <v/>
      </c>
      <c r="H245" s="527"/>
      <c r="I245" s="527"/>
      <c r="J245" s="527"/>
      <c r="K245" s="527"/>
      <c r="L245" s="527"/>
      <c r="M245" s="527"/>
      <c r="N245" s="527"/>
      <c r="O245" s="527"/>
      <c r="P245" s="527"/>
      <c r="Q245" s="527"/>
      <c r="R245" s="527"/>
      <c r="S245" s="527"/>
      <c r="T245" s="527"/>
      <c r="U245" s="527"/>
      <c r="V245" s="527"/>
      <c r="W245" s="527"/>
      <c r="X245" s="527"/>
      <c r="Y245" s="527"/>
      <c r="Z245" s="527"/>
      <c r="AA245" s="527"/>
      <c r="AB245" s="527"/>
      <c r="AC245" s="527"/>
      <c r="HN245" s="527"/>
      <c r="HO245" s="527"/>
      <c r="HP245" s="527"/>
      <c r="HQ245" s="527"/>
      <c r="HR245" s="527"/>
      <c r="HS245" s="527"/>
      <c r="HT245" s="527"/>
      <c r="HU245" s="527"/>
      <c r="HV245" s="527"/>
      <c r="HW245" s="527"/>
      <c r="HX245" s="527"/>
      <c r="HY245" s="527"/>
      <c r="HZ245" s="527"/>
      <c r="IA245" s="527"/>
      <c r="IB245" s="527"/>
      <c r="IC245" s="527"/>
      <c r="ID245" s="527"/>
      <c r="IE245" s="527"/>
      <c r="IF245" s="527"/>
      <c r="IG245" s="527"/>
      <c r="IH245" s="527"/>
      <c r="II245" s="527"/>
      <c r="IJ245" s="527"/>
      <c r="IK245" s="527"/>
      <c r="IL245" s="527"/>
      <c r="IM245" s="527"/>
      <c r="IN245" s="527"/>
      <c r="IO245" s="527"/>
      <c r="IP245" s="527"/>
      <c r="IQ245" s="527"/>
      <c r="IR245" s="527"/>
      <c r="IS245" s="527"/>
    </row>
    <row r="246" s="528" customFormat="1" ht="24.95" customHeight="1" spans="1:253">
      <c r="A246" s="563" t="s">
        <v>175</v>
      </c>
      <c r="B246" s="564" t="s">
        <v>182</v>
      </c>
      <c r="C246" s="565">
        <v>0</v>
      </c>
      <c r="D246" s="565">
        <v>0</v>
      </c>
      <c r="E246" s="566" t="str">
        <f t="shared" si="30"/>
        <v/>
      </c>
      <c r="F246" s="565" t="s">
        <v>182</v>
      </c>
      <c r="G246" s="567" t="str">
        <f t="shared" si="35"/>
        <v/>
      </c>
    </row>
    <row r="247" s="528" customFormat="1" ht="24.95" customHeight="1" spans="1:253">
      <c r="A247" s="563" t="s">
        <v>176</v>
      </c>
      <c r="B247" s="564" t="s">
        <v>182</v>
      </c>
      <c r="C247" s="565">
        <v>0</v>
      </c>
      <c r="D247" s="565">
        <v>0</v>
      </c>
      <c r="E247" s="566" t="str">
        <f t="shared" si="30"/>
        <v/>
      </c>
      <c r="F247" s="565" t="s">
        <v>182</v>
      </c>
      <c r="G247" s="567" t="str">
        <f t="shared" si="35"/>
        <v/>
      </c>
    </row>
    <row r="248" s="5" customFormat="1" ht="24.95" customHeight="1" spans="1:253">
      <c r="A248" s="563" t="s">
        <v>178</v>
      </c>
      <c r="B248" s="564" t="s">
        <v>182</v>
      </c>
      <c r="C248" s="565">
        <v>0</v>
      </c>
      <c r="D248" s="565">
        <v>0</v>
      </c>
      <c r="E248" s="566" t="str">
        <f t="shared" si="30"/>
        <v/>
      </c>
      <c r="F248" s="565" t="s">
        <v>182</v>
      </c>
      <c r="G248" s="567" t="str">
        <f t="shared" si="35"/>
        <v/>
      </c>
      <c r="H248" s="527"/>
      <c r="I248" s="527"/>
      <c r="J248" s="527"/>
      <c r="K248" s="527"/>
      <c r="L248" s="527"/>
      <c r="M248" s="527"/>
      <c r="N248" s="527"/>
      <c r="O248" s="527"/>
      <c r="P248" s="527"/>
      <c r="Q248" s="527"/>
      <c r="R248" s="527"/>
      <c r="S248" s="527"/>
      <c r="T248" s="527"/>
      <c r="U248" s="527"/>
      <c r="V248" s="527"/>
      <c r="W248" s="527"/>
      <c r="X248" s="527"/>
      <c r="Y248" s="527"/>
      <c r="Z248" s="527"/>
      <c r="AA248" s="527"/>
      <c r="AB248" s="527"/>
      <c r="AC248" s="527"/>
      <c r="HN248" s="527"/>
      <c r="HO248" s="527"/>
      <c r="HP248" s="527"/>
      <c r="HQ248" s="527"/>
      <c r="HR248" s="527"/>
      <c r="HS248" s="527"/>
      <c r="HT248" s="527"/>
      <c r="HU248" s="527"/>
      <c r="HV248" s="527"/>
      <c r="HW248" s="527"/>
      <c r="HX248" s="527"/>
      <c r="HY248" s="527"/>
      <c r="HZ248" s="527"/>
      <c r="IA248" s="527"/>
      <c r="IB248" s="527"/>
      <c r="IC248" s="527"/>
      <c r="ID248" s="527"/>
      <c r="IE248" s="527"/>
      <c r="IF248" s="527"/>
      <c r="IG248" s="527"/>
      <c r="IH248" s="527"/>
      <c r="II248" s="527"/>
      <c r="IJ248" s="527"/>
      <c r="IK248" s="527"/>
      <c r="IL248" s="527"/>
      <c r="IM248" s="527"/>
      <c r="IN248" s="527"/>
      <c r="IO248" s="527"/>
      <c r="IP248" s="527"/>
      <c r="IQ248" s="527"/>
      <c r="IR248" s="527"/>
      <c r="IS248" s="527"/>
    </row>
    <row r="249" s="528" customFormat="1" ht="24.95" customHeight="1" spans="1:253">
      <c r="A249" s="563" t="s">
        <v>185</v>
      </c>
      <c r="B249" s="564" t="s">
        <v>182</v>
      </c>
      <c r="C249" s="565">
        <v>545</v>
      </c>
      <c r="D249" s="565">
        <v>0</v>
      </c>
      <c r="E249" s="566">
        <f t="shared" si="30"/>
        <v>0</v>
      </c>
      <c r="F249" s="565" t="s">
        <v>182</v>
      </c>
      <c r="G249" s="567" t="str">
        <f t="shared" si="35"/>
        <v/>
      </c>
    </row>
    <row r="250" s="528" customFormat="1" ht="24.95" customHeight="1" spans="1:253">
      <c r="A250" s="568" t="s">
        <v>186</v>
      </c>
      <c r="B250" s="367">
        <f t="shared" ref="B250:F250" si="39">SUM(B251:B252)</f>
        <v>12134</v>
      </c>
      <c r="C250" s="367">
        <f t="shared" si="39"/>
        <v>3051</v>
      </c>
      <c r="D250" s="367">
        <f t="shared" si="39"/>
        <v>0</v>
      </c>
      <c r="E250" s="561">
        <f t="shared" si="30"/>
        <v>0</v>
      </c>
      <c r="F250" s="367">
        <f t="shared" si="39"/>
        <v>0</v>
      </c>
      <c r="G250" s="562" t="str">
        <f t="shared" si="35"/>
        <v/>
      </c>
    </row>
    <row r="251" s="5" customFormat="1" ht="24.95" customHeight="1" spans="1:253">
      <c r="A251" s="563" t="s">
        <v>187</v>
      </c>
      <c r="B251" s="564">
        <v>0</v>
      </c>
      <c r="C251" s="565">
        <v>0</v>
      </c>
      <c r="D251" s="565">
        <v>0</v>
      </c>
      <c r="E251" s="566" t="str">
        <f t="shared" si="30"/>
        <v/>
      </c>
      <c r="F251" s="565">
        <v>0</v>
      </c>
      <c r="G251" s="567" t="str">
        <f t="shared" si="35"/>
        <v/>
      </c>
      <c r="H251" s="527"/>
      <c r="I251" s="527"/>
      <c r="J251" s="527"/>
      <c r="K251" s="527"/>
      <c r="L251" s="527"/>
      <c r="M251" s="527"/>
      <c r="N251" s="527"/>
      <c r="O251" s="527"/>
      <c r="P251" s="527"/>
      <c r="Q251" s="527"/>
      <c r="R251" s="527"/>
      <c r="S251" s="527"/>
      <c r="T251" s="527"/>
      <c r="U251" s="527"/>
      <c r="V251" s="527"/>
      <c r="W251" s="527"/>
      <c r="X251" s="527"/>
      <c r="Y251" s="527"/>
      <c r="Z251" s="527"/>
      <c r="AA251" s="527"/>
      <c r="AB251" s="527"/>
      <c r="AC251" s="527"/>
      <c r="HN251" s="527"/>
      <c r="HO251" s="527"/>
      <c r="HP251" s="527"/>
      <c r="HQ251" s="527"/>
      <c r="HR251" s="527"/>
      <c r="HS251" s="527"/>
      <c r="HT251" s="527"/>
      <c r="HU251" s="527"/>
      <c r="HV251" s="527"/>
      <c r="HW251" s="527"/>
      <c r="HX251" s="527"/>
      <c r="HY251" s="527"/>
      <c r="HZ251" s="527"/>
      <c r="IA251" s="527"/>
      <c r="IB251" s="527"/>
      <c r="IC251" s="527"/>
      <c r="ID251" s="527"/>
      <c r="IE251" s="527"/>
      <c r="IF251" s="527"/>
      <c r="IG251" s="527"/>
      <c r="IH251" s="527"/>
      <c r="II251" s="527"/>
      <c r="IJ251" s="527"/>
      <c r="IK251" s="527"/>
      <c r="IL251" s="527"/>
      <c r="IM251" s="527"/>
      <c r="IN251" s="527"/>
      <c r="IO251" s="527"/>
      <c r="IP251" s="527"/>
      <c r="IQ251" s="527"/>
      <c r="IR251" s="527"/>
      <c r="IS251" s="527"/>
    </row>
    <row r="252" s="5" customFormat="1" ht="24.95" customHeight="1" spans="1:253">
      <c r="A252" s="563" t="s">
        <v>188</v>
      </c>
      <c r="B252" s="564">
        <v>12134</v>
      </c>
      <c r="C252" s="565">
        <v>3051</v>
      </c>
      <c r="D252" s="565">
        <v>0</v>
      </c>
      <c r="E252" s="566">
        <f t="shared" si="30"/>
        <v>0</v>
      </c>
      <c r="F252" s="565">
        <v>0</v>
      </c>
      <c r="G252" s="567" t="str">
        <f t="shared" si="35"/>
        <v/>
      </c>
      <c r="H252" s="527"/>
      <c r="I252" s="527"/>
      <c r="J252" s="527"/>
      <c r="K252" s="527"/>
      <c r="L252" s="527"/>
      <c r="M252" s="527"/>
      <c r="N252" s="527"/>
      <c r="O252" s="527"/>
      <c r="P252" s="527"/>
      <c r="Q252" s="527"/>
      <c r="R252" s="527"/>
      <c r="S252" s="527"/>
      <c r="T252" s="527"/>
      <c r="U252" s="527"/>
      <c r="V252" s="527"/>
      <c r="W252" s="527"/>
      <c r="X252" s="527"/>
      <c r="Y252" s="527"/>
      <c r="Z252" s="527"/>
      <c r="AA252" s="527"/>
      <c r="AB252" s="527"/>
      <c r="AC252" s="527"/>
      <c r="HN252" s="527"/>
      <c r="HO252" s="527"/>
      <c r="HP252" s="527"/>
      <c r="HQ252" s="527"/>
      <c r="HR252" s="527"/>
      <c r="HS252" s="527"/>
      <c r="HT252" s="527"/>
      <c r="HU252" s="527"/>
      <c r="HV252" s="527"/>
      <c r="HW252" s="527"/>
      <c r="HX252" s="527"/>
      <c r="HY252" s="527"/>
      <c r="HZ252" s="527"/>
      <c r="IA252" s="527"/>
      <c r="IB252" s="527"/>
      <c r="IC252" s="527"/>
      <c r="ID252" s="527"/>
      <c r="IE252" s="527"/>
      <c r="IF252" s="527"/>
      <c r="IG252" s="527"/>
      <c r="IH252" s="527"/>
      <c r="II252" s="527"/>
      <c r="IJ252" s="527"/>
      <c r="IK252" s="527"/>
      <c r="IL252" s="527"/>
      <c r="IM252" s="527"/>
      <c r="IN252" s="527"/>
      <c r="IO252" s="527"/>
      <c r="IP252" s="527"/>
      <c r="IQ252" s="527"/>
      <c r="IR252" s="527"/>
      <c r="IS252" s="527"/>
    </row>
    <row r="253" s="528" customFormat="1" ht="24.95" customHeight="1" spans="1:253">
      <c r="A253" s="563" t="s">
        <v>189</v>
      </c>
      <c r="B253" s="367">
        <f t="shared" ref="B253:F253" si="40">SUM(B254,B261,B264,B267,B273,B278,B280,B285,B291)</f>
        <v>0</v>
      </c>
      <c r="C253" s="367">
        <f t="shared" si="40"/>
        <v>0</v>
      </c>
      <c r="D253" s="367">
        <f t="shared" si="40"/>
        <v>0</v>
      </c>
      <c r="E253" s="561" t="str">
        <f t="shared" si="30"/>
        <v/>
      </c>
      <c r="F253" s="367">
        <f t="shared" si="40"/>
        <v>0</v>
      </c>
      <c r="G253" s="562" t="str">
        <f t="shared" si="35"/>
        <v/>
      </c>
    </row>
    <row r="254" s="5" customFormat="1" ht="24.95" customHeight="1" spans="1:253">
      <c r="A254" s="563" t="s">
        <v>190</v>
      </c>
      <c r="B254" s="367">
        <f t="shared" ref="B254:F254" si="41">SUM(B255:B260)</f>
        <v>0</v>
      </c>
      <c r="C254" s="367">
        <f t="shared" si="41"/>
        <v>0</v>
      </c>
      <c r="D254" s="367">
        <f t="shared" si="41"/>
        <v>0</v>
      </c>
      <c r="E254" s="566" t="str">
        <f t="shared" si="30"/>
        <v/>
      </c>
      <c r="F254" s="367">
        <f t="shared" si="41"/>
        <v>0</v>
      </c>
      <c r="G254" s="562" t="str">
        <f t="shared" si="35"/>
        <v/>
      </c>
      <c r="H254" s="527"/>
      <c r="I254" s="527"/>
      <c r="J254" s="527"/>
      <c r="K254" s="527"/>
      <c r="L254" s="527"/>
      <c r="M254" s="527"/>
      <c r="N254" s="527"/>
      <c r="O254" s="527"/>
      <c r="P254" s="527"/>
      <c r="Q254" s="527"/>
      <c r="R254" s="527"/>
      <c r="S254" s="527"/>
      <c r="T254" s="527"/>
      <c r="U254" s="527"/>
      <c r="V254" s="527"/>
      <c r="W254" s="527"/>
      <c r="X254" s="527"/>
      <c r="Y254" s="527"/>
      <c r="Z254" s="527"/>
      <c r="AA254" s="527"/>
      <c r="AB254" s="527"/>
      <c r="AC254" s="527"/>
      <c r="HN254" s="527"/>
      <c r="HO254" s="527"/>
      <c r="HP254" s="527"/>
      <c r="HQ254" s="527"/>
      <c r="HR254" s="527"/>
      <c r="HS254" s="527"/>
      <c r="HT254" s="527"/>
      <c r="HU254" s="527"/>
      <c r="HV254" s="527"/>
      <c r="HW254" s="527"/>
      <c r="HX254" s="527"/>
      <c r="HY254" s="527"/>
      <c r="HZ254" s="527"/>
      <c r="IA254" s="527"/>
      <c r="IB254" s="527"/>
      <c r="IC254" s="527"/>
      <c r="ID254" s="527"/>
      <c r="IE254" s="527"/>
      <c r="IF254" s="527"/>
      <c r="IG254" s="527"/>
      <c r="IH254" s="527"/>
      <c r="II254" s="527"/>
      <c r="IJ254" s="527"/>
      <c r="IK254" s="527"/>
      <c r="IL254" s="527"/>
      <c r="IM254" s="527"/>
      <c r="IN254" s="527"/>
      <c r="IO254" s="527"/>
      <c r="IP254" s="527"/>
      <c r="IQ254" s="527"/>
      <c r="IR254" s="527"/>
      <c r="IS254" s="527"/>
    </row>
    <row r="255" s="5" customFormat="1" ht="24.95" customHeight="1" spans="1:253">
      <c r="A255" s="563" t="s">
        <v>50</v>
      </c>
      <c r="B255" s="564">
        <v>0</v>
      </c>
      <c r="C255" s="565">
        <v>0</v>
      </c>
      <c r="D255" s="565">
        <v>0</v>
      </c>
      <c r="E255" s="566" t="str">
        <f t="shared" si="30"/>
        <v/>
      </c>
      <c r="F255" s="565">
        <v>0</v>
      </c>
      <c r="G255" s="567" t="str">
        <f t="shared" si="35"/>
        <v/>
      </c>
      <c r="H255" s="527"/>
      <c r="I255" s="527"/>
      <c r="J255" s="527"/>
      <c r="K255" s="527"/>
      <c r="L255" s="527"/>
      <c r="M255" s="527"/>
      <c r="N255" s="527"/>
      <c r="O255" s="527"/>
      <c r="P255" s="527"/>
      <c r="Q255" s="527"/>
      <c r="R255" s="527"/>
      <c r="S255" s="527"/>
      <c r="T255" s="527"/>
      <c r="U255" s="527"/>
      <c r="V255" s="527"/>
      <c r="W255" s="527"/>
      <c r="X255" s="527"/>
      <c r="Y255" s="527"/>
      <c r="Z255" s="527"/>
      <c r="AA255" s="527"/>
      <c r="AB255" s="527"/>
      <c r="AC255" s="527"/>
      <c r="HN255" s="527"/>
      <c r="HO255" s="527"/>
      <c r="HP255" s="527"/>
      <c r="HQ255" s="527"/>
      <c r="HR255" s="527"/>
      <c r="HS255" s="527"/>
      <c r="HT255" s="527"/>
      <c r="HU255" s="527"/>
      <c r="HV255" s="527"/>
      <c r="HW255" s="527"/>
      <c r="HX255" s="527"/>
      <c r="HY255" s="527"/>
      <c r="HZ255" s="527"/>
      <c r="IA255" s="527"/>
      <c r="IB255" s="527"/>
      <c r="IC255" s="527"/>
      <c r="ID255" s="527"/>
      <c r="IE255" s="527"/>
      <c r="IF255" s="527"/>
      <c r="IG255" s="527"/>
      <c r="IH255" s="527"/>
      <c r="II255" s="527"/>
      <c r="IJ255" s="527"/>
      <c r="IK255" s="527"/>
      <c r="IL255" s="527"/>
      <c r="IM255" s="527"/>
      <c r="IN255" s="527"/>
      <c r="IO255" s="527"/>
      <c r="IP255" s="527"/>
      <c r="IQ255" s="527"/>
      <c r="IR255" s="527"/>
      <c r="IS255" s="527"/>
    </row>
    <row r="256" s="528" customFormat="1" ht="24.95" customHeight="1" spans="1:253">
      <c r="A256" s="563" t="s">
        <v>51</v>
      </c>
      <c r="B256" s="564">
        <v>0</v>
      </c>
      <c r="C256" s="565">
        <v>0</v>
      </c>
      <c r="D256" s="565">
        <v>0</v>
      </c>
      <c r="E256" s="566" t="str">
        <f t="shared" si="30"/>
        <v/>
      </c>
      <c r="F256" s="565">
        <v>0</v>
      </c>
      <c r="G256" s="567" t="str">
        <f t="shared" si="35"/>
        <v/>
      </c>
    </row>
    <row r="257" s="528" customFormat="1" ht="24.95" customHeight="1" spans="1:253">
      <c r="A257" s="563" t="s">
        <v>52</v>
      </c>
      <c r="B257" s="564">
        <v>0</v>
      </c>
      <c r="C257" s="565">
        <v>0</v>
      </c>
      <c r="D257" s="565">
        <v>0</v>
      </c>
      <c r="E257" s="566" t="str">
        <f t="shared" si="30"/>
        <v/>
      </c>
      <c r="F257" s="565">
        <v>0</v>
      </c>
      <c r="G257" s="567" t="str">
        <f t="shared" si="35"/>
        <v/>
      </c>
    </row>
    <row r="258" s="5" customFormat="1" ht="24.95" customHeight="1" spans="1:253">
      <c r="A258" s="563" t="s">
        <v>144</v>
      </c>
      <c r="B258" s="564">
        <v>0</v>
      </c>
      <c r="C258" s="565">
        <v>0</v>
      </c>
      <c r="D258" s="565">
        <v>0</v>
      </c>
      <c r="E258" s="566" t="str">
        <f t="shared" si="30"/>
        <v/>
      </c>
      <c r="F258" s="565">
        <v>0</v>
      </c>
      <c r="G258" s="567" t="str">
        <f t="shared" si="35"/>
        <v/>
      </c>
      <c r="H258" s="527"/>
      <c r="I258" s="527"/>
      <c r="J258" s="527"/>
      <c r="K258" s="527"/>
      <c r="L258" s="527"/>
      <c r="M258" s="527"/>
      <c r="N258" s="527"/>
      <c r="O258" s="527"/>
      <c r="P258" s="527"/>
      <c r="Q258" s="527"/>
      <c r="R258" s="527"/>
      <c r="S258" s="527"/>
      <c r="T258" s="527"/>
      <c r="U258" s="527"/>
      <c r="V258" s="527"/>
      <c r="W258" s="527"/>
      <c r="X258" s="527"/>
      <c r="Y258" s="527"/>
      <c r="Z258" s="527"/>
      <c r="AA258" s="527"/>
      <c r="AB258" s="527"/>
      <c r="AC258" s="527"/>
      <c r="HN258" s="527"/>
      <c r="HO258" s="527"/>
      <c r="HP258" s="527"/>
      <c r="HQ258" s="527"/>
      <c r="HR258" s="527"/>
      <c r="HS258" s="527"/>
      <c r="HT258" s="527"/>
      <c r="HU258" s="527"/>
      <c r="HV258" s="527"/>
      <c r="HW258" s="527"/>
      <c r="HX258" s="527"/>
      <c r="HY258" s="527"/>
      <c r="HZ258" s="527"/>
      <c r="IA258" s="527"/>
      <c r="IB258" s="527"/>
      <c r="IC258" s="527"/>
      <c r="ID258" s="527"/>
      <c r="IE258" s="527"/>
      <c r="IF258" s="527"/>
      <c r="IG258" s="527"/>
      <c r="IH258" s="527"/>
      <c r="II258" s="527"/>
      <c r="IJ258" s="527"/>
      <c r="IK258" s="527"/>
      <c r="IL258" s="527"/>
      <c r="IM258" s="527"/>
      <c r="IN258" s="527"/>
      <c r="IO258" s="527"/>
      <c r="IP258" s="527"/>
      <c r="IQ258" s="527"/>
      <c r="IR258" s="527"/>
      <c r="IS258" s="527"/>
    </row>
    <row r="259" s="5" customFormat="1" ht="24.95" customHeight="1" spans="1:253">
      <c r="A259" s="563" t="s">
        <v>59</v>
      </c>
      <c r="B259" s="564">
        <v>0</v>
      </c>
      <c r="C259" s="565">
        <v>0</v>
      </c>
      <c r="D259" s="565">
        <v>0</v>
      </c>
      <c r="E259" s="566" t="str">
        <f t="shared" si="30"/>
        <v/>
      </c>
      <c r="F259" s="565">
        <v>0</v>
      </c>
      <c r="G259" s="567" t="str">
        <f t="shared" si="35"/>
        <v/>
      </c>
      <c r="H259" s="527"/>
      <c r="I259" s="527"/>
      <c r="J259" s="527"/>
      <c r="K259" s="527"/>
      <c r="L259" s="527"/>
      <c r="M259" s="527"/>
      <c r="N259" s="527"/>
      <c r="O259" s="527"/>
      <c r="P259" s="527"/>
      <c r="Q259" s="527"/>
      <c r="R259" s="527"/>
      <c r="S259" s="527"/>
      <c r="T259" s="527"/>
      <c r="U259" s="527"/>
      <c r="V259" s="527"/>
      <c r="W259" s="527"/>
      <c r="X259" s="527"/>
      <c r="Y259" s="527"/>
      <c r="Z259" s="527"/>
      <c r="AA259" s="527"/>
      <c r="AB259" s="527"/>
      <c r="AC259" s="527"/>
      <c r="HN259" s="527"/>
      <c r="HO259" s="527"/>
      <c r="HP259" s="527"/>
      <c r="HQ259" s="527"/>
      <c r="HR259" s="527"/>
      <c r="HS259" s="527"/>
      <c r="HT259" s="527"/>
      <c r="HU259" s="527"/>
      <c r="HV259" s="527"/>
      <c r="HW259" s="527"/>
      <c r="HX259" s="527"/>
      <c r="HY259" s="527"/>
      <c r="HZ259" s="527"/>
      <c r="IA259" s="527"/>
      <c r="IB259" s="527"/>
      <c r="IC259" s="527"/>
      <c r="ID259" s="527"/>
      <c r="IE259" s="527"/>
      <c r="IF259" s="527"/>
      <c r="IG259" s="527"/>
      <c r="IH259" s="527"/>
      <c r="II259" s="527"/>
      <c r="IJ259" s="527"/>
      <c r="IK259" s="527"/>
      <c r="IL259" s="527"/>
      <c r="IM259" s="527"/>
      <c r="IN259" s="527"/>
      <c r="IO259" s="527"/>
      <c r="IP259" s="527"/>
      <c r="IQ259" s="527"/>
      <c r="IR259" s="527"/>
      <c r="IS259" s="527"/>
    </row>
    <row r="260" s="528" customFormat="1" ht="24.95" customHeight="1" spans="1:253">
      <c r="A260" s="563" t="s">
        <v>191</v>
      </c>
      <c r="B260" s="564">
        <v>0</v>
      </c>
      <c r="C260" s="565">
        <v>0</v>
      </c>
      <c r="D260" s="565">
        <v>0</v>
      </c>
      <c r="E260" s="566" t="str">
        <f t="shared" si="30"/>
        <v/>
      </c>
      <c r="F260" s="565">
        <v>0</v>
      </c>
      <c r="G260" s="567" t="str">
        <f t="shared" si="35"/>
        <v/>
      </c>
    </row>
    <row r="261" s="5" customFormat="1" ht="24.95" customHeight="1" spans="1:253">
      <c r="A261" s="563" t="s">
        <v>192</v>
      </c>
      <c r="B261" s="367">
        <f t="shared" ref="B261:F261" si="42">SUM(B262:B263)</f>
        <v>0</v>
      </c>
      <c r="C261" s="367">
        <f t="shared" si="42"/>
        <v>0</v>
      </c>
      <c r="D261" s="367">
        <f t="shared" si="42"/>
        <v>0</v>
      </c>
      <c r="E261" s="561" t="str">
        <f t="shared" ref="E261:E324" si="43">IFERROR(D261/C261,"")</f>
        <v/>
      </c>
      <c r="F261" s="367">
        <f t="shared" si="42"/>
        <v>0</v>
      </c>
      <c r="G261" s="562" t="str">
        <f t="shared" si="35"/>
        <v/>
      </c>
      <c r="H261" s="527"/>
      <c r="I261" s="527"/>
      <c r="J261" s="527"/>
      <c r="K261" s="527"/>
      <c r="L261" s="527"/>
      <c r="M261" s="527"/>
      <c r="N261" s="527"/>
      <c r="O261" s="527"/>
      <c r="P261" s="527"/>
      <c r="Q261" s="527"/>
      <c r="R261" s="527"/>
      <c r="S261" s="527"/>
      <c r="T261" s="527"/>
      <c r="U261" s="527"/>
      <c r="V261" s="527"/>
      <c r="W261" s="527"/>
      <c r="X261" s="527"/>
      <c r="Y261" s="527"/>
      <c r="Z261" s="527"/>
      <c r="AA261" s="527"/>
      <c r="AB261" s="527"/>
      <c r="AC261" s="527"/>
      <c r="HN261" s="527"/>
      <c r="HO261" s="527"/>
      <c r="HP261" s="527"/>
      <c r="HQ261" s="527"/>
      <c r="HR261" s="527"/>
      <c r="HS261" s="527"/>
      <c r="HT261" s="527"/>
      <c r="HU261" s="527"/>
      <c r="HV261" s="527"/>
      <c r="HW261" s="527"/>
      <c r="HX261" s="527"/>
      <c r="HY261" s="527"/>
      <c r="HZ261" s="527"/>
      <c r="IA261" s="527"/>
      <c r="IB261" s="527"/>
      <c r="IC261" s="527"/>
      <c r="ID261" s="527"/>
      <c r="IE261" s="527"/>
      <c r="IF261" s="527"/>
      <c r="IG261" s="527"/>
      <c r="IH261" s="527"/>
      <c r="II261" s="527"/>
      <c r="IJ261" s="527"/>
      <c r="IK261" s="527"/>
      <c r="IL261" s="527"/>
      <c r="IM261" s="527"/>
      <c r="IN261" s="527"/>
      <c r="IO261" s="527"/>
      <c r="IP261" s="527"/>
      <c r="IQ261" s="527"/>
      <c r="IR261" s="527"/>
      <c r="IS261" s="527"/>
    </row>
    <row r="262" s="5" customFormat="1" ht="24.95" customHeight="1" spans="1:253">
      <c r="A262" s="563" t="s">
        <v>193</v>
      </c>
      <c r="B262" s="564">
        <v>0</v>
      </c>
      <c r="C262" s="565">
        <v>0</v>
      </c>
      <c r="D262" s="565">
        <v>0</v>
      </c>
      <c r="E262" s="566" t="str">
        <f t="shared" si="43"/>
        <v/>
      </c>
      <c r="F262" s="565">
        <v>0</v>
      </c>
      <c r="G262" s="567" t="str">
        <f t="shared" si="35"/>
        <v/>
      </c>
      <c r="H262" s="527"/>
      <c r="I262" s="527"/>
      <c r="J262" s="527"/>
      <c r="K262" s="527"/>
      <c r="L262" s="527"/>
      <c r="M262" s="527"/>
      <c r="N262" s="527"/>
      <c r="O262" s="527"/>
      <c r="P262" s="527"/>
      <c r="Q262" s="527"/>
      <c r="R262" s="527"/>
      <c r="S262" s="527"/>
      <c r="T262" s="527"/>
      <c r="U262" s="527"/>
      <c r="V262" s="527"/>
      <c r="W262" s="527"/>
      <c r="X262" s="527"/>
      <c r="Y262" s="527"/>
      <c r="Z262" s="527"/>
      <c r="AA262" s="527"/>
      <c r="AB262" s="527"/>
      <c r="AC262" s="527"/>
      <c r="HN262" s="527"/>
      <c r="HO262" s="527"/>
      <c r="HP262" s="527"/>
      <c r="HQ262" s="527"/>
      <c r="HR262" s="527"/>
      <c r="HS262" s="527"/>
      <c r="HT262" s="527"/>
      <c r="HU262" s="527"/>
      <c r="HV262" s="527"/>
      <c r="HW262" s="527"/>
      <c r="HX262" s="527"/>
      <c r="HY262" s="527"/>
      <c r="HZ262" s="527"/>
      <c r="IA262" s="527"/>
      <c r="IB262" s="527"/>
      <c r="IC262" s="527"/>
      <c r="ID262" s="527"/>
      <c r="IE262" s="527"/>
      <c r="IF262" s="527"/>
      <c r="IG262" s="527"/>
      <c r="IH262" s="527"/>
      <c r="II262" s="527"/>
      <c r="IJ262" s="527"/>
      <c r="IK262" s="527"/>
      <c r="IL262" s="527"/>
      <c r="IM262" s="527"/>
      <c r="IN262" s="527"/>
      <c r="IO262" s="527"/>
      <c r="IP262" s="527"/>
      <c r="IQ262" s="527"/>
      <c r="IR262" s="527"/>
      <c r="IS262" s="527"/>
    </row>
    <row r="263" s="528" customFormat="1" ht="24.95" customHeight="1" spans="1:253">
      <c r="A263" s="563" t="s">
        <v>194</v>
      </c>
      <c r="B263" s="564">
        <v>0</v>
      </c>
      <c r="C263" s="565">
        <v>0</v>
      </c>
      <c r="D263" s="565">
        <v>0</v>
      </c>
      <c r="E263" s="566" t="str">
        <f t="shared" si="43"/>
        <v/>
      </c>
      <c r="F263" s="565">
        <v>0</v>
      </c>
      <c r="G263" s="567" t="str">
        <f t="shared" si="35"/>
        <v/>
      </c>
    </row>
    <row r="264" s="528" customFormat="1" ht="24.95" customHeight="1" spans="1:253">
      <c r="A264" s="563" t="s">
        <v>195</v>
      </c>
      <c r="B264" s="367">
        <f t="shared" ref="B264:F264" si="44">SUM(B265:B266)</f>
        <v>0</v>
      </c>
      <c r="C264" s="367">
        <f t="shared" si="44"/>
        <v>0</v>
      </c>
      <c r="D264" s="367">
        <f t="shared" si="44"/>
        <v>0</v>
      </c>
      <c r="E264" s="561" t="str">
        <f t="shared" si="43"/>
        <v/>
      </c>
      <c r="F264" s="367">
        <f t="shared" si="44"/>
        <v>0</v>
      </c>
      <c r="G264" s="562" t="str">
        <f t="shared" si="35"/>
        <v/>
      </c>
    </row>
    <row r="265" s="5" customFormat="1" ht="24.95" customHeight="1" spans="1:253">
      <c r="A265" s="563" t="s">
        <v>196</v>
      </c>
      <c r="B265" s="564">
        <v>0</v>
      </c>
      <c r="C265" s="565">
        <v>0</v>
      </c>
      <c r="D265" s="565">
        <v>0</v>
      </c>
      <c r="E265" s="566" t="str">
        <f t="shared" si="43"/>
        <v/>
      </c>
      <c r="F265" s="565">
        <v>0</v>
      </c>
      <c r="G265" s="567" t="str">
        <f t="shared" si="35"/>
        <v/>
      </c>
      <c r="H265" s="527"/>
      <c r="I265" s="527"/>
      <c r="J265" s="527"/>
      <c r="K265" s="527"/>
      <c r="L265" s="527"/>
      <c r="M265" s="527"/>
      <c r="N265" s="527"/>
      <c r="O265" s="527"/>
      <c r="P265" s="527"/>
      <c r="Q265" s="527"/>
      <c r="R265" s="527"/>
      <c r="S265" s="527"/>
      <c r="T265" s="527"/>
      <c r="U265" s="527"/>
      <c r="V265" s="527"/>
      <c r="W265" s="527"/>
      <c r="X265" s="527"/>
      <c r="Y265" s="527"/>
      <c r="Z265" s="527"/>
      <c r="AA265" s="527"/>
      <c r="AB265" s="527"/>
      <c r="AC265" s="527"/>
      <c r="HN265" s="527"/>
      <c r="HO265" s="527"/>
      <c r="HP265" s="527"/>
      <c r="HQ265" s="527"/>
      <c r="HR265" s="527"/>
      <c r="HS265" s="527"/>
      <c r="HT265" s="527"/>
      <c r="HU265" s="527"/>
      <c r="HV265" s="527"/>
      <c r="HW265" s="527"/>
      <c r="HX265" s="527"/>
      <c r="HY265" s="527"/>
      <c r="HZ265" s="527"/>
      <c r="IA265" s="527"/>
      <c r="IB265" s="527"/>
      <c r="IC265" s="527"/>
      <c r="ID265" s="527"/>
      <c r="IE265" s="527"/>
      <c r="IF265" s="527"/>
      <c r="IG265" s="527"/>
      <c r="IH265" s="527"/>
      <c r="II265" s="527"/>
      <c r="IJ265" s="527"/>
      <c r="IK265" s="527"/>
      <c r="IL265" s="527"/>
      <c r="IM265" s="527"/>
      <c r="IN265" s="527"/>
      <c r="IO265" s="527"/>
      <c r="IP265" s="527"/>
      <c r="IQ265" s="527"/>
      <c r="IR265" s="527"/>
      <c r="IS265" s="527"/>
    </row>
    <row r="266" s="528" customFormat="1" ht="24.95" customHeight="1" spans="1:253">
      <c r="A266" s="563" t="s">
        <v>197</v>
      </c>
      <c r="B266" s="564">
        <v>0</v>
      </c>
      <c r="C266" s="565">
        <v>0</v>
      </c>
      <c r="D266" s="565">
        <v>0</v>
      </c>
      <c r="E266" s="566" t="str">
        <f t="shared" si="43"/>
        <v/>
      </c>
      <c r="F266" s="565">
        <v>0</v>
      </c>
      <c r="G266" s="567" t="str">
        <f t="shared" si="35"/>
        <v/>
      </c>
    </row>
    <row r="267" s="5" customFormat="1" ht="24.95" customHeight="1" spans="1:253">
      <c r="A267" s="563" t="s">
        <v>198</v>
      </c>
      <c r="B267" s="367">
        <f t="shared" ref="B267:F267" si="45">SUM(B268:B272)</f>
        <v>0</v>
      </c>
      <c r="C267" s="367">
        <f t="shared" si="45"/>
        <v>0</v>
      </c>
      <c r="D267" s="367">
        <f t="shared" si="45"/>
        <v>0</v>
      </c>
      <c r="E267" s="561" t="str">
        <f t="shared" si="43"/>
        <v/>
      </c>
      <c r="F267" s="367">
        <f t="shared" si="45"/>
        <v>0</v>
      </c>
      <c r="G267" s="562" t="str">
        <f t="shared" si="35"/>
        <v/>
      </c>
      <c r="H267" s="527"/>
      <c r="I267" s="527"/>
      <c r="J267" s="527"/>
      <c r="K267" s="527"/>
      <c r="L267" s="527"/>
      <c r="M267" s="527"/>
      <c r="N267" s="527"/>
      <c r="O267" s="527"/>
      <c r="P267" s="527"/>
      <c r="Q267" s="527"/>
      <c r="R267" s="527"/>
      <c r="S267" s="527"/>
      <c r="T267" s="527"/>
      <c r="U267" s="527"/>
      <c r="V267" s="527"/>
      <c r="W267" s="527"/>
      <c r="X267" s="527"/>
      <c r="Y267" s="527"/>
      <c r="Z267" s="527"/>
      <c r="AA267" s="527"/>
      <c r="AB267" s="527"/>
      <c r="AC267" s="527"/>
      <c r="HN267" s="527"/>
      <c r="HO267" s="527"/>
      <c r="HP267" s="527"/>
      <c r="HQ267" s="527"/>
      <c r="HR267" s="527"/>
      <c r="HS267" s="527"/>
      <c r="HT267" s="527"/>
      <c r="HU267" s="527"/>
      <c r="HV267" s="527"/>
      <c r="HW267" s="527"/>
      <c r="HX267" s="527"/>
      <c r="HY267" s="527"/>
      <c r="HZ267" s="527"/>
      <c r="IA267" s="527"/>
      <c r="IB267" s="527"/>
      <c r="IC267" s="527"/>
      <c r="ID267" s="527"/>
      <c r="IE267" s="527"/>
      <c r="IF267" s="527"/>
      <c r="IG267" s="527"/>
      <c r="IH267" s="527"/>
      <c r="II267" s="527"/>
      <c r="IJ267" s="527"/>
      <c r="IK267" s="527"/>
      <c r="IL267" s="527"/>
      <c r="IM267" s="527"/>
      <c r="IN267" s="527"/>
      <c r="IO267" s="527"/>
      <c r="IP267" s="527"/>
      <c r="IQ267" s="527"/>
      <c r="IR267" s="527"/>
      <c r="IS267" s="527"/>
    </row>
    <row r="268" s="5" customFormat="1" ht="24.95" customHeight="1" spans="1:253">
      <c r="A268" s="563" t="s">
        <v>199</v>
      </c>
      <c r="B268" s="564">
        <v>0</v>
      </c>
      <c r="C268" s="565">
        <v>0</v>
      </c>
      <c r="D268" s="565">
        <v>0</v>
      </c>
      <c r="E268" s="566" t="str">
        <f t="shared" si="43"/>
        <v/>
      </c>
      <c r="F268" s="565">
        <v>0</v>
      </c>
      <c r="G268" s="567" t="str">
        <f t="shared" si="35"/>
        <v/>
      </c>
      <c r="H268" s="527"/>
      <c r="I268" s="527"/>
      <c r="J268" s="527"/>
      <c r="K268" s="527"/>
      <c r="L268" s="527"/>
      <c r="M268" s="527"/>
      <c r="N268" s="527"/>
      <c r="O268" s="527"/>
      <c r="P268" s="527"/>
      <c r="Q268" s="527"/>
      <c r="R268" s="527"/>
      <c r="S268" s="527"/>
      <c r="T268" s="527"/>
      <c r="U268" s="527"/>
      <c r="V268" s="527"/>
      <c r="W268" s="527"/>
      <c r="X268" s="527"/>
      <c r="Y268" s="527"/>
      <c r="Z268" s="527"/>
      <c r="AA268" s="527"/>
      <c r="AB268" s="527"/>
      <c r="AC268" s="527"/>
      <c r="HN268" s="527"/>
      <c r="HO268" s="527"/>
      <c r="HP268" s="527"/>
      <c r="HQ268" s="527"/>
      <c r="HR268" s="527"/>
      <c r="HS268" s="527"/>
      <c r="HT268" s="527"/>
      <c r="HU268" s="527"/>
      <c r="HV268" s="527"/>
      <c r="HW268" s="527"/>
      <c r="HX268" s="527"/>
      <c r="HY268" s="527"/>
      <c r="HZ268" s="527"/>
      <c r="IA268" s="527"/>
      <c r="IB268" s="527"/>
      <c r="IC268" s="527"/>
      <c r="ID268" s="527"/>
      <c r="IE268" s="527"/>
      <c r="IF268" s="527"/>
      <c r="IG268" s="527"/>
      <c r="IH268" s="527"/>
      <c r="II268" s="527"/>
      <c r="IJ268" s="527"/>
      <c r="IK268" s="527"/>
      <c r="IL268" s="527"/>
      <c r="IM268" s="527"/>
      <c r="IN268" s="527"/>
      <c r="IO268" s="527"/>
      <c r="IP268" s="527"/>
      <c r="IQ268" s="527"/>
      <c r="IR268" s="527"/>
      <c r="IS268" s="527"/>
    </row>
    <row r="269" s="528" customFormat="1" ht="24.95" customHeight="1" spans="1:253">
      <c r="A269" s="563" t="s">
        <v>200</v>
      </c>
      <c r="B269" s="564">
        <v>0</v>
      </c>
      <c r="C269" s="565">
        <v>0</v>
      </c>
      <c r="D269" s="565">
        <v>0</v>
      </c>
      <c r="E269" s="566" t="str">
        <f t="shared" si="43"/>
        <v/>
      </c>
      <c r="F269" s="565">
        <v>0</v>
      </c>
      <c r="G269" s="567" t="str">
        <f t="shared" si="35"/>
        <v/>
      </c>
    </row>
    <row r="270" s="5" customFormat="1" ht="24.95" customHeight="1" spans="1:253">
      <c r="A270" s="563" t="s">
        <v>201</v>
      </c>
      <c r="B270" s="564">
        <v>0</v>
      </c>
      <c r="C270" s="565">
        <v>0</v>
      </c>
      <c r="D270" s="565">
        <v>0</v>
      </c>
      <c r="E270" s="566" t="str">
        <f t="shared" si="43"/>
        <v/>
      </c>
      <c r="F270" s="565">
        <v>0</v>
      </c>
      <c r="G270" s="567" t="str">
        <f t="shared" si="35"/>
        <v/>
      </c>
      <c r="H270" s="527"/>
      <c r="I270" s="527"/>
      <c r="J270" s="527"/>
      <c r="K270" s="527"/>
      <c r="L270" s="527"/>
      <c r="M270" s="527"/>
      <c r="N270" s="527"/>
      <c r="O270" s="527"/>
      <c r="P270" s="527"/>
      <c r="Q270" s="527"/>
      <c r="R270" s="527"/>
      <c r="S270" s="527"/>
      <c r="T270" s="527"/>
      <c r="U270" s="527"/>
      <c r="V270" s="527"/>
      <c r="W270" s="527"/>
      <c r="X270" s="527"/>
      <c r="Y270" s="527"/>
      <c r="Z270" s="527"/>
      <c r="AA270" s="527"/>
      <c r="AB270" s="527"/>
      <c r="AC270" s="527"/>
      <c r="HN270" s="527"/>
      <c r="HO270" s="527"/>
      <c r="HP270" s="527"/>
      <c r="HQ270" s="527"/>
      <c r="HR270" s="527"/>
      <c r="HS270" s="527"/>
      <c r="HT270" s="527"/>
      <c r="HU270" s="527"/>
      <c r="HV270" s="527"/>
      <c r="HW270" s="527"/>
      <c r="HX270" s="527"/>
      <c r="HY270" s="527"/>
      <c r="HZ270" s="527"/>
      <c r="IA270" s="527"/>
      <c r="IB270" s="527"/>
      <c r="IC270" s="527"/>
      <c r="ID270" s="527"/>
      <c r="IE270" s="527"/>
      <c r="IF270" s="527"/>
      <c r="IG270" s="527"/>
      <c r="IH270" s="527"/>
      <c r="II270" s="527"/>
      <c r="IJ270" s="527"/>
      <c r="IK270" s="527"/>
      <c r="IL270" s="527"/>
      <c r="IM270" s="527"/>
      <c r="IN270" s="527"/>
      <c r="IO270" s="527"/>
      <c r="IP270" s="527"/>
      <c r="IQ270" s="527"/>
      <c r="IR270" s="527"/>
      <c r="IS270" s="527"/>
    </row>
    <row r="271" s="5" customFormat="1" ht="24.95" customHeight="1" spans="1:253">
      <c r="A271" s="563" t="s">
        <v>202</v>
      </c>
      <c r="B271" s="564">
        <v>0</v>
      </c>
      <c r="C271" s="565">
        <v>0</v>
      </c>
      <c r="D271" s="565">
        <v>0</v>
      </c>
      <c r="E271" s="566" t="str">
        <f t="shared" si="43"/>
        <v/>
      </c>
      <c r="F271" s="565">
        <v>0</v>
      </c>
      <c r="G271" s="567" t="str">
        <f t="shared" si="35"/>
        <v/>
      </c>
      <c r="H271" s="527"/>
      <c r="I271" s="527"/>
      <c r="J271" s="527"/>
      <c r="K271" s="527"/>
      <c r="L271" s="527"/>
      <c r="M271" s="527"/>
      <c r="N271" s="527"/>
      <c r="O271" s="527"/>
      <c r="P271" s="527"/>
      <c r="Q271" s="527"/>
      <c r="R271" s="527"/>
      <c r="S271" s="527"/>
      <c r="T271" s="527"/>
      <c r="U271" s="527"/>
      <c r="V271" s="527"/>
      <c r="W271" s="527"/>
      <c r="X271" s="527"/>
      <c r="Y271" s="527"/>
      <c r="Z271" s="527"/>
      <c r="AA271" s="527"/>
      <c r="AB271" s="527"/>
      <c r="AC271" s="527"/>
      <c r="HN271" s="527"/>
      <c r="HO271" s="527"/>
      <c r="HP271" s="527"/>
      <c r="HQ271" s="527"/>
      <c r="HR271" s="527"/>
      <c r="HS271" s="527"/>
      <c r="HT271" s="527"/>
      <c r="HU271" s="527"/>
      <c r="HV271" s="527"/>
      <c r="HW271" s="527"/>
      <c r="HX271" s="527"/>
      <c r="HY271" s="527"/>
      <c r="HZ271" s="527"/>
      <c r="IA271" s="527"/>
      <c r="IB271" s="527"/>
      <c r="IC271" s="527"/>
      <c r="ID271" s="527"/>
      <c r="IE271" s="527"/>
      <c r="IF271" s="527"/>
      <c r="IG271" s="527"/>
      <c r="IH271" s="527"/>
      <c r="II271" s="527"/>
      <c r="IJ271" s="527"/>
      <c r="IK271" s="527"/>
      <c r="IL271" s="527"/>
      <c r="IM271" s="527"/>
      <c r="IN271" s="527"/>
      <c r="IO271" s="527"/>
      <c r="IP271" s="527"/>
      <c r="IQ271" s="527"/>
      <c r="IR271" s="527"/>
      <c r="IS271" s="527"/>
    </row>
    <row r="272" s="5" customFormat="1" ht="24.95" customHeight="1" spans="1:253">
      <c r="A272" s="563" t="s">
        <v>203</v>
      </c>
      <c r="B272" s="564">
        <v>0</v>
      </c>
      <c r="C272" s="565">
        <v>0</v>
      </c>
      <c r="D272" s="565">
        <v>0</v>
      </c>
      <c r="E272" s="566" t="str">
        <f t="shared" si="43"/>
        <v/>
      </c>
      <c r="F272" s="565">
        <v>0</v>
      </c>
      <c r="G272" s="567" t="str">
        <f t="shared" si="35"/>
        <v/>
      </c>
      <c r="H272" s="527"/>
      <c r="I272" s="527"/>
      <c r="J272" s="527"/>
      <c r="K272" s="527"/>
      <c r="L272" s="527"/>
      <c r="M272" s="527"/>
      <c r="N272" s="527"/>
      <c r="O272" s="527"/>
      <c r="P272" s="527"/>
      <c r="Q272" s="527"/>
      <c r="R272" s="527"/>
      <c r="S272" s="527"/>
      <c r="T272" s="527"/>
      <c r="U272" s="527"/>
      <c r="V272" s="527"/>
      <c r="W272" s="527"/>
      <c r="X272" s="527"/>
      <c r="Y272" s="527"/>
      <c r="Z272" s="527"/>
      <c r="AA272" s="527"/>
      <c r="AB272" s="527"/>
      <c r="AC272" s="527"/>
      <c r="HN272" s="527"/>
      <c r="HO272" s="527"/>
      <c r="HP272" s="527"/>
      <c r="HQ272" s="527"/>
      <c r="HR272" s="527"/>
      <c r="HS272" s="527"/>
      <c r="HT272" s="527"/>
      <c r="HU272" s="527"/>
      <c r="HV272" s="527"/>
      <c r="HW272" s="527"/>
      <c r="HX272" s="527"/>
      <c r="HY272" s="527"/>
      <c r="HZ272" s="527"/>
      <c r="IA272" s="527"/>
      <c r="IB272" s="527"/>
      <c r="IC272" s="527"/>
      <c r="ID272" s="527"/>
      <c r="IE272" s="527"/>
      <c r="IF272" s="527"/>
      <c r="IG272" s="527"/>
      <c r="IH272" s="527"/>
      <c r="II272" s="527"/>
      <c r="IJ272" s="527"/>
      <c r="IK272" s="527"/>
      <c r="IL272" s="527"/>
      <c r="IM272" s="527"/>
      <c r="IN272" s="527"/>
      <c r="IO272" s="527"/>
      <c r="IP272" s="527"/>
      <c r="IQ272" s="527"/>
      <c r="IR272" s="527"/>
      <c r="IS272" s="527"/>
    </row>
    <row r="273" s="528" customFormat="1" ht="24.95" customHeight="1" spans="1:253">
      <c r="A273" s="563" t="s">
        <v>204</v>
      </c>
      <c r="B273" s="367">
        <f t="shared" ref="B273:F273" si="46">SUM(B274:B277)</f>
        <v>0</v>
      </c>
      <c r="C273" s="367">
        <f t="shared" si="46"/>
        <v>0</v>
      </c>
      <c r="D273" s="367">
        <f t="shared" si="46"/>
        <v>0</v>
      </c>
      <c r="E273" s="561" t="str">
        <f t="shared" si="43"/>
        <v/>
      </c>
      <c r="F273" s="367">
        <f t="shared" si="46"/>
        <v>0</v>
      </c>
      <c r="G273" s="562" t="str">
        <f t="shared" si="35"/>
        <v/>
      </c>
    </row>
    <row r="274" s="528" customFormat="1" ht="24.95" customHeight="1" spans="1:253">
      <c r="A274" s="563" t="s">
        <v>205</v>
      </c>
      <c r="B274" s="564">
        <v>0</v>
      </c>
      <c r="C274" s="565">
        <v>0</v>
      </c>
      <c r="D274" s="565">
        <v>0</v>
      </c>
      <c r="E274" s="566" t="str">
        <f t="shared" si="43"/>
        <v/>
      </c>
      <c r="F274" s="565">
        <v>0</v>
      </c>
      <c r="G274" s="567" t="str">
        <f t="shared" si="35"/>
        <v/>
      </c>
    </row>
    <row r="275" s="529" customFormat="1" ht="24.95" customHeight="1" spans="1:253">
      <c r="A275" s="563" t="s">
        <v>206</v>
      </c>
      <c r="B275" s="564">
        <v>0</v>
      </c>
      <c r="C275" s="565">
        <v>0</v>
      </c>
      <c r="D275" s="565">
        <v>0</v>
      </c>
      <c r="E275" s="566" t="str">
        <f t="shared" si="43"/>
        <v/>
      </c>
      <c r="F275" s="565">
        <v>0</v>
      </c>
      <c r="G275" s="567" t="str">
        <f t="shared" si="35"/>
        <v/>
      </c>
      <c r="H275" s="527"/>
      <c r="I275" s="527"/>
      <c r="J275" s="527"/>
      <c r="K275" s="527"/>
      <c r="L275" s="527"/>
      <c r="M275" s="527"/>
      <c r="N275" s="527"/>
      <c r="O275" s="527"/>
      <c r="P275" s="527"/>
      <c r="Q275" s="527"/>
      <c r="R275" s="527"/>
      <c r="S275" s="527"/>
      <c r="T275" s="527"/>
      <c r="U275" s="527"/>
      <c r="V275" s="527"/>
      <c r="W275" s="527"/>
      <c r="X275" s="527"/>
      <c r="Y275" s="527"/>
      <c r="Z275" s="527"/>
      <c r="AA275" s="527"/>
      <c r="AB275" s="527"/>
      <c r="AC275" s="527"/>
      <c r="HN275" s="527"/>
      <c r="HO275" s="527"/>
      <c r="HP275" s="527"/>
      <c r="HQ275" s="527"/>
      <c r="HR275" s="527"/>
      <c r="HS275" s="527"/>
      <c r="HT275" s="527"/>
      <c r="HU275" s="527"/>
      <c r="HV275" s="527"/>
      <c r="HW275" s="527"/>
      <c r="HX275" s="527"/>
      <c r="HY275" s="527"/>
      <c r="HZ275" s="527"/>
      <c r="IA275" s="527"/>
      <c r="IB275" s="527"/>
      <c r="IC275" s="527"/>
      <c r="ID275" s="527"/>
      <c r="IE275" s="527"/>
      <c r="IF275" s="527"/>
      <c r="IG275" s="527"/>
      <c r="IH275" s="527"/>
      <c r="II275" s="527"/>
      <c r="IJ275" s="527"/>
      <c r="IK275" s="527"/>
      <c r="IL275" s="527"/>
      <c r="IM275" s="527"/>
      <c r="IN275" s="527"/>
      <c r="IO275" s="527"/>
      <c r="IP275" s="527"/>
      <c r="IQ275" s="527"/>
      <c r="IR275" s="527"/>
      <c r="IS275" s="527"/>
    </row>
    <row r="276" s="528" customFormat="1" ht="24.95" customHeight="1" spans="1:253">
      <c r="A276" s="563" t="s">
        <v>207</v>
      </c>
      <c r="B276" s="564">
        <v>0</v>
      </c>
      <c r="C276" s="565">
        <v>0</v>
      </c>
      <c r="D276" s="565">
        <v>0</v>
      </c>
      <c r="E276" s="566" t="str">
        <f t="shared" si="43"/>
        <v/>
      </c>
      <c r="F276" s="565">
        <v>0</v>
      </c>
      <c r="G276" s="567" t="str">
        <f t="shared" si="35"/>
        <v/>
      </c>
    </row>
    <row r="277" s="5" customFormat="1" ht="24.95" customHeight="1" spans="1:253">
      <c r="A277" s="563" t="s">
        <v>208</v>
      </c>
      <c r="B277" s="564">
        <v>0</v>
      </c>
      <c r="C277" s="565">
        <v>0</v>
      </c>
      <c r="D277" s="565">
        <v>0</v>
      </c>
      <c r="E277" s="566" t="str">
        <f t="shared" si="43"/>
        <v/>
      </c>
      <c r="F277" s="565">
        <v>0</v>
      </c>
      <c r="G277" s="567" t="str">
        <f t="shared" si="35"/>
        <v/>
      </c>
      <c r="H277" s="527"/>
      <c r="I277" s="527"/>
      <c r="J277" s="527"/>
      <c r="K277" s="527"/>
      <c r="L277" s="527"/>
      <c r="M277" s="527"/>
      <c r="N277" s="527"/>
      <c r="O277" s="527"/>
      <c r="P277" s="527"/>
      <c r="Q277" s="527"/>
      <c r="R277" s="527"/>
      <c r="S277" s="527"/>
      <c r="T277" s="527"/>
      <c r="U277" s="527"/>
      <c r="V277" s="527"/>
      <c r="W277" s="527"/>
      <c r="X277" s="527"/>
      <c r="Y277" s="527"/>
      <c r="Z277" s="527"/>
      <c r="AA277" s="527"/>
      <c r="AB277" s="527"/>
      <c r="AC277" s="527"/>
      <c r="HN277" s="527"/>
      <c r="HO277" s="527"/>
      <c r="HP277" s="527"/>
      <c r="HQ277" s="527"/>
      <c r="HR277" s="527"/>
      <c r="HS277" s="527"/>
      <c r="HT277" s="527"/>
      <c r="HU277" s="527"/>
      <c r="HV277" s="527"/>
      <c r="HW277" s="527"/>
      <c r="HX277" s="527"/>
      <c r="HY277" s="527"/>
      <c r="HZ277" s="527"/>
      <c r="IA277" s="527"/>
      <c r="IB277" s="527"/>
      <c r="IC277" s="527"/>
      <c r="ID277" s="527"/>
      <c r="IE277" s="527"/>
      <c r="IF277" s="527"/>
      <c r="IG277" s="527"/>
      <c r="IH277" s="527"/>
      <c r="II277" s="527"/>
      <c r="IJ277" s="527"/>
      <c r="IK277" s="527"/>
      <c r="IL277" s="527"/>
      <c r="IM277" s="527"/>
      <c r="IN277" s="527"/>
      <c r="IO277" s="527"/>
      <c r="IP277" s="527"/>
      <c r="IQ277" s="527"/>
      <c r="IR277" s="527"/>
      <c r="IS277" s="527"/>
    </row>
    <row r="278" s="5" customFormat="1" ht="24.95" customHeight="1" spans="1:253">
      <c r="A278" s="563" t="s">
        <v>209</v>
      </c>
      <c r="B278" s="367">
        <f t="shared" ref="B278:F278" si="47">SUM(B279)</f>
        <v>0</v>
      </c>
      <c r="C278" s="367">
        <f t="shared" si="47"/>
        <v>0</v>
      </c>
      <c r="D278" s="367">
        <f t="shared" si="47"/>
        <v>0</v>
      </c>
      <c r="E278" s="561" t="str">
        <f t="shared" si="43"/>
        <v/>
      </c>
      <c r="F278" s="367">
        <f t="shared" si="47"/>
        <v>0</v>
      </c>
      <c r="G278" s="562" t="str">
        <f t="shared" si="35"/>
        <v/>
      </c>
      <c r="H278" s="527"/>
      <c r="I278" s="527"/>
      <c r="J278" s="527"/>
      <c r="K278" s="527"/>
      <c r="L278" s="527"/>
      <c r="M278" s="527"/>
      <c r="N278" s="527"/>
      <c r="O278" s="527"/>
      <c r="P278" s="527"/>
      <c r="Q278" s="527"/>
      <c r="R278" s="527"/>
      <c r="S278" s="527"/>
      <c r="T278" s="527"/>
      <c r="U278" s="527"/>
      <c r="V278" s="527"/>
      <c r="W278" s="527"/>
      <c r="X278" s="527"/>
      <c r="Y278" s="527"/>
      <c r="Z278" s="527"/>
      <c r="AA278" s="527"/>
      <c r="AB278" s="527"/>
      <c r="AC278" s="527"/>
      <c r="HN278" s="527"/>
      <c r="HO278" s="527"/>
      <c r="HP278" s="527"/>
      <c r="HQ278" s="527"/>
      <c r="HR278" s="527"/>
      <c r="HS278" s="527"/>
      <c r="HT278" s="527"/>
      <c r="HU278" s="527"/>
      <c r="HV278" s="527"/>
      <c r="HW278" s="527"/>
      <c r="HX278" s="527"/>
      <c r="HY278" s="527"/>
      <c r="HZ278" s="527"/>
      <c r="IA278" s="527"/>
      <c r="IB278" s="527"/>
      <c r="IC278" s="527"/>
      <c r="ID278" s="527"/>
      <c r="IE278" s="527"/>
      <c r="IF278" s="527"/>
      <c r="IG278" s="527"/>
      <c r="IH278" s="527"/>
      <c r="II278" s="527"/>
      <c r="IJ278" s="527"/>
      <c r="IK278" s="527"/>
      <c r="IL278" s="527"/>
      <c r="IM278" s="527"/>
      <c r="IN278" s="527"/>
      <c r="IO278" s="527"/>
      <c r="IP278" s="527"/>
      <c r="IQ278" s="527"/>
      <c r="IR278" s="527"/>
      <c r="IS278" s="527"/>
    </row>
    <row r="279" s="528" customFormat="1" ht="24.95" customHeight="1" spans="1:253">
      <c r="A279" s="563" t="s">
        <v>210</v>
      </c>
      <c r="B279" s="564">
        <v>0</v>
      </c>
      <c r="C279" s="565">
        <v>0</v>
      </c>
      <c r="D279" s="565">
        <v>0</v>
      </c>
      <c r="E279" s="566" t="str">
        <f t="shared" si="43"/>
        <v/>
      </c>
      <c r="F279" s="565">
        <v>0</v>
      </c>
      <c r="G279" s="567" t="str">
        <f t="shared" si="35"/>
        <v/>
      </c>
    </row>
    <row r="280" s="529" customFormat="1" ht="24.95" customHeight="1" spans="1:253">
      <c r="A280" s="563" t="s">
        <v>211</v>
      </c>
      <c r="B280" s="367">
        <f t="shared" ref="B280:F280" si="48">SUM(B281:B284)</f>
        <v>0</v>
      </c>
      <c r="C280" s="367">
        <f t="shared" si="48"/>
        <v>0</v>
      </c>
      <c r="D280" s="367">
        <f t="shared" si="48"/>
        <v>0</v>
      </c>
      <c r="E280" s="561" t="str">
        <f t="shared" si="43"/>
        <v/>
      </c>
      <c r="F280" s="367">
        <f t="shared" si="48"/>
        <v>0</v>
      </c>
      <c r="G280" s="562" t="str">
        <f t="shared" si="35"/>
        <v/>
      </c>
      <c r="H280" s="527"/>
      <c r="I280" s="527"/>
      <c r="J280" s="527"/>
      <c r="K280" s="527"/>
      <c r="L280" s="527"/>
      <c r="M280" s="527"/>
      <c r="N280" s="527"/>
      <c r="O280" s="527"/>
      <c r="P280" s="527"/>
      <c r="Q280" s="527"/>
      <c r="R280" s="527"/>
      <c r="S280" s="527"/>
      <c r="T280" s="527"/>
      <c r="U280" s="527"/>
      <c r="V280" s="527"/>
      <c r="W280" s="527"/>
      <c r="X280" s="527"/>
      <c r="Y280" s="527"/>
      <c r="Z280" s="527"/>
      <c r="AA280" s="527"/>
      <c r="AB280" s="527"/>
      <c r="AC280" s="527"/>
      <c r="HN280" s="527"/>
      <c r="HO280" s="527"/>
      <c r="HP280" s="527"/>
      <c r="HQ280" s="527"/>
      <c r="HR280" s="527"/>
      <c r="HS280" s="527"/>
      <c r="HT280" s="527"/>
      <c r="HU280" s="527"/>
      <c r="HV280" s="527"/>
      <c r="HW280" s="527"/>
      <c r="HX280" s="527"/>
      <c r="HY280" s="527"/>
      <c r="HZ280" s="527"/>
      <c r="IA280" s="527"/>
      <c r="IB280" s="527"/>
      <c r="IC280" s="527"/>
      <c r="ID280" s="527"/>
      <c r="IE280" s="527"/>
      <c r="IF280" s="527"/>
      <c r="IG280" s="527"/>
      <c r="IH280" s="527"/>
      <c r="II280" s="527"/>
      <c r="IJ280" s="527"/>
      <c r="IK280" s="527"/>
      <c r="IL280" s="527"/>
      <c r="IM280" s="527"/>
      <c r="IN280" s="527"/>
      <c r="IO280" s="527"/>
      <c r="IP280" s="527"/>
      <c r="IQ280" s="527"/>
      <c r="IR280" s="527"/>
      <c r="IS280" s="527"/>
    </row>
    <row r="281" s="528" customFormat="1" ht="24.95" customHeight="1" spans="1:253">
      <c r="A281" s="563" t="s">
        <v>212</v>
      </c>
      <c r="B281" s="564">
        <v>0</v>
      </c>
      <c r="C281" s="565">
        <v>0</v>
      </c>
      <c r="D281" s="565">
        <v>0</v>
      </c>
      <c r="E281" s="566" t="str">
        <f t="shared" si="43"/>
        <v/>
      </c>
      <c r="F281" s="565">
        <v>0</v>
      </c>
      <c r="G281" s="567" t="str">
        <f t="shared" si="35"/>
        <v/>
      </c>
    </row>
    <row r="282" s="5" customFormat="1" ht="24.95" customHeight="1" spans="1:253">
      <c r="A282" s="563" t="s">
        <v>213</v>
      </c>
      <c r="B282" s="564">
        <v>0</v>
      </c>
      <c r="C282" s="565">
        <v>0</v>
      </c>
      <c r="D282" s="565">
        <v>0</v>
      </c>
      <c r="E282" s="566" t="str">
        <f t="shared" si="43"/>
        <v/>
      </c>
      <c r="F282" s="565">
        <v>0</v>
      </c>
      <c r="G282" s="567" t="str">
        <f t="shared" si="35"/>
        <v/>
      </c>
      <c r="H282" s="527"/>
      <c r="I282" s="527"/>
      <c r="J282" s="527"/>
      <c r="K282" s="527"/>
      <c r="L282" s="527"/>
      <c r="M282" s="527"/>
      <c r="N282" s="527"/>
      <c r="O282" s="527"/>
      <c r="P282" s="527"/>
      <c r="Q282" s="527"/>
      <c r="R282" s="527"/>
      <c r="S282" s="527"/>
      <c r="T282" s="527"/>
      <c r="U282" s="527"/>
      <c r="V282" s="527"/>
      <c r="W282" s="527"/>
      <c r="X282" s="527"/>
      <c r="Y282" s="527"/>
      <c r="Z282" s="527"/>
      <c r="AA282" s="527"/>
      <c r="AB282" s="527"/>
      <c r="AC282" s="527"/>
      <c r="HN282" s="527"/>
      <c r="HO282" s="527"/>
      <c r="HP282" s="527"/>
      <c r="HQ282" s="527"/>
      <c r="HR282" s="527"/>
      <c r="HS282" s="527"/>
      <c r="HT282" s="527"/>
      <c r="HU282" s="527"/>
      <c r="HV282" s="527"/>
      <c r="HW282" s="527"/>
      <c r="HX282" s="527"/>
      <c r="HY282" s="527"/>
      <c r="HZ282" s="527"/>
      <c r="IA282" s="527"/>
      <c r="IB282" s="527"/>
      <c r="IC282" s="527"/>
      <c r="ID282" s="527"/>
      <c r="IE282" s="527"/>
      <c r="IF282" s="527"/>
      <c r="IG282" s="527"/>
      <c r="IH282" s="527"/>
      <c r="II282" s="527"/>
      <c r="IJ282" s="527"/>
      <c r="IK282" s="527"/>
      <c r="IL282" s="527"/>
      <c r="IM282" s="527"/>
      <c r="IN282" s="527"/>
      <c r="IO282" s="527"/>
      <c r="IP282" s="527"/>
      <c r="IQ282" s="527"/>
      <c r="IR282" s="527"/>
      <c r="IS282" s="527"/>
    </row>
    <row r="283" s="528" customFormat="1" ht="24.95" customHeight="1" spans="1:253">
      <c r="A283" s="563" t="s">
        <v>214</v>
      </c>
      <c r="B283" s="564">
        <v>0</v>
      </c>
      <c r="C283" s="565">
        <v>0</v>
      </c>
      <c r="D283" s="565">
        <v>0</v>
      </c>
      <c r="E283" s="566" t="str">
        <f t="shared" si="43"/>
        <v/>
      </c>
      <c r="F283" s="565">
        <v>0</v>
      </c>
      <c r="G283" s="567" t="str">
        <f t="shared" si="35"/>
        <v/>
      </c>
    </row>
    <row r="284" s="5" customFormat="1" ht="24.95" customHeight="1" spans="1:253">
      <c r="A284" s="563" t="s">
        <v>215</v>
      </c>
      <c r="B284" s="564">
        <v>0</v>
      </c>
      <c r="C284" s="565">
        <v>0</v>
      </c>
      <c r="D284" s="565">
        <v>0</v>
      </c>
      <c r="E284" s="566" t="str">
        <f t="shared" si="43"/>
        <v/>
      </c>
      <c r="F284" s="565">
        <v>0</v>
      </c>
      <c r="G284" s="567" t="str">
        <f t="shared" si="35"/>
        <v/>
      </c>
      <c r="H284" s="527"/>
      <c r="I284" s="527"/>
      <c r="J284" s="527"/>
      <c r="K284" s="527"/>
      <c r="L284" s="527"/>
      <c r="M284" s="527"/>
      <c r="N284" s="527"/>
      <c r="O284" s="527"/>
      <c r="P284" s="527"/>
      <c r="Q284" s="527"/>
      <c r="R284" s="527"/>
      <c r="S284" s="527"/>
      <c r="T284" s="527"/>
      <c r="U284" s="527"/>
      <c r="V284" s="527"/>
      <c r="W284" s="527"/>
      <c r="X284" s="527"/>
      <c r="Y284" s="527"/>
      <c r="Z284" s="527"/>
      <c r="AA284" s="527"/>
      <c r="AB284" s="527"/>
      <c r="AC284" s="527"/>
      <c r="HN284" s="527"/>
      <c r="HO284" s="527"/>
      <c r="HP284" s="527"/>
      <c r="HQ284" s="527"/>
      <c r="HR284" s="527"/>
      <c r="HS284" s="527"/>
      <c r="HT284" s="527"/>
      <c r="HU284" s="527"/>
      <c r="HV284" s="527"/>
      <c r="HW284" s="527"/>
      <c r="HX284" s="527"/>
      <c r="HY284" s="527"/>
      <c r="HZ284" s="527"/>
      <c r="IA284" s="527"/>
      <c r="IB284" s="527"/>
      <c r="IC284" s="527"/>
      <c r="ID284" s="527"/>
      <c r="IE284" s="527"/>
      <c r="IF284" s="527"/>
      <c r="IG284" s="527"/>
      <c r="IH284" s="527"/>
      <c r="II284" s="527"/>
      <c r="IJ284" s="527"/>
      <c r="IK284" s="527"/>
      <c r="IL284" s="527"/>
      <c r="IM284" s="527"/>
      <c r="IN284" s="527"/>
      <c r="IO284" s="527"/>
      <c r="IP284" s="527"/>
      <c r="IQ284" s="527"/>
      <c r="IR284" s="527"/>
      <c r="IS284" s="527"/>
    </row>
    <row r="285" s="528" customFormat="1" ht="24.95" customHeight="1" spans="1:253">
      <c r="A285" s="563" t="s">
        <v>216</v>
      </c>
      <c r="B285" s="367">
        <f t="shared" ref="B285:F285" si="49">SUM(B286:B290)</f>
        <v>0</v>
      </c>
      <c r="C285" s="367">
        <f t="shared" si="49"/>
        <v>0</v>
      </c>
      <c r="D285" s="367">
        <f t="shared" si="49"/>
        <v>0</v>
      </c>
      <c r="E285" s="561" t="str">
        <f t="shared" si="43"/>
        <v/>
      </c>
      <c r="F285" s="367">
        <f t="shared" si="49"/>
        <v>0</v>
      </c>
      <c r="G285" s="562" t="str">
        <f t="shared" si="35"/>
        <v/>
      </c>
    </row>
    <row r="286" s="529" customFormat="1" ht="24.95" customHeight="1" spans="1:253">
      <c r="A286" s="563" t="s">
        <v>50</v>
      </c>
      <c r="B286" s="564">
        <v>0</v>
      </c>
      <c r="C286" s="565">
        <v>0</v>
      </c>
      <c r="D286" s="565">
        <v>0</v>
      </c>
      <c r="E286" s="566" t="str">
        <f t="shared" si="43"/>
        <v/>
      </c>
      <c r="F286" s="565">
        <v>0</v>
      </c>
      <c r="G286" s="567" t="str">
        <f t="shared" si="35"/>
        <v/>
      </c>
      <c r="H286" s="527"/>
      <c r="I286" s="527"/>
      <c r="J286" s="527"/>
      <c r="K286" s="527"/>
      <c r="L286" s="527"/>
      <c r="M286" s="527"/>
      <c r="N286" s="527"/>
      <c r="O286" s="527"/>
      <c r="P286" s="527"/>
      <c r="Q286" s="527"/>
      <c r="R286" s="527"/>
      <c r="S286" s="527"/>
      <c r="T286" s="527"/>
      <c r="U286" s="527"/>
      <c r="V286" s="527"/>
      <c r="W286" s="527"/>
      <c r="X286" s="527"/>
      <c r="Y286" s="527"/>
      <c r="Z286" s="527"/>
      <c r="AA286" s="527"/>
      <c r="AB286" s="527"/>
      <c r="AC286" s="527"/>
      <c r="HN286" s="527"/>
      <c r="HO286" s="527"/>
      <c r="HP286" s="527"/>
      <c r="HQ286" s="527"/>
      <c r="HR286" s="527"/>
      <c r="HS286" s="527"/>
      <c r="HT286" s="527"/>
      <c r="HU286" s="527"/>
      <c r="HV286" s="527"/>
      <c r="HW286" s="527"/>
      <c r="HX286" s="527"/>
      <c r="HY286" s="527"/>
      <c r="HZ286" s="527"/>
      <c r="IA286" s="527"/>
      <c r="IB286" s="527"/>
      <c r="IC286" s="527"/>
      <c r="ID286" s="527"/>
      <c r="IE286" s="527"/>
      <c r="IF286" s="527"/>
      <c r="IG286" s="527"/>
      <c r="IH286" s="527"/>
      <c r="II286" s="527"/>
      <c r="IJ286" s="527"/>
      <c r="IK286" s="527"/>
      <c r="IL286" s="527"/>
      <c r="IM286" s="527"/>
      <c r="IN286" s="527"/>
      <c r="IO286" s="527"/>
      <c r="IP286" s="527"/>
      <c r="IQ286" s="527"/>
      <c r="IR286" s="527"/>
      <c r="IS286" s="527"/>
    </row>
    <row r="287" s="528" customFormat="1" ht="24.95" customHeight="1" spans="1:253">
      <c r="A287" s="563" t="s">
        <v>51</v>
      </c>
      <c r="B287" s="564">
        <v>0</v>
      </c>
      <c r="C287" s="565">
        <v>0</v>
      </c>
      <c r="D287" s="565">
        <v>0</v>
      </c>
      <c r="E287" s="566" t="str">
        <f t="shared" si="43"/>
        <v/>
      </c>
      <c r="F287" s="565">
        <v>0</v>
      </c>
      <c r="G287" s="567" t="str">
        <f t="shared" si="35"/>
        <v/>
      </c>
    </row>
    <row r="288" s="529" customFormat="1" ht="24.95" customHeight="1" spans="1:253">
      <c r="A288" s="563" t="s">
        <v>52</v>
      </c>
      <c r="B288" s="564">
        <v>0</v>
      </c>
      <c r="C288" s="565">
        <v>0</v>
      </c>
      <c r="D288" s="565">
        <v>0</v>
      </c>
      <c r="E288" s="566" t="str">
        <f t="shared" si="43"/>
        <v/>
      </c>
      <c r="F288" s="565">
        <v>0</v>
      </c>
      <c r="G288" s="567" t="str">
        <f t="shared" si="35"/>
        <v/>
      </c>
      <c r="H288" s="527"/>
      <c r="I288" s="527"/>
      <c r="J288" s="527"/>
      <c r="K288" s="527"/>
      <c r="L288" s="527"/>
      <c r="M288" s="527"/>
      <c r="N288" s="527"/>
      <c r="O288" s="527"/>
      <c r="P288" s="527"/>
      <c r="Q288" s="527"/>
      <c r="R288" s="527"/>
      <c r="S288" s="527"/>
      <c r="T288" s="527"/>
      <c r="U288" s="527"/>
      <c r="V288" s="527"/>
      <c r="W288" s="527"/>
      <c r="X288" s="527"/>
      <c r="Y288" s="527"/>
      <c r="Z288" s="527"/>
      <c r="AA288" s="527"/>
      <c r="AB288" s="527"/>
      <c r="AC288" s="527"/>
      <c r="HN288" s="527"/>
      <c r="HO288" s="527"/>
      <c r="HP288" s="527"/>
      <c r="HQ288" s="527"/>
      <c r="HR288" s="527"/>
      <c r="HS288" s="527"/>
      <c r="HT288" s="527"/>
      <c r="HU288" s="527"/>
      <c r="HV288" s="527"/>
      <c r="HW288" s="527"/>
      <c r="HX288" s="527"/>
      <c r="HY288" s="527"/>
      <c r="HZ288" s="527"/>
      <c r="IA288" s="527"/>
      <c r="IB288" s="527"/>
      <c r="IC288" s="527"/>
      <c r="ID288" s="527"/>
      <c r="IE288" s="527"/>
      <c r="IF288" s="527"/>
      <c r="IG288" s="527"/>
      <c r="IH288" s="527"/>
      <c r="II288" s="527"/>
      <c r="IJ288" s="527"/>
      <c r="IK288" s="527"/>
      <c r="IL288" s="527"/>
      <c r="IM288" s="527"/>
      <c r="IN288" s="527"/>
      <c r="IO288" s="527"/>
      <c r="IP288" s="527"/>
      <c r="IQ288" s="527"/>
      <c r="IR288" s="527"/>
      <c r="IS288" s="527"/>
    </row>
    <row r="289" s="528" customFormat="1" ht="24.95" customHeight="1" spans="1:253">
      <c r="A289" s="563" t="s">
        <v>59</v>
      </c>
      <c r="B289" s="564">
        <v>0</v>
      </c>
      <c r="C289" s="565">
        <v>0</v>
      </c>
      <c r="D289" s="565">
        <v>0</v>
      </c>
      <c r="E289" s="566" t="str">
        <f t="shared" si="43"/>
        <v/>
      </c>
      <c r="F289" s="565">
        <v>0</v>
      </c>
      <c r="G289" s="567" t="str">
        <f t="shared" si="35"/>
        <v/>
      </c>
    </row>
    <row r="290" s="528" customFormat="1" ht="24.95" customHeight="1" spans="1:253">
      <c r="A290" s="563" t="s">
        <v>217</v>
      </c>
      <c r="B290" s="564">
        <v>0</v>
      </c>
      <c r="C290" s="565">
        <v>0</v>
      </c>
      <c r="D290" s="565">
        <v>0</v>
      </c>
      <c r="E290" s="566" t="str">
        <f t="shared" si="43"/>
        <v/>
      </c>
      <c r="F290" s="565">
        <v>0</v>
      </c>
      <c r="G290" s="567" t="str">
        <f t="shared" ref="G290:G353" si="50">IFERROR((D290-F290)/F290,"")</f>
        <v/>
      </c>
    </row>
    <row r="291" s="529" customFormat="1" ht="24.95" customHeight="1" spans="1:253">
      <c r="A291" s="563" t="s">
        <v>218</v>
      </c>
      <c r="B291" s="367">
        <f t="shared" ref="B291:F291" si="51">SUM(B292)</f>
        <v>0</v>
      </c>
      <c r="C291" s="367">
        <f t="shared" si="51"/>
        <v>0</v>
      </c>
      <c r="D291" s="367">
        <f t="shared" si="51"/>
        <v>0</v>
      </c>
      <c r="E291" s="561" t="str">
        <f t="shared" si="43"/>
        <v/>
      </c>
      <c r="F291" s="367">
        <f t="shared" si="51"/>
        <v>0</v>
      </c>
      <c r="G291" s="562" t="str">
        <f t="shared" si="50"/>
        <v/>
      </c>
      <c r="H291" s="527"/>
      <c r="I291" s="527"/>
      <c r="J291" s="527"/>
      <c r="K291" s="527"/>
      <c r="L291" s="527"/>
      <c r="M291" s="527"/>
      <c r="N291" s="527"/>
      <c r="O291" s="527"/>
      <c r="P291" s="527"/>
      <c r="Q291" s="527"/>
      <c r="R291" s="527"/>
      <c r="S291" s="527"/>
      <c r="T291" s="527"/>
      <c r="U291" s="527"/>
      <c r="V291" s="527"/>
      <c r="W291" s="527"/>
      <c r="X291" s="527"/>
      <c r="Y291" s="527"/>
      <c r="Z291" s="527"/>
      <c r="AA291" s="527"/>
      <c r="AB291" s="527"/>
      <c r="AC291" s="527"/>
      <c r="HN291" s="527"/>
      <c r="HO291" s="527"/>
      <c r="HP291" s="527"/>
      <c r="HQ291" s="527"/>
      <c r="HR291" s="527"/>
      <c r="HS291" s="527"/>
      <c r="HT291" s="527"/>
      <c r="HU291" s="527"/>
      <c r="HV291" s="527"/>
      <c r="HW291" s="527"/>
      <c r="HX291" s="527"/>
      <c r="HY291" s="527"/>
      <c r="HZ291" s="527"/>
      <c r="IA291" s="527"/>
      <c r="IB291" s="527"/>
      <c r="IC291" s="527"/>
      <c r="ID291" s="527"/>
      <c r="IE291" s="527"/>
      <c r="IF291" s="527"/>
      <c r="IG291" s="527"/>
      <c r="IH291" s="527"/>
      <c r="II291" s="527"/>
      <c r="IJ291" s="527"/>
      <c r="IK291" s="527"/>
      <c r="IL291" s="527"/>
      <c r="IM291" s="527"/>
      <c r="IN291" s="527"/>
      <c r="IO291" s="527"/>
      <c r="IP291" s="527"/>
      <c r="IQ291" s="527"/>
      <c r="IR291" s="527"/>
      <c r="IS291" s="527"/>
    </row>
    <row r="292" s="528" customFormat="1" ht="24.95" customHeight="1" spans="1:253">
      <c r="A292" s="563" t="s">
        <v>219</v>
      </c>
      <c r="B292" s="564">
        <v>0</v>
      </c>
      <c r="C292" s="565">
        <v>0</v>
      </c>
      <c r="D292" s="565">
        <v>0</v>
      </c>
      <c r="E292" s="566" t="str">
        <f t="shared" si="43"/>
        <v/>
      </c>
      <c r="F292" s="565">
        <v>0</v>
      </c>
      <c r="G292" s="567" t="str">
        <f t="shared" si="50"/>
        <v/>
      </c>
    </row>
    <row r="293" s="528" customFormat="1" ht="24.95" customHeight="1" spans="1:253">
      <c r="A293" s="563" t="s">
        <v>220</v>
      </c>
      <c r="B293" s="367">
        <f t="shared" ref="B293:F293" si="52">SUM(B294,B298,B300,B302,B310)</f>
        <v>45</v>
      </c>
      <c r="C293" s="367">
        <f t="shared" si="52"/>
        <v>45</v>
      </c>
      <c r="D293" s="367">
        <f t="shared" si="52"/>
        <v>32</v>
      </c>
      <c r="E293" s="561">
        <f t="shared" si="43"/>
        <v>0.711111111111111</v>
      </c>
      <c r="F293" s="367">
        <f t="shared" si="52"/>
        <v>0</v>
      </c>
      <c r="G293" s="562" t="str">
        <f t="shared" si="50"/>
        <v/>
      </c>
    </row>
    <row r="294" s="528" customFormat="1" ht="24.95" customHeight="1" spans="1:253">
      <c r="A294" s="568" t="s">
        <v>221</v>
      </c>
      <c r="B294" s="367">
        <f t="shared" ref="B294:F294" si="53">SUM(B295:B297)</f>
        <v>0</v>
      </c>
      <c r="C294" s="367">
        <f t="shared" si="53"/>
        <v>0</v>
      </c>
      <c r="D294" s="367">
        <f t="shared" si="53"/>
        <v>0</v>
      </c>
      <c r="E294" s="561" t="str">
        <f t="shared" si="43"/>
        <v/>
      </c>
      <c r="F294" s="367">
        <f t="shared" si="53"/>
        <v>0</v>
      </c>
      <c r="G294" s="562" t="str">
        <f t="shared" si="50"/>
        <v/>
      </c>
    </row>
    <row r="295" s="528" customFormat="1" ht="24.95" customHeight="1" spans="1:253">
      <c r="A295" s="563" t="s">
        <v>222</v>
      </c>
      <c r="B295" s="564">
        <v>0</v>
      </c>
      <c r="C295" s="565">
        <v>0</v>
      </c>
      <c r="D295" s="565">
        <v>0</v>
      </c>
      <c r="E295" s="566" t="str">
        <f t="shared" si="43"/>
        <v/>
      </c>
      <c r="F295" s="565">
        <v>0</v>
      </c>
      <c r="G295" s="567" t="str">
        <f t="shared" si="50"/>
        <v/>
      </c>
    </row>
    <row r="296" s="528" customFormat="1" ht="24.95" customHeight="1" spans="1:253">
      <c r="A296" s="563" t="s">
        <v>223</v>
      </c>
      <c r="B296" s="564">
        <v>0</v>
      </c>
      <c r="C296" s="565">
        <v>0</v>
      </c>
      <c r="D296" s="565">
        <v>0</v>
      </c>
      <c r="E296" s="566" t="str">
        <f t="shared" si="43"/>
        <v/>
      </c>
      <c r="F296" s="565">
        <v>0</v>
      </c>
      <c r="G296" s="567" t="str">
        <f t="shared" si="50"/>
        <v/>
      </c>
    </row>
    <row r="297" s="528" customFormat="1" ht="24.95" customHeight="1" spans="1:253">
      <c r="A297" s="563" t="s">
        <v>224</v>
      </c>
      <c r="B297" s="564">
        <v>0</v>
      </c>
      <c r="C297" s="565">
        <v>0</v>
      </c>
      <c r="D297" s="565">
        <v>0</v>
      </c>
      <c r="E297" s="566" t="str">
        <f t="shared" si="43"/>
        <v/>
      </c>
      <c r="F297" s="565">
        <v>0</v>
      </c>
      <c r="G297" s="567" t="str">
        <f t="shared" si="50"/>
        <v/>
      </c>
    </row>
    <row r="298" s="5" customFormat="1" ht="24.95" customHeight="1" spans="1:253">
      <c r="A298" s="563" t="s">
        <v>225</v>
      </c>
      <c r="B298" s="367">
        <f t="shared" ref="B298:F298" si="54">SUM(B299)</f>
        <v>0</v>
      </c>
      <c r="C298" s="367">
        <f t="shared" si="54"/>
        <v>0</v>
      </c>
      <c r="D298" s="367">
        <f t="shared" si="54"/>
        <v>0</v>
      </c>
      <c r="E298" s="561" t="str">
        <f t="shared" si="43"/>
        <v/>
      </c>
      <c r="F298" s="367">
        <f t="shared" si="54"/>
        <v>0</v>
      </c>
      <c r="G298" s="562" t="str">
        <f t="shared" si="50"/>
        <v/>
      </c>
      <c r="H298" s="527"/>
      <c r="I298" s="527"/>
      <c r="J298" s="527"/>
      <c r="K298" s="527"/>
      <c r="L298" s="527"/>
      <c r="M298" s="527"/>
      <c r="N298" s="527"/>
      <c r="O298" s="527"/>
      <c r="P298" s="527"/>
      <c r="Q298" s="527"/>
      <c r="R298" s="527"/>
      <c r="S298" s="527"/>
      <c r="T298" s="527"/>
      <c r="U298" s="527"/>
      <c r="V298" s="527"/>
      <c r="W298" s="527"/>
      <c r="X298" s="527"/>
      <c r="Y298" s="527"/>
      <c r="Z298" s="527"/>
      <c r="AA298" s="527"/>
      <c r="AB298" s="527"/>
      <c r="AC298" s="527"/>
      <c r="HN298" s="527"/>
      <c r="HO298" s="527"/>
      <c r="HP298" s="527"/>
      <c r="HQ298" s="527"/>
      <c r="HR298" s="527"/>
      <c r="HS298" s="527"/>
      <c r="HT298" s="527"/>
      <c r="HU298" s="527"/>
      <c r="HV298" s="527"/>
      <c r="HW298" s="527"/>
      <c r="HX298" s="527"/>
      <c r="HY298" s="527"/>
      <c r="HZ298" s="527"/>
      <c r="IA298" s="527"/>
      <c r="IB298" s="527"/>
      <c r="IC298" s="527"/>
      <c r="ID298" s="527"/>
      <c r="IE298" s="527"/>
      <c r="IF298" s="527"/>
      <c r="IG298" s="527"/>
      <c r="IH298" s="527"/>
      <c r="II298" s="527"/>
      <c r="IJ298" s="527"/>
      <c r="IK298" s="527"/>
      <c r="IL298" s="527"/>
      <c r="IM298" s="527"/>
      <c r="IN298" s="527"/>
      <c r="IO298" s="527"/>
      <c r="IP298" s="527"/>
      <c r="IQ298" s="527"/>
      <c r="IR298" s="527"/>
      <c r="IS298" s="527"/>
    </row>
    <row r="299" s="528" customFormat="1" ht="24.95" customHeight="1" spans="1:253">
      <c r="A299" s="563" t="s">
        <v>226</v>
      </c>
      <c r="B299" s="564">
        <v>0</v>
      </c>
      <c r="C299" s="565">
        <v>0</v>
      </c>
      <c r="D299" s="565">
        <v>0</v>
      </c>
      <c r="E299" s="566" t="str">
        <f t="shared" si="43"/>
        <v/>
      </c>
      <c r="F299" s="565">
        <v>0</v>
      </c>
      <c r="G299" s="567" t="str">
        <f t="shared" si="50"/>
        <v/>
      </c>
    </row>
    <row r="300" s="5" customFormat="1" ht="24.95" customHeight="1" spans="1:253">
      <c r="A300" s="563" t="s">
        <v>227</v>
      </c>
      <c r="B300" s="367">
        <f t="shared" ref="B300:F300" si="55">SUM(B301)</f>
        <v>0</v>
      </c>
      <c r="C300" s="367">
        <f t="shared" si="55"/>
        <v>0</v>
      </c>
      <c r="D300" s="367">
        <f t="shared" si="55"/>
        <v>0</v>
      </c>
      <c r="E300" s="561" t="str">
        <f t="shared" si="43"/>
        <v/>
      </c>
      <c r="F300" s="367">
        <f t="shared" si="55"/>
        <v>0</v>
      </c>
      <c r="G300" s="562" t="str">
        <f t="shared" si="50"/>
        <v/>
      </c>
      <c r="H300" s="527"/>
      <c r="I300" s="527"/>
      <c r="J300" s="527"/>
      <c r="K300" s="527"/>
      <c r="L300" s="527"/>
      <c r="M300" s="527"/>
      <c r="N300" s="527"/>
      <c r="O300" s="527"/>
      <c r="P300" s="527"/>
      <c r="Q300" s="527"/>
      <c r="R300" s="527"/>
      <c r="S300" s="527"/>
      <c r="T300" s="527"/>
      <c r="U300" s="527"/>
      <c r="V300" s="527"/>
      <c r="W300" s="527"/>
      <c r="X300" s="527"/>
      <c r="Y300" s="527"/>
      <c r="Z300" s="527"/>
      <c r="AA300" s="527"/>
      <c r="AB300" s="527"/>
      <c r="AC300" s="527"/>
      <c r="HN300" s="527"/>
      <c r="HO300" s="527"/>
      <c r="HP300" s="527"/>
      <c r="HQ300" s="527"/>
      <c r="HR300" s="527"/>
      <c r="HS300" s="527"/>
      <c r="HT300" s="527"/>
      <c r="HU300" s="527"/>
      <c r="HV300" s="527"/>
      <c r="HW300" s="527"/>
      <c r="HX300" s="527"/>
      <c r="HY300" s="527"/>
      <c r="HZ300" s="527"/>
      <c r="IA300" s="527"/>
      <c r="IB300" s="527"/>
      <c r="IC300" s="527"/>
      <c r="ID300" s="527"/>
      <c r="IE300" s="527"/>
      <c r="IF300" s="527"/>
      <c r="IG300" s="527"/>
      <c r="IH300" s="527"/>
      <c r="II300" s="527"/>
      <c r="IJ300" s="527"/>
      <c r="IK300" s="527"/>
      <c r="IL300" s="527"/>
      <c r="IM300" s="527"/>
      <c r="IN300" s="527"/>
      <c r="IO300" s="527"/>
      <c r="IP300" s="527"/>
      <c r="IQ300" s="527"/>
      <c r="IR300" s="527"/>
      <c r="IS300" s="527"/>
    </row>
    <row r="301" s="5" customFormat="1" ht="24.95" customHeight="1" spans="1:253">
      <c r="A301" s="563" t="s">
        <v>228</v>
      </c>
      <c r="B301" s="564">
        <v>0</v>
      </c>
      <c r="C301" s="565">
        <v>0</v>
      </c>
      <c r="D301" s="565">
        <v>0</v>
      </c>
      <c r="E301" s="566" t="str">
        <f t="shared" si="43"/>
        <v/>
      </c>
      <c r="F301" s="565">
        <v>0</v>
      </c>
      <c r="G301" s="567" t="str">
        <f t="shared" si="50"/>
        <v/>
      </c>
      <c r="H301" s="527"/>
      <c r="I301" s="527"/>
      <c r="J301" s="527"/>
      <c r="K301" s="527"/>
      <c r="L301" s="527"/>
      <c r="M301" s="527"/>
      <c r="N301" s="527"/>
      <c r="O301" s="527"/>
      <c r="P301" s="527"/>
      <c r="Q301" s="527"/>
      <c r="R301" s="527"/>
      <c r="S301" s="527"/>
      <c r="T301" s="527"/>
      <c r="U301" s="527"/>
      <c r="V301" s="527"/>
      <c r="W301" s="527"/>
      <c r="X301" s="527"/>
      <c r="Y301" s="527"/>
      <c r="Z301" s="527"/>
      <c r="AA301" s="527"/>
      <c r="AB301" s="527"/>
      <c r="AC301" s="527"/>
      <c r="HN301" s="527"/>
      <c r="HO301" s="527"/>
      <c r="HP301" s="527"/>
      <c r="HQ301" s="527"/>
      <c r="HR301" s="527"/>
      <c r="HS301" s="527"/>
      <c r="HT301" s="527"/>
      <c r="HU301" s="527"/>
      <c r="HV301" s="527"/>
      <c r="HW301" s="527"/>
      <c r="HX301" s="527"/>
      <c r="HY301" s="527"/>
      <c r="HZ301" s="527"/>
      <c r="IA301" s="527"/>
      <c r="IB301" s="527"/>
      <c r="IC301" s="527"/>
      <c r="ID301" s="527"/>
      <c r="IE301" s="527"/>
      <c r="IF301" s="527"/>
      <c r="IG301" s="527"/>
      <c r="IH301" s="527"/>
      <c r="II301" s="527"/>
      <c r="IJ301" s="527"/>
      <c r="IK301" s="527"/>
      <c r="IL301" s="527"/>
      <c r="IM301" s="527"/>
      <c r="IN301" s="527"/>
      <c r="IO301" s="527"/>
      <c r="IP301" s="527"/>
      <c r="IQ301" s="527"/>
      <c r="IR301" s="527"/>
      <c r="IS301" s="527"/>
    </row>
    <row r="302" s="5" customFormat="1" ht="24.95" customHeight="1" spans="1:253">
      <c r="A302" s="563" t="s">
        <v>229</v>
      </c>
      <c r="B302" s="367">
        <f t="shared" ref="B302:F302" si="56">SUM(B303:B309)</f>
        <v>45</v>
      </c>
      <c r="C302" s="367">
        <f t="shared" si="56"/>
        <v>45</v>
      </c>
      <c r="D302" s="367">
        <f t="shared" si="56"/>
        <v>32</v>
      </c>
      <c r="E302" s="561">
        <f t="shared" si="43"/>
        <v>0.711111111111111</v>
      </c>
      <c r="F302" s="367">
        <f t="shared" si="56"/>
        <v>0</v>
      </c>
      <c r="G302" s="562" t="str">
        <f t="shared" si="50"/>
        <v/>
      </c>
      <c r="H302" s="527"/>
      <c r="I302" s="527"/>
      <c r="J302" s="527"/>
      <c r="K302" s="527"/>
      <c r="L302" s="527"/>
      <c r="M302" s="527"/>
      <c r="N302" s="527"/>
      <c r="O302" s="527"/>
      <c r="P302" s="527"/>
      <c r="Q302" s="527"/>
      <c r="R302" s="527"/>
      <c r="S302" s="527"/>
      <c r="T302" s="527"/>
      <c r="U302" s="527"/>
      <c r="V302" s="527"/>
      <c r="W302" s="527"/>
      <c r="X302" s="527"/>
      <c r="Y302" s="527"/>
      <c r="Z302" s="527"/>
      <c r="AA302" s="527"/>
      <c r="AB302" s="527"/>
      <c r="AC302" s="527"/>
      <c r="HN302" s="527"/>
      <c r="HO302" s="527"/>
      <c r="HP302" s="527"/>
      <c r="HQ302" s="527"/>
      <c r="HR302" s="527"/>
      <c r="HS302" s="527"/>
      <c r="HT302" s="527"/>
      <c r="HU302" s="527"/>
      <c r="HV302" s="527"/>
      <c r="HW302" s="527"/>
      <c r="HX302" s="527"/>
      <c r="HY302" s="527"/>
      <c r="HZ302" s="527"/>
      <c r="IA302" s="527"/>
      <c r="IB302" s="527"/>
      <c r="IC302" s="527"/>
      <c r="ID302" s="527"/>
      <c r="IE302" s="527"/>
      <c r="IF302" s="527"/>
      <c r="IG302" s="527"/>
      <c r="IH302" s="527"/>
      <c r="II302" s="527"/>
      <c r="IJ302" s="527"/>
      <c r="IK302" s="527"/>
      <c r="IL302" s="527"/>
      <c r="IM302" s="527"/>
      <c r="IN302" s="527"/>
      <c r="IO302" s="527"/>
      <c r="IP302" s="527"/>
      <c r="IQ302" s="527"/>
      <c r="IR302" s="527"/>
      <c r="IS302" s="527"/>
    </row>
    <row r="303" s="5" customFormat="1" ht="24.95" customHeight="1" spans="1:253">
      <c r="A303" s="563" t="s">
        <v>230</v>
      </c>
      <c r="B303" s="564">
        <v>0</v>
      </c>
      <c r="C303" s="565">
        <v>0</v>
      </c>
      <c r="D303" s="565">
        <v>0</v>
      </c>
      <c r="E303" s="566" t="str">
        <f t="shared" si="43"/>
        <v/>
      </c>
      <c r="F303" s="565">
        <v>0</v>
      </c>
      <c r="G303" s="567" t="str">
        <f t="shared" si="50"/>
        <v/>
      </c>
      <c r="H303" s="527"/>
      <c r="I303" s="527"/>
      <c r="J303" s="527"/>
      <c r="K303" s="527"/>
      <c r="L303" s="527"/>
      <c r="M303" s="527"/>
      <c r="N303" s="527"/>
      <c r="O303" s="527"/>
      <c r="P303" s="527"/>
      <c r="Q303" s="527"/>
      <c r="R303" s="527"/>
      <c r="S303" s="527"/>
      <c r="T303" s="527"/>
      <c r="U303" s="527"/>
      <c r="V303" s="527"/>
      <c r="W303" s="527"/>
      <c r="X303" s="527"/>
      <c r="Y303" s="527"/>
      <c r="Z303" s="527"/>
      <c r="AA303" s="527"/>
      <c r="AB303" s="527"/>
      <c r="AC303" s="527"/>
      <c r="HN303" s="527"/>
      <c r="HO303" s="527"/>
      <c r="HP303" s="527"/>
      <c r="HQ303" s="527"/>
      <c r="HR303" s="527"/>
      <c r="HS303" s="527"/>
      <c r="HT303" s="527"/>
      <c r="HU303" s="527"/>
      <c r="HV303" s="527"/>
      <c r="HW303" s="527"/>
      <c r="HX303" s="527"/>
      <c r="HY303" s="527"/>
      <c r="HZ303" s="527"/>
      <c r="IA303" s="527"/>
      <c r="IB303" s="527"/>
      <c r="IC303" s="527"/>
      <c r="ID303" s="527"/>
      <c r="IE303" s="527"/>
      <c r="IF303" s="527"/>
      <c r="IG303" s="527"/>
      <c r="IH303" s="527"/>
      <c r="II303" s="527"/>
      <c r="IJ303" s="527"/>
      <c r="IK303" s="527"/>
      <c r="IL303" s="527"/>
      <c r="IM303" s="527"/>
      <c r="IN303" s="527"/>
      <c r="IO303" s="527"/>
      <c r="IP303" s="527"/>
      <c r="IQ303" s="527"/>
      <c r="IR303" s="527"/>
      <c r="IS303" s="527"/>
    </row>
    <row r="304" s="5" customFormat="1" ht="24.95" customHeight="1" spans="1:253">
      <c r="A304" s="563" t="s">
        <v>231</v>
      </c>
      <c r="B304" s="564">
        <v>0</v>
      </c>
      <c r="C304" s="565">
        <v>0</v>
      </c>
      <c r="D304" s="565">
        <v>0</v>
      </c>
      <c r="E304" s="566" t="str">
        <f t="shared" si="43"/>
        <v/>
      </c>
      <c r="F304" s="565">
        <v>0</v>
      </c>
      <c r="G304" s="567" t="str">
        <f t="shared" si="50"/>
        <v/>
      </c>
      <c r="H304" s="527"/>
      <c r="I304" s="527"/>
      <c r="J304" s="527"/>
      <c r="K304" s="527"/>
      <c r="L304" s="527"/>
      <c r="M304" s="527"/>
      <c r="N304" s="527"/>
      <c r="O304" s="527"/>
      <c r="P304" s="527"/>
      <c r="Q304" s="527"/>
      <c r="R304" s="527"/>
      <c r="S304" s="527"/>
      <c r="T304" s="527"/>
      <c r="U304" s="527"/>
      <c r="V304" s="527"/>
      <c r="W304" s="527"/>
      <c r="X304" s="527"/>
      <c r="Y304" s="527"/>
      <c r="Z304" s="527"/>
      <c r="AA304" s="527"/>
      <c r="AB304" s="527"/>
      <c r="AC304" s="527"/>
      <c r="HN304" s="527"/>
      <c r="HO304" s="527"/>
      <c r="HP304" s="527"/>
      <c r="HQ304" s="527"/>
      <c r="HR304" s="527"/>
      <c r="HS304" s="527"/>
      <c r="HT304" s="527"/>
      <c r="HU304" s="527"/>
      <c r="HV304" s="527"/>
      <c r="HW304" s="527"/>
      <c r="HX304" s="527"/>
      <c r="HY304" s="527"/>
      <c r="HZ304" s="527"/>
      <c r="IA304" s="527"/>
      <c r="IB304" s="527"/>
      <c r="IC304" s="527"/>
      <c r="ID304" s="527"/>
      <c r="IE304" s="527"/>
      <c r="IF304" s="527"/>
      <c r="IG304" s="527"/>
      <c r="IH304" s="527"/>
      <c r="II304" s="527"/>
      <c r="IJ304" s="527"/>
      <c r="IK304" s="527"/>
      <c r="IL304" s="527"/>
      <c r="IM304" s="527"/>
      <c r="IN304" s="527"/>
      <c r="IO304" s="527"/>
      <c r="IP304" s="527"/>
      <c r="IQ304" s="527"/>
      <c r="IR304" s="527"/>
      <c r="IS304" s="527"/>
    </row>
    <row r="305" s="530" customFormat="1" ht="24.95" customHeight="1" spans="1:253">
      <c r="A305" s="563" t="s">
        <v>232</v>
      </c>
      <c r="B305" s="564">
        <v>45</v>
      </c>
      <c r="C305" s="565">
        <v>45</v>
      </c>
      <c r="D305" s="565">
        <v>32</v>
      </c>
      <c r="E305" s="566">
        <f t="shared" si="43"/>
        <v>0.711111111111111</v>
      </c>
      <c r="F305" s="565">
        <v>0</v>
      </c>
      <c r="G305" s="567" t="str">
        <f t="shared" si="50"/>
        <v/>
      </c>
      <c r="H305" s="569"/>
      <c r="I305" s="569"/>
      <c r="J305" s="569"/>
      <c r="K305" s="569"/>
      <c r="L305" s="569"/>
      <c r="M305" s="569"/>
      <c r="N305" s="569"/>
      <c r="O305" s="569"/>
      <c r="P305" s="569"/>
      <c r="Q305" s="569"/>
      <c r="R305" s="569"/>
      <c r="S305" s="569"/>
      <c r="T305" s="569"/>
      <c r="U305" s="569"/>
      <c r="V305" s="569"/>
      <c r="W305" s="569"/>
      <c r="X305" s="569"/>
      <c r="Y305" s="569"/>
      <c r="Z305" s="569"/>
      <c r="AA305" s="569"/>
      <c r="AB305" s="569"/>
      <c r="AC305" s="569"/>
      <c r="HN305" s="569"/>
      <c r="HO305" s="569"/>
      <c r="HP305" s="569"/>
      <c r="HQ305" s="569"/>
      <c r="HR305" s="569"/>
      <c r="HS305" s="569"/>
      <c r="HT305" s="569"/>
      <c r="HU305" s="569"/>
      <c r="HV305" s="569"/>
      <c r="HW305" s="569"/>
      <c r="HX305" s="569"/>
      <c r="HY305" s="569"/>
      <c r="HZ305" s="569"/>
      <c r="IA305" s="569"/>
      <c r="IB305" s="569"/>
      <c r="IC305" s="569"/>
      <c r="ID305" s="569"/>
      <c r="IE305" s="569"/>
      <c r="IF305" s="569"/>
      <c r="IG305" s="569"/>
      <c r="IH305" s="569"/>
      <c r="II305" s="569"/>
      <c r="IJ305" s="569"/>
      <c r="IK305" s="569"/>
      <c r="IL305" s="569"/>
      <c r="IM305" s="569"/>
      <c r="IN305" s="569"/>
      <c r="IO305" s="569"/>
      <c r="IP305" s="569"/>
      <c r="IQ305" s="569"/>
      <c r="IR305" s="569"/>
      <c r="IS305" s="569"/>
    </row>
    <row r="306" s="528" customFormat="1" ht="24.95" customHeight="1" spans="1:253">
      <c r="A306" s="563" t="s">
        <v>233</v>
      </c>
      <c r="B306" s="564">
        <v>0</v>
      </c>
      <c r="C306" s="565">
        <v>0</v>
      </c>
      <c r="D306" s="565">
        <v>0</v>
      </c>
      <c r="E306" s="566" t="str">
        <f t="shared" si="43"/>
        <v/>
      </c>
      <c r="F306" s="565">
        <v>0</v>
      </c>
      <c r="G306" s="567" t="str">
        <f t="shared" si="50"/>
        <v/>
      </c>
    </row>
    <row r="307" s="528" customFormat="1" ht="24.95" customHeight="1" spans="1:253">
      <c r="A307" s="563" t="s">
        <v>234</v>
      </c>
      <c r="B307" s="564">
        <v>0</v>
      </c>
      <c r="C307" s="565">
        <v>0</v>
      </c>
      <c r="D307" s="565">
        <v>0</v>
      </c>
      <c r="E307" s="566" t="str">
        <f t="shared" si="43"/>
        <v/>
      </c>
      <c r="F307" s="565">
        <v>0</v>
      </c>
      <c r="G307" s="567" t="str">
        <f t="shared" si="50"/>
        <v/>
      </c>
    </row>
    <row r="308" s="528" customFormat="1" ht="24.95" customHeight="1" spans="1:253">
      <c r="A308" s="563" t="s">
        <v>235</v>
      </c>
      <c r="B308" s="564">
        <v>0</v>
      </c>
      <c r="C308" s="565">
        <v>0</v>
      </c>
      <c r="D308" s="565">
        <v>0</v>
      </c>
      <c r="E308" s="566" t="str">
        <f t="shared" si="43"/>
        <v/>
      </c>
      <c r="F308" s="565">
        <v>0</v>
      </c>
      <c r="G308" s="567" t="str">
        <f t="shared" si="50"/>
        <v/>
      </c>
    </row>
    <row r="309" s="528" customFormat="1" ht="24.95" customHeight="1" spans="1:253">
      <c r="A309" s="563" t="s">
        <v>236</v>
      </c>
      <c r="B309" s="564">
        <v>0</v>
      </c>
      <c r="C309" s="565">
        <v>0</v>
      </c>
      <c r="D309" s="565">
        <v>0</v>
      </c>
      <c r="E309" s="566" t="str">
        <f t="shared" si="43"/>
        <v/>
      </c>
      <c r="F309" s="565">
        <v>0</v>
      </c>
      <c r="G309" s="567" t="str">
        <f t="shared" si="50"/>
        <v/>
      </c>
    </row>
    <row r="310" s="528" customFormat="1" ht="24.95" customHeight="1" spans="1:253">
      <c r="A310" s="563" t="s">
        <v>237</v>
      </c>
      <c r="B310" s="367">
        <f t="shared" ref="B310:F310" si="57">SUM(B311)</f>
        <v>0</v>
      </c>
      <c r="C310" s="367">
        <f t="shared" si="57"/>
        <v>0</v>
      </c>
      <c r="D310" s="367">
        <f t="shared" si="57"/>
        <v>0</v>
      </c>
      <c r="E310" s="561" t="str">
        <f t="shared" si="43"/>
        <v/>
      </c>
      <c r="F310" s="367">
        <f t="shared" si="57"/>
        <v>0</v>
      </c>
      <c r="G310" s="562" t="str">
        <f t="shared" si="50"/>
        <v/>
      </c>
    </row>
    <row r="311" s="528" customFormat="1" ht="24.95" customHeight="1" spans="1:253">
      <c r="A311" s="563" t="s">
        <v>238</v>
      </c>
      <c r="B311" s="564">
        <v>0</v>
      </c>
      <c r="C311" s="565">
        <v>0</v>
      </c>
      <c r="D311" s="565">
        <v>0</v>
      </c>
      <c r="E311" s="566" t="str">
        <f t="shared" si="43"/>
        <v/>
      </c>
      <c r="F311" s="565">
        <v>0</v>
      </c>
      <c r="G311" s="567" t="str">
        <f t="shared" si="50"/>
        <v/>
      </c>
    </row>
    <row r="312" s="528" customFormat="1" ht="24.95" customHeight="1" spans="1:253">
      <c r="A312" s="570" t="s">
        <v>239</v>
      </c>
      <c r="B312" s="367">
        <f t="shared" ref="B312:F312" si="58">SUM(B313,B316,B327,B334,B342,B351,B365,B375,B385,B393,B399)</f>
        <v>2477</v>
      </c>
      <c r="C312" s="367">
        <f t="shared" si="58"/>
        <v>2674</v>
      </c>
      <c r="D312" s="367">
        <f t="shared" si="58"/>
        <v>2509</v>
      </c>
      <c r="E312" s="561">
        <f t="shared" si="43"/>
        <v>0.93829468960359</v>
      </c>
      <c r="F312" s="367">
        <f t="shared" si="58"/>
        <v>962</v>
      </c>
      <c r="G312" s="562">
        <f t="shared" si="50"/>
        <v>1.60810810810811</v>
      </c>
    </row>
    <row r="313" s="5" customFormat="1" ht="24.95" customHeight="1" spans="1:253">
      <c r="A313" s="563" t="s">
        <v>240</v>
      </c>
      <c r="B313" s="367">
        <f t="shared" ref="B313:F313" si="59">SUM(B314:B315)</f>
        <v>0</v>
      </c>
      <c r="C313" s="367">
        <f t="shared" si="59"/>
        <v>0</v>
      </c>
      <c r="D313" s="367">
        <f t="shared" si="59"/>
        <v>0</v>
      </c>
      <c r="E313" s="561" t="str">
        <f t="shared" si="43"/>
        <v/>
      </c>
      <c r="F313" s="367">
        <f t="shared" si="59"/>
        <v>0</v>
      </c>
      <c r="G313" s="562" t="str">
        <f t="shared" si="50"/>
        <v/>
      </c>
      <c r="H313" s="527"/>
      <c r="I313" s="527"/>
      <c r="J313" s="527"/>
      <c r="K313" s="527"/>
      <c r="L313" s="527"/>
      <c r="M313" s="527"/>
      <c r="N313" s="527"/>
      <c r="O313" s="527"/>
      <c r="P313" s="527"/>
      <c r="Q313" s="527"/>
      <c r="R313" s="527"/>
      <c r="S313" s="527"/>
      <c r="T313" s="527"/>
      <c r="U313" s="527"/>
      <c r="V313" s="527"/>
      <c r="W313" s="527"/>
      <c r="X313" s="527"/>
      <c r="Y313" s="527"/>
      <c r="Z313" s="527"/>
      <c r="AA313" s="527"/>
      <c r="AB313" s="527"/>
      <c r="AC313" s="527"/>
      <c r="HN313" s="527"/>
      <c r="HO313" s="527"/>
      <c r="HP313" s="527"/>
      <c r="HQ313" s="527"/>
      <c r="HR313" s="527"/>
      <c r="HS313" s="527"/>
      <c r="HT313" s="527"/>
      <c r="HU313" s="527"/>
      <c r="HV313" s="527"/>
      <c r="HW313" s="527"/>
      <c r="HX313" s="527"/>
      <c r="HY313" s="527"/>
      <c r="HZ313" s="527"/>
      <c r="IA313" s="527"/>
      <c r="IB313" s="527"/>
      <c r="IC313" s="527"/>
      <c r="ID313" s="527"/>
      <c r="IE313" s="527"/>
      <c r="IF313" s="527"/>
      <c r="IG313" s="527"/>
      <c r="IH313" s="527"/>
      <c r="II313" s="527"/>
      <c r="IJ313" s="527"/>
      <c r="IK313" s="527"/>
      <c r="IL313" s="527"/>
      <c r="IM313" s="527"/>
      <c r="IN313" s="527"/>
      <c r="IO313" s="527"/>
      <c r="IP313" s="527"/>
      <c r="IQ313" s="527"/>
      <c r="IR313" s="527"/>
      <c r="IS313" s="527"/>
    </row>
    <row r="314" s="5" customFormat="1" ht="24.95" customHeight="1" spans="1:253">
      <c r="A314" s="563" t="s">
        <v>241</v>
      </c>
      <c r="B314" s="564">
        <v>0</v>
      </c>
      <c r="C314" s="565">
        <v>0</v>
      </c>
      <c r="D314" s="565">
        <v>0</v>
      </c>
      <c r="E314" s="566" t="str">
        <f t="shared" si="43"/>
        <v/>
      </c>
      <c r="F314" s="565">
        <v>0</v>
      </c>
      <c r="G314" s="567" t="str">
        <f t="shared" si="50"/>
        <v/>
      </c>
      <c r="H314" s="527"/>
      <c r="I314" s="527"/>
      <c r="J314" s="527"/>
      <c r="K314" s="527"/>
      <c r="L314" s="527"/>
      <c r="M314" s="527"/>
      <c r="N314" s="527"/>
      <c r="O314" s="527"/>
      <c r="P314" s="527"/>
      <c r="Q314" s="527"/>
      <c r="R314" s="527"/>
      <c r="S314" s="527"/>
      <c r="T314" s="527"/>
      <c r="U314" s="527"/>
      <c r="V314" s="527"/>
      <c r="W314" s="527"/>
      <c r="X314" s="527"/>
      <c r="Y314" s="527"/>
      <c r="Z314" s="527"/>
      <c r="AA314" s="527"/>
      <c r="AB314" s="527"/>
      <c r="AC314" s="527"/>
      <c r="HN314" s="527"/>
      <c r="HO314" s="527"/>
      <c r="HP314" s="527"/>
      <c r="HQ314" s="527"/>
      <c r="HR314" s="527"/>
      <c r="HS314" s="527"/>
      <c r="HT314" s="527"/>
      <c r="HU314" s="527"/>
      <c r="HV314" s="527"/>
      <c r="HW314" s="527"/>
      <c r="HX314" s="527"/>
      <c r="HY314" s="527"/>
      <c r="HZ314" s="527"/>
      <c r="IA314" s="527"/>
      <c r="IB314" s="527"/>
      <c r="IC314" s="527"/>
      <c r="ID314" s="527"/>
      <c r="IE314" s="527"/>
      <c r="IF314" s="527"/>
      <c r="IG314" s="527"/>
      <c r="IH314" s="527"/>
      <c r="II314" s="527"/>
      <c r="IJ314" s="527"/>
      <c r="IK314" s="527"/>
      <c r="IL314" s="527"/>
      <c r="IM314" s="527"/>
      <c r="IN314" s="527"/>
      <c r="IO314" s="527"/>
      <c r="IP314" s="527"/>
      <c r="IQ314" s="527"/>
      <c r="IR314" s="527"/>
      <c r="IS314" s="527"/>
    </row>
    <row r="315" s="5" customFormat="1" ht="24.95" customHeight="1" spans="1:253">
      <c r="A315" s="563" t="s">
        <v>242</v>
      </c>
      <c r="B315" s="564">
        <v>0</v>
      </c>
      <c r="C315" s="565">
        <v>0</v>
      </c>
      <c r="D315" s="565">
        <v>0</v>
      </c>
      <c r="E315" s="566" t="str">
        <f t="shared" si="43"/>
        <v/>
      </c>
      <c r="F315" s="565">
        <v>0</v>
      </c>
      <c r="G315" s="567" t="str">
        <f t="shared" si="50"/>
        <v/>
      </c>
      <c r="H315" s="527"/>
      <c r="I315" s="527"/>
      <c r="J315" s="527"/>
      <c r="K315" s="527"/>
      <c r="L315" s="527"/>
      <c r="M315" s="527"/>
      <c r="N315" s="527"/>
      <c r="O315" s="527"/>
      <c r="P315" s="527"/>
      <c r="Q315" s="527"/>
      <c r="R315" s="527"/>
      <c r="S315" s="527"/>
      <c r="T315" s="527"/>
      <c r="U315" s="527"/>
      <c r="V315" s="527"/>
      <c r="W315" s="527"/>
      <c r="X315" s="527"/>
      <c r="Y315" s="527"/>
      <c r="Z315" s="527"/>
      <c r="AA315" s="527"/>
      <c r="AB315" s="527"/>
      <c r="AC315" s="527"/>
      <c r="HN315" s="527"/>
      <c r="HO315" s="527"/>
      <c r="HP315" s="527"/>
      <c r="HQ315" s="527"/>
      <c r="HR315" s="527"/>
      <c r="HS315" s="527"/>
      <c r="HT315" s="527"/>
      <c r="HU315" s="527"/>
      <c r="HV315" s="527"/>
      <c r="HW315" s="527"/>
      <c r="HX315" s="527"/>
      <c r="HY315" s="527"/>
      <c r="HZ315" s="527"/>
      <c r="IA315" s="527"/>
      <c r="IB315" s="527"/>
      <c r="IC315" s="527"/>
      <c r="ID315" s="527"/>
      <c r="IE315" s="527"/>
      <c r="IF315" s="527"/>
      <c r="IG315" s="527"/>
      <c r="IH315" s="527"/>
      <c r="II315" s="527"/>
      <c r="IJ315" s="527"/>
      <c r="IK315" s="527"/>
      <c r="IL315" s="527"/>
      <c r="IM315" s="527"/>
      <c r="IN315" s="527"/>
      <c r="IO315" s="527"/>
      <c r="IP315" s="527"/>
      <c r="IQ315" s="527"/>
      <c r="IR315" s="527"/>
      <c r="IS315" s="527"/>
    </row>
    <row r="316" s="5" customFormat="1" ht="24.95" customHeight="1" spans="1:253">
      <c r="A316" s="563" t="s">
        <v>243</v>
      </c>
      <c r="B316" s="367">
        <f t="shared" ref="B316:F316" si="60">SUM(B317:B326)</f>
        <v>1290</v>
      </c>
      <c r="C316" s="367">
        <f t="shared" si="60"/>
        <v>1290</v>
      </c>
      <c r="D316" s="367">
        <f t="shared" si="60"/>
        <v>1287</v>
      </c>
      <c r="E316" s="561">
        <f t="shared" si="43"/>
        <v>0.997674418604651</v>
      </c>
      <c r="F316" s="367">
        <f t="shared" si="60"/>
        <v>37</v>
      </c>
      <c r="G316" s="562">
        <f t="shared" si="50"/>
        <v>33.7837837837838</v>
      </c>
      <c r="H316" s="527"/>
      <c r="I316" s="527"/>
      <c r="J316" s="527"/>
      <c r="K316" s="527"/>
      <c r="L316" s="527"/>
      <c r="M316" s="527"/>
      <c r="N316" s="527"/>
      <c r="O316" s="527"/>
      <c r="P316" s="527"/>
      <c r="Q316" s="527"/>
      <c r="R316" s="527"/>
      <c r="S316" s="527"/>
      <c r="T316" s="527"/>
      <c r="U316" s="527"/>
      <c r="V316" s="527"/>
      <c r="W316" s="527"/>
      <c r="X316" s="527"/>
      <c r="Y316" s="527"/>
      <c r="Z316" s="527"/>
      <c r="AA316" s="527"/>
      <c r="AB316" s="527"/>
      <c r="AC316" s="527"/>
      <c r="HN316" s="527"/>
      <c r="HO316" s="527"/>
      <c r="HP316" s="527"/>
      <c r="HQ316" s="527"/>
      <c r="HR316" s="527"/>
      <c r="HS316" s="527"/>
      <c r="HT316" s="527"/>
      <c r="HU316" s="527"/>
      <c r="HV316" s="527"/>
      <c r="HW316" s="527"/>
      <c r="HX316" s="527"/>
      <c r="HY316" s="527"/>
      <c r="HZ316" s="527"/>
      <c r="IA316" s="527"/>
      <c r="IB316" s="527"/>
      <c r="IC316" s="527"/>
      <c r="ID316" s="527"/>
      <c r="IE316" s="527"/>
      <c r="IF316" s="527"/>
      <c r="IG316" s="527"/>
      <c r="IH316" s="527"/>
      <c r="II316" s="527"/>
      <c r="IJ316" s="527"/>
      <c r="IK316" s="527"/>
      <c r="IL316" s="527"/>
      <c r="IM316" s="527"/>
      <c r="IN316" s="527"/>
      <c r="IO316" s="527"/>
      <c r="IP316" s="527"/>
      <c r="IQ316" s="527"/>
      <c r="IR316" s="527"/>
      <c r="IS316" s="527"/>
    </row>
    <row r="317" s="5" customFormat="1" ht="24.95" customHeight="1" spans="1:253">
      <c r="A317" s="563" t="s">
        <v>50</v>
      </c>
      <c r="B317" s="564">
        <v>1086</v>
      </c>
      <c r="C317" s="565">
        <v>1197</v>
      </c>
      <c r="D317" s="565">
        <v>1197</v>
      </c>
      <c r="E317" s="566">
        <f t="shared" si="43"/>
        <v>1</v>
      </c>
      <c r="F317" s="565">
        <v>22</v>
      </c>
      <c r="G317" s="567">
        <f t="shared" si="50"/>
        <v>53.4090909090909</v>
      </c>
      <c r="H317" s="527"/>
      <c r="I317" s="527"/>
      <c r="J317" s="527"/>
      <c r="K317" s="527"/>
      <c r="L317" s="527"/>
      <c r="M317" s="527"/>
      <c r="N317" s="527"/>
      <c r="O317" s="527"/>
      <c r="P317" s="527"/>
      <c r="Q317" s="527"/>
      <c r="R317" s="527"/>
      <c r="S317" s="527"/>
      <c r="T317" s="527"/>
      <c r="U317" s="527"/>
      <c r="V317" s="527"/>
      <c r="W317" s="527"/>
      <c r="X317" s="527"/>
      <c r="Y317" s="527"/>
      <c r="Z317" s="527"/>
      <c r="AA317" s="527"/>
      <c r="AB317" s="527"/>
      <c r="AC317" s="527"/>
      <c r="HN317" s="527"/>
      <c r="HO317" s="527"/>
      <c r="HP317" s="527"/>
      <c r="HQ317" s="527"/>
      <c r="HR317" s="527"/>
      <c r="HS317" s="527"/>
      <c r="HT317" s="527"/>
      <c r="HU317" s="527"/>
      <c r="HV317" s="527"/>
      <c r="HW317" s="527"/>
      <c r="HX317" s="527"/>
      <c r="HY317" s="527"/>
      <c r="HZ317" s="527"/>
      <c r="IA317" s="527"/>
      <c r="IB317" s="527"/>
      <c r="IC317" s="527"/>
      <c r="ID317" s="527"/>
      <c r="IE317" s="527"/>
      <c r="IF317" s="527"/>
      <c r="IG317" s="527"/>
      <c r="IH317" s="527"/>
      <c r="II317" s="527"/>
      <c r="IJ317" s="527"/>
      <c r="IK317" s="527"/>
      <c r="IL317" s="527"/>
      <c r="IM317" s="527"/>
      <c r="IN317" s="527"/>
      <c r="IO317" s="527"/>
      <c r="IP317" s="527"/>
      <c r="IQ317" s="527"/>
      <c r="IR317" s="527"/>
      <c r="IS317" s="527"/>
    </row>
    <row r="318" s="5" customFormat="1" ht="24.95" customHeight="1" spans="1:253">
      <c r="A318" s="563" t="s">
        <v>51</v>
      </c>
      <c r="B318" s="564">
        <v>20</v>
      </c>
      <c r="C318" s="565">
        <v>88</v>
      </c>
      <c r="D318" s="565">
        <v>85</v>
      </c>
      <c r="E318" s="566">
        <f t="shared" si="43"/>
        <v>0.965909090909091</v>
      </c>
      <c r="F318" s="565">
        <v>10</v>
      </c>
      <c r="G318" s="567">
        <f t="shared" si="50"/>
        <v>7.5</v>
      </c>
      <c r="H318" s="527"/>
      <c r="I318" s="527"/>
      <c r="J318" s="527"/>
      <c r="K318" s="527"/>
      <c r="L318" s="527"/>
      <c r="M318" s="527"/>
      <c r="N318" s="527"/>
      <c r="O318" s="527"/>
      <c r="P318" s="527"/>
      <c r="Q318" s="527"/>
      <c r="R318" s="527"/>
      <c r="S318" s="527"/>
      <c r="T318" s="527"/>
      <c r="U318" s="527"/>
      <c r="V318" s="527"/>
      <c r="W318" s="527"/>
      <c r="X318" s="527"/>
      <c r="Y318" s="527"/>
      <c r="Z318" s="527"/>
      <c r="AA318" s="527"/>
      <c r="AB318" s="527"/>
      <c r="AC318" s="527"/>
      <c r="HN318" s="527"/>
      <c r="HO318" s="527"/>
      <c r="HP318" s="527"/>
      <c r="HQ318" s="527"/>
      <c r="HR318" s="527"/>
      <c r="HS318" s="527"/>
      <c r="HT318" s="527"/>
      <c r="HU318" s="527"/>
      <c r="HV318" s="527"/>
      <c r="HW318" s="527"/>
      <c r="HX318" s="527"/>
      <c r="HY318" s="527"/>
      <c r="HZ318" s="527"/>
      <c r="IA318" s="527"/>
      <c r="IB318" s="527"/>
      <c r="IC318" s="527"/>
      <c r="ID318" s="527"/>
      <c r="IE318" s="527"/>
      <c r="IF318" s="527"/>
      <c r="IG318" s="527"/>
      <c r="IH318" s="527"/>
      <c r="II318" s="527"/>
      <c r="IJ318" s="527"/>
      <c r="IK318" s="527"/>
      <c r="IL318" s="527"/>
      <c r="IM318" s="527"/>
      <c r="IN318" s="527"/>
      <c r="IO318" s="527"/>
      <c r="IP318" s="527"/>
      <c r="IQ318" s="527"/>
      <c r="IR318" s="527"/>
      <c r="IS318" s="527"/>
    </row>
    <row r="319" s="5" customFormat="1" ht="24.95" customHeight="1" spans="1:253">
      <c r="A319" s="563" t="s">
        <v>52</v>
      </c>
      <c r="B319" s="564">
        <v>0</v>
      </c>
      <c r="C319" s="565">
        <v>0</v>
      </c>
      <c r="D319" s="565">
        <v>0</v>
      </c>
      <c r="E319" s="566" t="str">
        <f t="shared" si="43"/>
        <v/>
      </c>
      <c r="F319" s="565">
        <v>0</v>
      </c>
      <c r="G319" s="567" t="str">
        <f t="shared" si="50"/>
        <v/>
      </c>
      <c r="H319" s="527"/>
      <c r="I319" s="527"/>
      <c r="J319" s="527"/>
      <c r="K319" s="527"/>
      <c r="L319" s="527"/>
      <c r="M319" s="527"/>
      <c r="N319" s="527"/>
      <c r="O319" s="527"/>
      <c r="P319" s="527"/>
      <c r="Q319" s="527"/>
      <c r="R319" s="527"/>
      <c r="S319" s="527"/>
      <c r="T319" s="527"/>
      <c r="U319" s="527"/>
      <c r="V319" s="527"/>
      <c r="W319" s="527"/>
      <c r="X319" s="527"/>
      <c r="Y319" s="527"/>
      <c r="Z319" s="527"/>
      <c r="AA319" s="527"/>
      <c r="AB319" s="527"/>
      <c r="AC319" s="527"/>
      <c r="HN319" s="527"/>
      <c r="HO319" s="527"/>
      <c r="HP319" s="527"/>
      <c r="HQ319" s="527"/>
      <c r="HR319" s="527"/>
      <c r="HS319" s="527"/>
      <c r="HT319" s="527"/>
      <c r="HU319" s="527"/>
      <c r="HV319" s="527"/>
      <c r="HW319" s="527"/>
      <c r="HX319" s="527"/>
      <c r="HY319" s="527"/>
      <c r="HZ319" s="527"/>
      <c r="IA319" s="527"/>
      <c r="IB319" s="527"/>
      <c r="IC319" s="527"/>
      <c r="ID319" s="527"/>
      <c r="IE319" s="527"/>
      <c r="IF319" s="527"/>
      <c r="IG319" s="527"/>
      <c r="IH319" s="527"/>
      <c r="II319" s="527"/>
      <c r="IJ319" s="527"/>
      <c r="IK319" s="527"/>
      <c r="IL319" s="527"/>
      <c r="IM319" s="527"/>
      <c r="IN319" s="527"/>
      <c r="IO319" s="527"/>
      <c r="IP319" s="527"/>
      <c r="IQ319" s="527"/>
      <c r="IR319" s="527"/>
      <c r="IS319" s="527"/>
    </row>
    <row r="320" s="5" customFormat="1" ht="24.95" customHeight="1" spans="1:253">
      <c r="A320" s="563" t="s">
        <v>90</v>
      </c>
      <c r="B320" s="564">
        <v>179</v>
      </c>
      <c r="C320" s="565">
        <v>0</v>
      </c>
      <c r="D320" s="565">
        <v>0</v>
      </c>
      <c r="E320" s="566" t="str">
        <f t="shared" si="43"/>
        <v/>
      </c>
      <c r="F320" s="565">
        <v>0</v>
      </c>
      <c r="G320" s="567" t="str">
        <f t="shared" si="50"/>
        <v/>
      </c>
      <c r="H320" s="527"/>
      <c r="I320" s="527"/>
      <c r="J320" s="527"/>
      <c r="K320" s="527"/>
      <c r="L320" s="527"/>
      <c r="M320" s="527"/>
      <c r="N320" s="527"/>
      <c r="O320" s="527"/>
      <c r="P320" s="527"/>
      <c r="Q320" s="527"/>
      <c r="R320" s="527"/>
      <c r="S320" s="527"/>
      <c r="T320" s="527"/>
      <c r="U320" s="527"/>
      <c r="V320" s="527"/>
      <c r="W320" s="527"/>
      <c r="X320" s="527"/>
      <c r="Y320" s="527"/>
      <c r="Z320" s="527"/>
      <c r="AA320" s="527"/>
      <c r="AB320" s="527"/>
      <c r="AC320" s="527"/>
      <c r="HN320" s="527"/>
      <c r="HO320" s="527"/>
      <c r="HP320" s="527"/>
      <c r="HQ320" s="527"/>
      <c r="HR320" s="527"/>
      <c r="HS320" s="527"/>
      <c r="HT320" s="527"/>
      <c r="HU320" s="527"/>
      <c r="HV320" s="527"/>
      <c r="HW320" s="527"/>
      <c r="HX320" s="527"/>
      <c r="HY320" s="527"/>
      <c r="HZ320" s="527"/>
      <c r="IA320" s="527"/>
      <c r="IB320" s="527"/>
      <c r="IC320" s="527"/>
      <c r="ID320" s="527"/>
      <c r="IE320" s="527"/>
      <c r="IF320" s="527"/>
      <c r="IG320" s="527"/>
      <c r="IH320" s="527"/>
      <c r="II320" s="527"/>
      <c r="IJ320" s="527"/>
      <c r="IK320" s="527"/>
      <c r="IL320" s="527"/>
      <c r="IM320" s="527"/>
      <c r="IN320" s="527"/>
      <c r="IO320" s="527"/>
      <c r="IP320" s="527"/>
      <c r="IQ320" s="527"/>
      <c r="IR320" s="527"/>
      <c r="IS320" s="527"/>
    </row>
    <row r="321" s="529" customFormat="1" ht="24.95" customHeight="1" spans="1:253">
      <c r="A321" s="563" t="s">
        <v>244</v>
      </c>
      <c r="B321" s="564">
        <v>0</v>
      </c>
      <c r="C321" s="565">
        <v>0</v>
      </c>
      <c r="D321" s="565">
        <v>0</v>
      </c>
      <c r="E321" s="566" t="str">
        <f t="shared" si="43"/>
        <v/>
      </c>
      <c r="F321" s="565">
        <v>5</v>
      </c>
      <c r="G321" s="567">
        <f t="shared" si="50"/>
        <v>-1</v>
      </c>
      <c r="H321" s="527"/>
      <c r="I321" s="527"/>
      <c r="J321" s="527"/>
      <c r="K321" s="527"/>
      <c r="L321" s="527"/>
      <c r="M321" s="527"/>
      <c r="N321" s="527"/>
      <c r="O321" s="527"/>
      <c r="P321" s="527"/>
      <c r="Q321" s="527"/>
      <c r="R321" s="527"/>
      <c r="S321" s="527"/>
      <c r="T321" s="527"/>
      <c r="U321" s="527"/>
      <c r="V321" s="527"/>
      <c r="W321" s="527"/>
      <c r="X321" s="527"/>
      <c r="Y321" s="527"/>
      <c r="Z321" s="527"/>
      <c r="AA321" s="527"/>
      <c r="AB321" s="527"/>
      <c r="AC321" s="527"/>
      <c r="HN321" s="527"/>
      <c r="HO321" s="527"/>
      <c r="HP321" s="527"/>
      <c r="HQ321" s="527"/>
      <c r="HR321" s="527"/>
      <c r="HS321" s="527"/>
      <c r="HT321" s="527"/>
      <c r="HU321" s="527"/>
      <c r="HV321" s="527"/>
      <c r="HW321" s="527"/>
      <c r="HX321" s="527"/>
      <c r="HY321" s="527"/>
      <c r="HZ321" s="527"/>
      <c r="IA321" s="527"/>
      <c r="IB321" s="527"/>
      <c r="IC321" s="527"/>
      <c r="ID321" s="527"/>
      <c r="IE321" s="527"/>
      <c r="IF321" s="527"/>
      <c r="IG321" s="527"/>
      <c r="IH321" s="527"/>
      <c r="II321" s="527"/>
      <c r="IJ321" s="527"/>
      <c r="IK321" s="527"/>
      <c r="IL321" s="527"/>
      <c r="IM321" s="527"/>
      <c r="IN321" s="527"/>
      <c r="IO321" s="527"/>
      <c r="IP321" s="527"/>
      <c r="IQ321" s="527"/>
      <c r="IR321" s="527"/>
      <c r="IS321" s="527"/>
    </row>
    <row r="322" s="528" customFormat="1" ht="24.95" customHeight="1" spans="1:253">
      <c r="A322" s="563" t="s">
        <v>245</v>
      </c>
      <c r="B322" s="564">
        <v>0</v>
      </c>
      <c r="C322" s="565">
        <v>0</v>
      </c>
      <c r="D322" s="565">
        <v>0</v>
      </c>
      <c r="E322" s="566" t="str">
        <f t="shared" si="43"/>
        <v/>
      </c>
      <c r="F322" s="565">
        <v>0</v>
      </c>
      <c r="G322" s="567" t="str">
        <f t="shared" si="50"/>
        <v/>
      </c>
    </row>
    <row r="323" s="528" customFormat="1" ht="24.95" customHeight="1" spans="1:253">
      <c r="A323" s="571" t="s">
        <v>246</v>
      </c>
      <c r="B323" s="572">
        <v>0</v>
      </c>
      <c r="C323" s="565">
        <v>0</v>
      </c>
      <c r="D323" s="573">
        <v>0</v>
      </c>
      <c r="E323" s="566" t="str">
        <f t="shared" si="43"/>
        <v/>
      </c>
      <c r="F323" s="573">
        <v>0</v>
      </c>
      <c r="G323" s="567" t="str">
        <f t="shared" si="50"/>
        <v/>
      </c>
    </row>
    <row r="324" s="5" customFormat="1" ht="24.95" customHeight="1" spans="1:253">
      <c r="A324" s="563" t="s">
        <v>247</v>
      </c>
      <c r="B324" s="564">
        <v>0</v>
      </c>
      <c r="C324" s="565">
        <v>0</v>
      </c>
      <c r="D324" s="565">
        <v>0</v>
      </c>
      <c r="E324" s="566" t="str">
        <f t="shared" si="43"/>
        <v/>
      </c>
      <c r="F324" s="565">
        <v>0</v>
      </c>
      <c r="G324" s="567" t="str">
        <f t="shared" si="50"/>
        <v/>
      </c>
      <c r="H324" s="527"/>
      <c r="I324" s="527"/>
      <c r="J324" s="527"/>
      <c r="K324" s="527"/>
      <c r="L324" s="527"/>
      <c r="M324" s="527"/>
      <c r="N324" s="527"/>
      <c r="O324" s="527"/>
      <c r="P324" s="527"/>
      <c r="Q324" s="527"/>
      <c r="R324" s="527"/>
      <c r="S324" s="527"/>
      <c r="T324" s="527"/>
      <c r="U324" s="527"/>
      <c r="V324" s="527"/>
      <c r="W324" s="527"/>
      <c r="X324" s="527"/>
      <c r="Y324" s="527"/>
      <c r="Z324" s="527"/>
      <c r="AA324" s="527"/>
      <c r="AB324" s="527"/>
      <c r="AC324" s="527"/>
      <c r="HN324" s="527"/>
      <c r="HO324" s="527"/>
      <c r="HP324" s="527"/>
      <c r="HQ324" s="527"/>
      <c r="HR324" s="527"/>
      <c r="HS324" s="527"/>
      <c r="HT324" s="527"/>
      <c r="HU324" s="527"/>
      <c r="HV324" s="527"/>
      <c r="HW324" s="527"/>
      <c r="HX324" s="527"/>
      <c r="HY324" s="527"/>
      <c r="HZ324" s="527"/>
      <c r="IA324" s="527"/>
      <c r="IB324" s="527"/>
      <c r="IC324" s="527"/>
      <c r="ID324" s="527"/>
      <c r="IE324" s="527"/>
      <c r="IF324" s="527"/>
      <c r="IG324" s="527"/>
      <c r="IH324" s="527"/>
      <c r="II324" s="527"/>
      <c r="IJ324" s="527"/>
      <c r="IK324" s="527"/>
      <c r="IL324" s="527"/>
      <c r="IM324" s="527"/>
      <c r="IN324" s="527"/>
      <c r="IO324" s="527"/>
      <c r="IP324" s="527"/>
      <c r="IQ324" s="527"/>
      <c r="IR324" s="527"/>
      <c r="IS324" s="527"/>
    </row>
    <row r="325" s="5" customFormat="1" ht="24.95" customHeight="1" spans="1:253">
      <c r="A325" s="563" t="s">
        <v>59</v>
      </c>
      <c r="B325" s="564">
        <v>0</v>
      </c>
      <c r="C325" s="565">
        <v>0</v>
      </c>
      <c r="D325" s="565">
        <v>0</v>
      </c>
      <c r="E325" s="566" t="str">
        <f t="shared" ref="E325:E388" si="61">IFERROR(D325/C325,"")</f>
        <v/>
      </c>
      <c r="F325" s="565">
        <v>0</v>
      </c>
      <c r="G325" s="567" t="str">
        <f t="shared" si="50"/>
        <v/>
      </c>
      <c r="H325" s="527"/>
      <c r="I325" s="527"/>
      <c r="J325" s="527"/>
      <c r="K325" s="527"/>
      <c r="L325" s="527"/>
      <c r="M325" s="527"/>
      <c r="N325" s="527"/>
      <c r="O325" s="527"/>
      <c r="P325" s="527"/>
      <c r="Q325" s="527"/>
      <c r="R325" s="527"/>
      <c r="S325" s="527"/>
      <c r="T325" s="527"/>
      <c r="U325" s="527"/>
      <c r="V325" s="527"/>
      <c r="W325" s="527"/>
      <c r="X325" s="527"/>
      <c r="Y325" s="527"/>
      <c r="Z325" s="527"/>
      <c r="AA325" s="527"/>
      <c r="AB325" s="527"/>
      <c r="AC325" s="527"/>
      <c r="HN325" s="527"/>
      <c r="HO325" s="527"/>
      <c r="HP325" s="527"/>
      <c r="HQ325" s="527"/>
      <c r="HR325" s="527"/>
      <c r="HS325" s="527"/>
      <c r="HT325" s="527"/>
      <c r="HU325" s="527"/>
      <c r="HV325" s="527"/>
      <c r="HW325" s="527"/>
      <c r="HX325" s="527"/>
      <c r="HY325" s="527"/>
      <c r="HZ325" s="527"/>
      <c r="IA325" s="527"/>
      <c r="IB325" s="527"/>
      <c r="IC325" s="527"/>
      <c r="ID325" s="527"/>
      <c r="IE325" s="527"/>
      <c r="IF325" s="527"/>
      <c r="IG325" s="527"/>
      <c r="IH325" s="527"/>
      <c r="II325" s="527"/>
      <c r="IJ325" s="527"/>
      <c r="IK325" s="527"/>
      <c r="IL325" s="527"/>
      <c r="IM325" s="527"/>
      <c r="IN325" s="527"/>
      <c r="IO325" s="527"/>
      <c r="IP325" s="527"/>
      <c r="IQ325" s="527"/>
      <c r="IR325" s="527"/>
      <c r="IS325" s="527"/>
    </row>
    <row r="326" s="5" customFormat="1" ht="24.95" customHeight="1" spans="1:253">
      <c r="A326" s="563" t="s">
        <v>248</v>
      </c>
      <c r="B326" s="564">
        <v>5</v>
      </c>
      <c r="C326" s="565">
        <v>5</v>
      </c>
      <c r="D326" s="565">
        <v>5</v>
      </c>
      <c r="E326" s="566">
        <f t="shared" si="61"/>
        <v>1</v>
      </c>
      <c r="F326" s="565">
        <v>0</v>
      </c>
      <c r="G326" s="567" t="str">
        <f t="shared" si="50"/>
        <v/>
      </c>
      <c r="H326" s="527"/>
      <c r="I326" s="527"/>
      <c r="J326" s="527"/>
      <c r="K326" s="527"/>
      <c r="L326" s="527"/>
      <c r="M326" s="527"/>
      <c r="N326" s="527"/>
      <c r="O326" s="527"/>
      <c r="P326" s="527"/>
      <c r="Q326" s="527"/>
      <c r="R326" s="527"/>
      <c r="S326" s="527"/>
      <c r="T326" s="527"/>
      <c r="U326" s="527"/>
      <c r="V326" s="527"/>
      <c r="W326" s="527"/>
      <c r="X326" s="527"/>
      <c r="Y326" s="527"/>
      <c r="Z326" s="527"/>
      <c r="AA326" s="527"/>
      <c r="AB326" s="527"/>
      <c r="AC326" s="527"/>
      <c r="HN326" s="527"/>
      <c r="HO326" s="527"/>
      <c r="HP326" s="527"/>
      <c r="HQ326" s="527"/>
      <c r="HR326" s="527"/>
      <c r="HS326" s="527"/>
      <c r="HT326" s="527"/>
      <c r="HU326" s="527"/>
      <c r="HV326" s="527"/>
      <c r="HW326" s="527"/>
      <c r="HX326" s="527"/>
      <c r="HY326" s="527"/>
      <c r="HZ326" s="527"/>
      <c r="IA326" s="527"/>
      <c r="IB326" s="527"/>
      <c r="IC326" s="527"/>
      <c r="ID326" s="527"/>
      <c r="IE326" s="527"/>
      <c r="IF326" s="527"/>
      <c r="IG326" s="527"/>
      <c r="IH326" s="527"/>
      <c r="II326" s="527"/>
      <c r="IJ326" s="527"/>
      <c r="IK326" s="527"/>
      <c r="IL326" s="527"/>
      <c r="IM326" s="527"/>
      <c r="IN326" s="527"/>
      <c r="IO326" s="527"/>
      <c r="IP326" s="527"/>
      <c r="IQ326" s="527"/>
      <c r="IR326" s="527"/>
      <c r="IS326" s="527"/>
    </row>
    <row r="327" s="5" customFormat="1" ht="24.95" customHeight="1" spans="1:253">
      <c r="A327" s="563" t="s">
        <v>249</v>
      </c>
      <c r="B327" s="367">
        <f t="shared" ref="B327:F327" si="62">SUM(B328:B333)</f>
        <v>0</v>
      </c>
      <c r="C327" s="367">
        <f t="shared" si="62"/>
        <v>0</v>
      </c>
      <c r="D327" s="367">
        <f t="shared" si="62"/>
        <v>0</v>
      </c>
      <c r="E327" s="561" t="str">
        <f t="shared" si="61"/>
        <v/>
      </c>
      <c r="F327" s="367">
        <f t="shared" si="62"/>
        <v>0</v>
      </c>
      <c r="G327" s="562" t="str">
        <f t="shared" si="50"/>
        <v/>
      </c>
      <c r="H327" s="527"/>
      <c r="I327" s="527"/>
      <c r="J327" s="527"/>
      <c r="K327" s="527"/>
      <c r="L327" s="527"/>
      <c r="M327" s="527"/>
      <c r="N327" s="527"/>
      <c r="O327" s="527"/>
      <c r="P327" s="527"/>
      <c r="Q327" s="527"/>
      <c r="R327" s="527"/>
      <c r="S327" s="527"/>
      <c r="T327" s="527"/>
      <c r="U327" s="527"/>
      <c r="V327" s="527"/>
      <c r="W327" s="527"/>
      <c r="X327" s="527"/>
      <c r="Y327" s="527"/>
      <c r="Z327" s="527"/>
      <c r="AA327" s="527"/>
      <c r="AB327" s="527"/>
      <c r="AC327" s="527"/>
      <c r="HN327" s="527"/>
      <c r="HO327" s="527"/>
      <c r="HP327" s="527"/>
      <c r="HQ327" s="527"/>
      <c r="HR327" s="527"/>
      <c r="HS327" s="527"/>
      <c r="HT327" s="527"/>
      <c r="HU327" s="527"/>
      <c r="HV327" s="527"/>
      <c r="HW327" s="527"/>
      <c r="HX327" s="527"/>
      <c r="HY327" s="527"/>
      <c r="HZ327" s="527"/>
      <c r="IA327" s="527"/>
      <c r="IB327" s="527"/>
      <c r="IC327" s="527"/>
      <c r="ID327" s="527"/>
      <c r="IE327" s="527"/>
      <c r="IF327" s="527"/>
      <c r="IG327" s="527"/>
      <c r="IH327" s="527"/>
      <c r="II327" s="527"/>
      <c r="IJ327" s="527"/>
      <c r="IK327" s="527"/>
      <c r="IL327" s="527"/>
      <c r="IM327" s="527"/>
      <c r="IN327" s="527"/>
      <c r="IO327" s="527"/>
      <c r="IP327" s="527"/>
      <c r="IQ327" s="527"/>
      <c r="IR327" s="527"/>
      <c r="IS327" s="527"/>
    </row>
    <row r="328" s="528" customFormat="1" ht="24.95" customHeight="1" spans="1:253">
      <c r="A328" s="563" t="s">
        <v>50</v>
      </c>
      <c r="B328" s="564">
        <v>0</v>
      </c>
      <c r="C328" s="565">
        <v>0</v>
      </c>
      <c r="D328" s="565">
        <v>0</v>
      </c>
      <c r="E328" s="566" t="str">
        <f t="shared" si="61"/>
        <v/>
      </c>
      <c r="F328" s="565">
        <v>0</v>
      </c>
      <c r="G328" s="567" t="str">
        <f t="shared" si="50"/>
        <v/>
      </c>
    </row>
    <row r="329" s="5" customFormat="1" ht="24.95" customHeight="1" spans="1:253">
      <c r="A329" s="563" t="s">
        <v>51</v>
      </c>
      <c r="B329" s="564">
        <v>0</v>
      </c>
      <c r="C329" s="565">
        <v>0</v>
      </c>
      <c r="D329" s="565">
        <v>0</v>
      </c>
      <c r="E329" s="566" t="str">
        <f t="shared" si="61"/>
        <v/>
      </c>
      <c r="F329" s="565">
        <v>0</v>
      </c>
      <c r="G329" s="567" t="str">
        <f t="shared" si="50"/>
        <v/>
      </c>
      <c r="H329" s="527"/>
      <c r="I329" s="527"/>
      <c r="J329" s="527"/>
      <c r="K329" s="527"/>
      <c r="L329" s="527"/>
      <c r="M329" s="527"/>
      <c r="N329" s="527"/>
      <c r="O329" s="527"/>
      <c r="P329" s="527"/>
      <c r="Q329" s="527"/>
      <c r="R329" s="527"/>
      <c r="S329" s="527"/>
      <c r="T329" s="527"/>
      <c r="U329" s="527"/>
      <c r="V329" s="527"/>
      <c r="W329" s="527"/>
      <c r="X329" s="527"/>
      <c r="Y329" s="527"/>
      <c r="Z329" s="527"/>
      <c r="AA329" s="527"/>
      <c r="AB329" s="527"/>
      <c r="AC329" s="527"/>
      <c r="HN329" s="527"/>
      <c r="HO329" s="527"/>
      <c r="HP329" s="527"/>
      <c r="HQ329" s="527"/>
      <c r="HR329" s="527"/>
      <c r="HS329" s="527"/>
      <c r="HT329" s="527"/>
      <c r="HU329" s="527"/>
      <c r="HV329" s="527"/>
      <c r="HW329" s="527"/>
      <c r="HX329" s="527"/>
      <c r="HY329" s="527"/>
      <c r="HZ329" s="527"/>
      <c r="IA329" s="527"/>
      <c r="IB329" s="527"/>
      <c r="IC329" s="527"/>
      <c r="ID329" s="527"/>
      <c r="IE329" s="527"/>
      <c r="IF329" s="527"/>
      <c r="IG329" s="527"/>
      <c r="IH329" s="527"/>
      <c r="II329" s="527"/>
      <c r="IJ329" s="527"/>
      <c r="IK329" s="527"/>
      <c r="IL329" s="527"/>
      <c r="IM329" s="527"/>
      <c r="IN329" s="527"/>
      <c r="IO329" s="527"/>
      <c r="IP329" s="527"/>
      <c r="IQ329" s="527"/>
      <c r="IR329" s="527"/>
      <c r="IS329" s="527"/>
    </row>
    <row r="330" s="528" customFormat="1" ht="24.95" customHeight="1" spans="1:253">
      <c r="A330" s="563" t="s">
        <v>52</v>
      </c>
      <c r="B330" s="564">
        <v>0</v>
      </c>
      <c r="C330" s="565">
        <v>0</v>
      </c>
      <c r="D330" s="565">
        <v>0</v>
      </c>
      <c r="E330" s="566" t="str">
        <f t="shared" si="61"/>
        <v/>
      </c>
      <c r="F330" s="565">
        <v>0</v>
      </c>
      <c r="G330" s="567" t="str">
        <f t="shared" si="50"/>
        <v/>
      </c>
    </row>
    <row r="331" s="5" customFormat="1" ht="24.95" customHeight="1" spans="1:253">
      <c r="A331" s="563" t="s">
        <v>250</v>
      </c>
      <c r="B331" s="564">
        <v>0</v>
      </c>
      <c r="C331" s="565">
        <v>0</v>
      </c>
      <c r="D331" s="565">
        <v>0</v>
      </c>
      <c r="E331" s="566" t="str">
        <f t="shared" si="61"/>
        <v/>
      </c>
      <c r="F331" s="565">
        <v>0</v>
      </c>
      <c r="G331" s="567" t="str">
        <f t="shared" si="50"/>
        <v/>
      </c>
      <c r="H331" s="527"/>
      <c r="I331" s="527"/>
      <c r="J331" s="527"/>
      <c r="K331" s="527"/>
      <c r="L331" s="527"/>
      <c r="M331" s="527"/>
      <c r="N331" s="527"/>
      <c r="O331" s="527"/>
      <c r="P331" s="527"/>
      <c r="Q331" s="527"/>
      <c r="R331" s="527"/>
      <c r="S331" s="527"/>
      <c r="T331" s="527"/>
      <c r="U331" s="527"/>
      <c r="V331" s="527"/>
      <c r="W331" s="527"/>
      <c r="X331" s="527"/>
      <c r="Y331" s="527"/>
      <c r="Z331" s="527"/>
      <c r="AA331" s="527"/>
      <c r="AB331" s="527"/>
      <c r="AC331" s="527"/>
      <c r="HN331" s="527"/>
      <c r="HO331" s="527"/>
      <c r="HP331" s="527"/>
      <c r="HQ331" s="527"/>
      <c r="HR331" s="527"/>
      <c r="HS331" s="527"/>
      <c r="HT331" s="527"/>
      <c r="HU331" s="527"/>
      <c r="HV331" s="527"/>
      <c r="HW331" s="527"/>
      <c r="HX331" s="527"/>
      <c r="HY331" s="527"/>
      <c r="HZ331" s="527"/>
      <c r="IA331" s="527"/>
      <c r="IB331" s="527"/>
      <c r="IC331" s="527"/>
      <c r="ID331" s="527"/>
      <c r="IE331" s="527"/>
      <c r="IF331" s="527"/>
      <c r="IG331" s="527"/>
      <c r="IH331" s="527"/>
      <c r="II331" s="527"/>
      <c r="IJ331" s="527"/>
      <c r="IK331" s="527"/>
      <c r="IL331" s="527"/>
      <c r="IM331" s="527"/>
      <c r="IN331" s="527"/>
      <c r="IO331" s="527"/>
      <c r="IP331" s="527"/>
      <c r="IQ331" s="527"/>
      <c r="IR331" s="527"/>
      <c r="IS331" s="527"/>
    </row>
    <row r="332" s="5" customFormat="1" ht="24.95" customHeight="1" spans="1:253">
      <c r="A332" s="563" t="s">
        <v>59</v>
      </c>
      <c r="B332" s="564">
        <v>0</v>
      </c>
      <c r="C332" s="565">
        <v>0</v>
      </c>
      <c r="D332" s="565">
        <v>0</v>
      </c>
      <c r="E332" s="566" t="str">
        <f t="shared" si="61"/>
        <v/>
      </c>
      <c r="F332" s="565">
        <v>0</v>
      </c>
      <c r="G332" s="567" t="str">
        <f t="shared" si="50"/>
        <v/>
      </c>
      <c r="H332" s="527"/>
      <c r="I332" s="527"/>
      <c r="J332" s="527"/>
      <c r="K332" s="527"/>
      <c r="L332" s="527"/>
      <c r="M332" s="527"/>
      <c r="N332" s="527"/>
      <c r="O332" s="527"/>
      <c r="P332" s="527"/>
      <c r="Q332" s="527"/>
      <c r="R332" s="527"/>
      <c r="S332" s="527"/>
      <c r="T332" s="527"/>
      <c r="U332" s="527"/>
      <c r="V332" s="527"/>
      <c r="W332" s="527"/>
      <c r="X332" s="527"/>
      <c r="Y332" s="527"/>
      <c r="Z332" s="527"/>
      <c r="AA332" s="527"/>
      <c r="AB332" s="527"/>
      <c r="AC332" s="527"/>
      <c r="HN332" s="527"/>
      <c r="HO332" s="527"/>
      <c r="HP332" s="527"/>
      <c r="HQ332" s="527"/>
      <c r="HR332" s="527"/>
      <c r="HS332" s="527"/>
      <c r="HT332" s="527"/>
      <c r="HU332" s="527"/>
      <c r="HV332" s="527"/>
      <c r="HW332" s="527"/>
      <c r="HX332" s="527"/>
      <c r="HY332" s="527"/>
      <c r="HZ332" s="527"/>
      <c r="IA332" s="527"/>
      <c r="IB332" s="527"/>
      <c r="IC332" s="527"/>
      <c r="ID332" s="527"/>
      <c r="IE332" s="527"/>
      <c r="IF332" s="527"/>
      <c r="IG332" s="527"/>
      <c r="IH332" s="527"/>
      <c r="II332" s="527"/>
      <c r="IJ332" s="527"/>
      <c r="IK332" s="527"/>
      <c r="IL332" s="527"/>
      <c r="IM332" s="527"/>
      <c r="IN332" s="527"/>
      <c r="IO332" s="527"/>
      <c r="IP332" s="527"/>
      <c r="IQ332" s="527"/>
      <c r="IR332" s="527"/>
      <c r="IS332" s="527"/>
    </row>
    <row r="333" s="5" customFormat="1" ht="24.95" customHeight="1" spans="1:253">
      <c r="A333" s="563" t="s">
        <v>251</v>
      </c>
      <c r="B333" s="564">
        <v>0</v>
      </c>
      <c r="C333" s="565">
        <v>0</v>
      </c>
      <c r="D333" s="565">
        <v>0</v>
      </c>
      <c r="E333" s="566" t="str">
        <f t="shared" si="61"/>
        <v/>
      </c>
      <c r="F333" s="565">
        <v>0</v>
      </c>
      <c r="G333" s="567" t="str">
        <f t="shared" si="50"/>
        <v/>
      </c>
      <c r="H333" s="527"/>
      <c r="I333" s="527"/>
      <c r="J333" s="527"/>
      <c r="K333" s="527"/>
      <c r="L333" s="527"/>
      <c r="M333" s="527"/>
      <c r="N333" s="527"/>
      <c r="O333" s="527"/>
      <c r="P333" s="527"/>
      <c r="Q333" s="527"/>
      <c r="R333" s="527"/>
      <c r="S333" s="527"/>
      <c r="T333" s="527"/>
      <c r="U333" s="527"/>
      <c r="V333" s="527"/>
      <c r="W333" s="527"/>
      <c r="X333" s="527"/>
      <c r="Y333" s="527"/>
      <c r="Z333" s="527"/>
      <c r="AA333" s="527"/>
      <c r="AB333" s="527"/>
      <c r="AC333" s="527"/>
      <c r="HN333" s="527"/>
      <c r="HO333" s="527"/>
      <c r="HP333" s="527"/>
      <c r="HQ333" s="527"/>
      <c r="HR333" s="527"/>
      <c r="HS333" s="527"/>
      <c r="HT333" s="527"/>
      <c r="HU333" s="527"/>
      <c r="HV333" s="527"/>
      <c r="HW333" s="527"/>
      <c r="HX333" s="527"/>
      <c r="HY333" s="527"/>
      <c r="HZ333" s="527"/>
      <c r="IA333" s="527"/>
      <c r="IB333" s="527"/>
      <c r="IC333" s="527"/>
      <c r="ID333" s="527"/>
      <c r="IE333" s="527"/>
      <c r="IF333" s="527"/>
      <c r="IG333" s="527"/>
      <c r="IH333" s="527"/>
      <c r="II333" s="527"/>
      <c r="IJ333" s="527"/>
      <c r="IK333" s="527"/>
      <c r="IL333" s="527"/>
      <c r="IM333" s="527"/>
      <c r="IN333" s="527"/>
      <c r="IO333" s="527"/>
      <c r="IP333" s="527"/>
      <c r="IQ333" s="527"/>
      <c r="IR333" s="527"/>
      <c r="IS333" s="527"/>
    </row>
    <row r="334" s="5" customFormat="1" ht="24.95" customHeight="1" spans="1:253">
      <c r="A334" s="563" t="s">
        <v>252</v>
      </c>
      <c r="B334" s="367">
        <f t="shared" ref="B334:F334" si="63">SUM(B335:B341)</f>
        <v>167</v>
      </c>
      <c r="C334" s="367">
        <f t="shared" si="63"/>
        <v>165</v>
      </c>
      <c r="D334" s="367">
        <f t="shared" si="63"/>
        <v>165</v>
      </c>
      <c r="E334" s="561">
        <f t="shared" si="61"/>
        <v>1</v>
      </c>
      <c r="F334" s="367">
        <f t="shared" si="63"/>
        <v>133</v>
      </c>
      <c r="G334" s="562">
        <f t="shared" si="50"/>
        <v>0.240601503759398</v>
      </c>
      <c r="H334" s="527"/>
      <c r="I334" s="527"/>
      <c r="J334" s="527"/>
      <c r="K334" s="527"/>
      <c r="L334" s="527"/>
      <c r="M334" s="527"/>
      <c r="N334" s="527"/>
      <c r="O334" s="527"/>
      <c r="P334" s="527"/>
      <c r="Q334" s="527"/>
      <c r="R334" s="527"/>
      <c r="S334" s="527"/>
      <c r="T334" s="527"/>
      <c r="U334" s="527"/>
      <c r="V334" s="527"/>
      <c r="W334" s="527"/>
      <c r="X334" s="527"/>
      <c r="Y334" s="527"/>
      <c r="Z334" s="527"/>
      <c r="AA334" s="527"/>
      <c r="AB334" s="527"/>
      <c r="AC334" s="527"/>
      <c r="HN334" s="527"/>
      <c r="HO334" s="527"/>
      <c r="HP334" s="527"/>
      <c r="HQ334" s="527"/>
      <c r="HR334" s="527"/>
      <c r="HS334" s="527"/>
      <c r="HT334" s="527"/>
      <c r="HU334" s="527"/>
      <c r="HV334" s="527"/>
      <c r="HW334" s="527"/>
      <c r="HX334" s="527"/>
      <c r="HY334" s="527"/>
      <c r="HZ334" s="527"/>
      <c r="IA334" s="527"/>
      <c r="IB334" s="527"/>
      <c r="IC334" s="527"/>
      <c r="ID334" s="527"/>
      <c r="IE334" s="527"/>
      <c r="IF334" s="527"/>
      <c r="IG334" s="527"/>
      <c r="IH334" s="527"/>
      <c r="II334" s="527"/>
      <c r="IJ334" s="527"/>
      <c r="IK334" s="527"/>
      <c r="IL334" s="527"/>
      <c r="IM334" s="527"/>
      <c r="IN334" s="527"/>
      <c r="IO334" s="527"/>
      <c r="IP334" s="527"/>
      <c r="IQ334" s="527"/>
      <c r="IR334" s="527"/>
      <c r="IS334" s="527"/>
    </row>
    <row r="335" s="5" customFormat="1" ht="24.95" customHeight="1" spans="1:253">
      <c r="A335" s="563" t="s">
        <v>50</v>
      </c>
      <c r="B335" s="564">
        <v>166</v>
      </c>
      <c r="C335" s="565">
        <v>164</v>
      </c>
      <c r="D335" s="565">
        <v>164</v>
      </c>
      <c r="E335" s="566">
        <f t="shared" si="61"/>
        <v>1</v>
      </c>
      <c r="F335" s="565">
        <v>133</v>
      </c>
      <c r="G335" s="567">
        <f t="shared" si="50"/>
        <v>0.233082706766917</v>
      </c>
      <c r="H335" s="527"/>
      <c r="I335" s="527"/>
      <c r="J335" s="527"/>
      <c r="K335" s="527"/>
      <c r="L335" s="527"/>
      <c r="M335" s="527"/>
      <c r="N335" s="527"/>
      <c r="O335" s="527"/>
      <c r="P335" s="527"/>
      <c r="Q335" s="527"/>
      <c r="R335" s="527"/>
      <c r="S335" s="527"/>
      <c r="T335" s="527"/>
      <c r="U335" s="527"/>
      <c r="V335" s="527"/>
      <c r="W335" s="527"/>
      <c r="X335" s="527"/>
      <c r="Y335" s="527"/>
      <c r="Z335" s="527"/>
      <c r="AA335" s="527"/>
      <c r="AB335" s="527"/>
      <c r="AC335" s="527"/>
      <c r="HN335" s="527"/>
      <c r="HO335" s="527"/>
      <c r="HP335" s="527"/>
      <c r="HQ335" s="527"/>
      <c r="HR335" s="527"/>
      <c r="HS335" s="527"/>
      <c r="HT335" s="527"/>
      <c r="HU335" s="527"/>
      <c r="HV335" s="527"/>
      <c r="HW335" s="527"/>
      <c r="HX335" s="527"/>
      <c r="HY335" s="527"/>
      <c r="HZ335" s="527"/>
      <c r="IA335" s="527"/>
      <c r="IB335" s="527"/>
      <c r="IC335" s="527"/>
      <c r="ID335" s="527"/>
      <c r="IE335" s="527"/>
      <c r="IF335" s="527"/>
      <c r="IG335" s="527"/>
      <c r="IH335" s="527"/>
      <c r="II335" s="527"/>
      <c r="IJ335" s="527"/>
      <c r="IK335" s="527"/>
      <c r="IL335" s="527"/>
      <c r="IM335" s="527"/>
      <c r="IN335" s="527"/>
      <c r="IO335" s="527"/>
      <c r="IP335" s="527"/>
      <c r="IQ335" s="527"/>
      <c r="IR335" s="527"/>
      <c r="IS335" s="527"/>
    </row>
    <row r="336" s="528" customFormat="1" ht="24.95" customHeight="1" spans="1:253">
      <c r="A336" s="563" t="s">
        <v>51</v>
      </c>
      <c r="B336" s="564">
        <v>1</v>
      </c>
      <c r="C336" s="565">
        <v>1</v>
      </c>
      <c r="D336" s="565">
        <v>1</v>
      </c>
      <c r="E336" s="566">
        <f t="shared" si="61"/>
        <v>1</v>
      </c>
      <c r="F336" s="565">
        <v>0</v>
      </c>
      <c r="G336" s="567" t="str">
        <f t="shared" si="50"/>
        <v/>
      </c>
    </row>
    <row r="337" s="5" customFormat="1" ht="24.95" customHeight="1" spans="1:253">
      <c r="A337" s="563" t="s">
        <v>52</v>
      </c>
      <c r="B337" s="564">
        <v>0</v>
      </c>
      <c r="C337" s="565">
        <v>0</v>
      </c>
      <c r="D337" s="565">
        <v>0</v>
      </c>
      <c r="E337" s="566" t="str">
        <f t="shared" si="61"/>
        <v/>
      </c>
      <c r="F337" s="565">
        <v>0</v>
      </c>
      <c r="G337" s="567" t="str">
        <f t="shared" si="50"/>
        <v/>
      </c>
      <c r="H337" s="527"/>
      <c r="I337" s="527"/>
      <c r="J337" s="527"/>
      <c r="K337" s="527"/>
      <c r="L337" s="527"/>
      <c r="M337" s="527"/>
      <c r="N337" s="527"/>
      <c r="O337" s="527"/>
      <c r="P337" s="527"/>
      <c r="Q337" s="527"/>
      <c r="R337" s="527"/>
      <c r="S337" s="527"/>
      <c r="T337" s="527"/>
      <c r="U337" s="527"/>
      <c r="V337" s="527"/>
      <c r="W337" s="527"/>
      <c r="X337" s="527"/>
      <c r="Y337" s="527"/>
      <c r="Z337" s="527"/>
      <c r="AA337" s="527"/>
      <c r="AB337" s="527"/>
      <c r="AC337" s="527"/>
      <c r="HN337" s="527"/>
      <c r="HO337" s="527"/>
      <c r="HP337" s="527"/>
      <c r="HQ337" s="527"/>
      <c r="HR337" s="527"/>
      <c r="HS337" s="527"/>
      <c r="HT337" s="527"/>
      <c r="HU337" s="527"/>
      <c r="HV337" s="527"/>
      <c r="HW337" s="527"/>
      <c r="HX337" s="527"/>
      <c r="HY337" s="527"/>
      <c r="HZ337" s="527"/>
      <c r="IA337" s="527"/>
      <c r="IB337" s="527"/>
      <c r="IC337" s="527"/>
      <c r="ID337" s="527"/>
      <c r="IE337" s="527"/>
      <c r="IF337" s="527"/>
      <c r="IG337" s="527"/>
      <c r="IH337" s="527"/>
      <c r="II337" s="527"/>
      <c r="IJ337" s="527"/>
      <c r="IK337" s="527"/>
      <c r="IL337" s="527"/>
      <c r="IM337" s="527"/>
      <c r="IN337" s="527"/>
      <c r="IO337" s="527"/>
      <c r="IP337" s="527"/>
      <c r="IQ337" s="527"/>
      <c r="IR337" s="527"/>
      <c r="IS337" s="527"/>
    </row>
    <row r="338" s="528" customFormat="1" ht="24.95" customHeight="1" spans="1:253">
      <c r="A338" s="563" t="s">
        <v>253</v>
      </c>
      <c r="B338" s="564">
        <v>0</v>
      </c>
      <c r="C338" s="565">
        <v>0</v>
      </c>
      <c r="D338" s="565">
        <v>0</v>
      </c>
      <c r="E338" s="566" t="str">
        <f t="shared" si="61"/>
        <v/>
      </c>
      <c r="F338" s="565">
        <v>0</v>
      </c>
      <c r="G338" s="567" t="str">
        <f t="shared" si="50"/>
        <v/>
      </c>
    </row>
    <row r="339" s="5" customFormat="1" ht="24.95" customHeight="1" spans="1:253">
      <c r="A339" s="563" t="s">
        <v>254</v>
      </c>
      <c r="B339" s="564">
        <v>0</v>
      </c>
      <c r="C339" s="565">
        <v>0</v>
      </c>
      <c r="D339" s="565">
        <v>0</v>
      </c>
      <c r="E339" s="566" t="str">
        <f t="shared" si="61"/>
        <v/>
      </c>
      <c r="F339" s="565">
        <v>0</v>
      </c>
      <c r="G339" s="567" t="str">
        <f t="shared" si="50"/>
        <v/>
      </c>
      <c r="H339" s="527"/>
      <c r="I339" s="527"/>
      <c r="J339" s="527"/>
      <c r="K339" s="527"/>
      <c r="L339" s="527"/>
      <c r="M339" s="527"/>
      <c r="N339" s="527"/>
      <c r="O339" s="527"/>
      <c r="P339" s="527"/>
      <c r="Q339" s="527"/>
      <c r="R339" s="527"/>
      <c r="S339" s="527"/>
      <c r="T339" s="527"/>
      <c r="U339" s="527"/>
      <c r="V339" s="527"/>
      <c r="W339" s="527"/>
      <c r="X339" s="527"/>
      <c r="Y339" s="527"/>
      <c r="Z339" s="527"/>
      <c r="AA339" s="527"/>
      <c r="AB339" s="527"/>
      <c r="AC339" s="527"/>
      <c r="HN339" s="527"/>
      <c r="HO339" s="527"/>
      <c r="HP339" s="527"/>
      <c r="HQ339" s="527"/>
      <c r="HR339" s="527"/>
      <c r="HS339" s="527"/>
      <c r="HT339" s="527"/>
      <c r="HU339" s="527"/>
      <c r="HV339" s="527"/>
      <c r="HW339" s="527"/>
      <c r="HX339" s="527"/>
      <c r="HY339" s="527"/>
      <c r="HZ339" s="527"/>
      <c r="IA339" s="527"/>
      <c r="IB339" s="527"/>
      <c r="IC339" s="527"/>
      <c r="ID339" s="527"/>
      <c r="IE339" s="527"/>
      <c r="IF339" s="527"/>
      <c r="IG339" s="527"/>
      <c r="IH339" s="527"/>
      <c r="II339" s="527"/>
      <c r="IJ339" s="527"/>
      <c r="IK339" s="527"/>
      <c r="IL339" s="527"/>
      <c r="IM339" s="527"/>
      <c r="IN339" s="527"/>
      <c r="IO339" s="527"/>
      <c r="IP339" s="527"/>
      <c r="IQ339" s="527"/>
      <c r="IR339" s="527"/>
      <c r="IS339" s="527"/>
    </row>
    <row r="340" s="5" customFormat="1" ht="24.95" customHeight="1" spans="1:253">
      <c r="A340" s="563" t="s">
        <v>59</v>
      </c>
      <c r="B340" s="564">
        <v>0</v>
      </c>
      <c r="C340" s="565">
        <v>0</v>
      </c>
      <c r="D340" s="565">
        <v>0</v>
      </c>
      <c r="E340" s="566" t="str">
        <f t="shared" si="61"/>
        <v/>
      </c>
      <c r="F340" s="565">
        <v>0</v>
      </c>
      <c r="G340" s="567" t="str">
        <f t="shared" si="50"/>
        <v/>
      </c>
      <c r="H340" s="527"/>
      <c r="I340" s="527"/>
      <c r="J340" s="527"/>
      <c r="K340" s="527"/>
      <c r="L340" s="527"/>
      <c r="M340" s="527"/>
      <c r="N340" s="527"/>
      <c r="O340" s="527"/>
      <c r="P340" s="527"/>
      <c r="Q340" s="527"/>
      <c r="R340" s="527"/>
      <c r="S340" s="527"/>
      <c r="T340" s="527"/>
      <c r="U340" s="527"/>
      <c r="V340" s="527"/>
      <c r="W340" s="527"/>
      <c r="X340" s="527"/>
      <c r="Y340" s="527"/>
      <c r="Z340" s="527"/>
      <c r="AA340" s="527"/>
      <c r="AB340" s="527"/>
      <c r="AC340" s="527"/>
      <c r="HN340" s="527"/>
      <c r="HO340" s="527"/>
      <c r="HP340" s="527"/>
      <c r="HQ340" s="527"/>
      <c r="HR340" s="527"/>
      <c r="HS340" s="527"/>
      <c r="HT340" s="527"/>
      <c r="HU340" s="527"/>
      <c r="HV340" s="527"/>
      <c r="HW340" s="527"/>
      <c r="HX340" s="527"/>
      <c r="HY340" s="527"/>
      <c r="HZ340" s="527"/>
      <c r="IA340" s="527"/>
      <c r="IB340" s="527"/>
      <c r="IC340" s="527"/>
      <c r="ID340" s="527"/>
      <c r="IE340" s="527"/>
      <c r="IF340" s="527"/>
      <c r="IG340" s="527"/>
      <c r="IH340" s="527"/>
      <c r="II340" s="527"/>
      <c r="IJ340" s="527"/>
      <c r="IK340" s="527"/>
      <c r="IL340" s="527"/>
      <c r="IM340" s="527"/>
      <c r="IN340" s="527"/>
      <c r="IO340" s="527"/>
      <c r="IP340" s="527"/>
      <c r="IQ340" s="527"/>
      <c r="IR340" s="527"/>
      <c r="IS340" s="527"/>
    </row>
    <row r="341" s="5" customFormat="1" ht="24.95" customHeight="1" spans="1:253">
      <c r="A341" s="563" t="s">
        <v>255</v>
      </c>
      <c r="B341" s="564">
        <v>0</v>
      </c>
      <c r="C341" s="565">
        <v>0</v>
      </c>
      <c r="D341" s="565">
        <v>0</v>
      </c>
      <c r="E341" s="566" t="str">
        <f t="shared" si="61"/>
        <v/>
      </c>
      <c r="F341" s="565">
        <v>0</v>
      </c>
      <c r="G341" s="567" t="str">
        <f t="shared" si="50"/>
        <v/>
      </c>
      <c r="H341" s="527"/>
      <c r="I341" s="527"/>
      <c r="J341" s="527"/>
      <c r="K341" s="527"/>
      <c r="L341" s="527"/>
      <c r="M341" s="527"/>
      <c r="N341" s="527"/>
      <c r="O341" s="527"/>
      <c r="P341" s="527"/>
      <c r="Q341" s="527"/>
      <c r="R341" s="527"/>
      <c r="S341" s="527"/>
      <c r="T341" s="527"/>
      <c r="U341" s="527"/>
      <c r="V341" s="527"/>
      <c r="W341" s="527"/>
      <c r="X341" s="527"/>
      <c r="Y341" s="527"/>
      <c r="Z341" s="527"/>
      <c r="AA341" s="527"/>
      <c r="AB341" s="527"/>
      <c r="AC341" s="527"/>
      <c r="HN341" s="527"/>
      <c r="HO341" s="527"/>
      <c r="HP341" s="527"/>
      <c r="HQ341" s="527"/>
      <c r="HR341" s="527"/>
      <c r="HS341" s="527"/>
      <c r="HT341" s="527"/>
      <c r="HU341" s="527"/>
      <c r="HV341" s="527"/>
      <c r="HW341" s="527"/>
      <c r="HX341" s="527"/>
      <c r="HY341" s="527"/>
      <c r="HZ341" s="527"/>
      <c r="IA341" s="527"/>
      <c r="IB341" s="527"/>
      <c r="IC341" s="527"/>
      <c r="ID341" s="527"/>
      <c r="IE341" s="527"/>
      <c r="IF341" s="527"/>
      <c r="IG341" s="527"/>
      <c r="IH341" s="527"/>
      <c r="II341" s="527"/>
      <c r="IJ341" s="527"/>
      <c r="IK341" s="527"/>
      <c r="IL341" s="527"/>
      <c r="IM341" s="527"/>
      <c r="IN341" s="527"/>
      <c r="IO341" s="527"/>
      <c r="IP341" s="527"/>
      <c r="IQ341" s="527"/>
      <c r="IR341" s="527"/>
      <c r="IS341" s="527"/>
    </row>
    <row r="342" s="5" customFormat="1" ht="24.95" customHeight="1" spans="1:253">
      <c r="A342" s="563" t="s">
        <v>256</v>
      </c>
      <c r="B342" s="367">
        <f t="shared" ref="B342:F342" si="64">SUM(B343:B350)</f>
        <v>238</v>
      </c>
      <c r="C342" s="367">
        <f t="shared" si="64"/>
        <v>267</v>
      </c>
      <c r="D342" s="367">
        <f t="shared" si="64"/>
        <v>267</v>
      </c>
      <c r="E342" s="561">
        <f t="shared" si="61"/>
        <v>1</v>
      </c>
      <c r="F342" s="367">
        <f t="shared" si="64"/>
        <v>177</v>
      </c>
      <c r="G342" s="562">
        <f t="shared" si="50"/>
        <v>0.508474576271186</v>
      </c>
      <c r="H342" s="527"/>
      <c r="I342" s="527"/>
      <c r="J342" s="527"/>
      <c r="K342" s="527"/>
      <c r="L342" s="527"/>
      <c r="M342" s="527"/>
      <c r="N342" s="527"/>
      <c r="O342" s="527"/>
      <c r="P342" s="527"/>
      <c r="Q342" s="527"/>
      <c r="R342" s="527"/>
      <c r="S342" s="527"/>
      <c r="T342" s="527"/>
      <c r="U342" s="527"/>
      <c r="V342" s="527"/>
      <c r="W342" s="527"/>
      <c r="X342" s="527"/>
      <c r="Y342" s="527"/>
      <c r="Z342" s="527"/>
      <c r="AA342" s="527"/>
      <c r="AB342" s="527"/>
      <c r="AC342" s="527"/>
      <c r="HN342" s="527"/>
      <c r="HO342" s="527"/>
      <c r="HP342" s="527"/>
      <c r="HQ342" s="527"/>
      <c r="HR342" s="527"/>
      <c r="HS342" s="527"/>
      <c r="HT342" s="527"/>
      <c r="HU342" s="527"/>
      <c r="HV342" s="527"/>
      <c r="HW342" s="527"/>
      <c r="HX342" s="527"/>
      <c r="HY342" s="527"/>
      <c r="HZ342" s="527"/>
      <c r="IA342" s="527"/>
      <c r="IB342" s="527"/>
      <c r="IC342" s="527"/>
      <c r="ID342" s="527"/>
      <c r="IE342" s="527"/>
      <c r="IF342" s="527"/>
      <c r="IG342" s="527"/>
      <c r="IH342" s="527"/>
      <c r="II342" s="527"/>
      <c r="IJ342" s="527"/>
      <c r="IK342" s="527"/>
      <c r="IL342" s="527"/>
      <c r="IM342" s="527"/>
      <c r="IN342" s="527"/>
      <c r="IO342" s="527"/>
      <c r="IP342" s="527"/>
      <c r="IQ342" s="527"/>
      <c r="IR342" s="527"/>
      <c r="IS342" s="527"/>
    </row>
    <row r="343" s="5" customFormat="1" ht="24.95" customHeight="1" spans="1:253">
      <c r="A343" s="563" t="s">
        <v>50</v>
      </c>
      <c r="B343" s="564">
        <v>238</v>
      </c>
      <c r="C343" s="565">
        <v>267</v>
      </c>
      <c r="D343" s="565">
        <v>267</v>
      </c>
      <c r="E343" s="566">
        <f t="shared" si="61"/>
        <v>1</v>
      </c>
      <c r="F343" s="565">
        <v>177</v>
      </c>
      <c r="G343" s="567">
        <f t="shared" si="50"/>
        <v>0.508474576271186</v>
      </c>
      <c r="H343" s="527"/>
      <c r="I343" s="527"/>
      <c r="J343" s="527"/>
      <c r="K343" s="527"/>
      <c r="L343" s="527"/>
      <c r="M343" s="527"/>
      <c r="N343" s="527"/>
      <c r="O343" s="527"/>
      <c r="P343" s="527"/>
      <c r="Q343" s="527"/>
      <c r="R343" s="527"/>
      <c r="S343" s="527"/>
      <c r="T343" s="527"/>
      <c r="U343" s="527"/>
      <c r="V343" s="527"/>
      <c r="W343" s="527"/>
      <c r="X343" s="527"/>
      <c r="Y343" s="527"/>
      <c r="Z343" s="527"/>
      <c r="AA343" s="527"/>
      <c r="AB343" s="527"/>
      <c r="AC343" s="527"/>
      <c r="HN343" s="527"/>
      <c r="HO343" s="527"/>
      <c r="HP343" s="527"/>
      <c r="HQ343" s="527"/>
      <c r="HR343" s="527"/>
      <c r="HS343" s="527"/>
      <c r="HT343" s="527"/>
      <c r="HU343" s="527"/>
      <c r="HV343" s="527"/>
      <c r="HW343" s="527"/>
      <c r="HX343" s="527"/>
      <c r="HY343" s="527"/>
      <c r="HZ343" s="527"/>
      <c r="IA343" s="527"/>
      <c r="IB343" s="527"/>
      <c r="IC343" s="527"/>
      <c r="ID343" s="527"/>
      <c r="IE343" s="527"/>
      <c r="IF343" s="527"/>
      <c r="IG343" s="527"/>
      <c r="IH343" s="527"/>
      <c r="II343" s="527"/>
      <c r="IJ343" s="527"/>
      <c r="IK343" s="527"/>
      <c r="IL343" s="527"/>
      <c r="IM343" s="527"/>
      <c r="IN343" s="527"/>
      <c r="IO343" s="527"/>
      <c r="IP343" s="527"/>
      <c r="IQ343" s="527"/>
      <c r="IR343" s="527"/>
      <c r="IS343" s="527"/>
    </row>
    <row r="344" s="528" customFormat="1" ht="24.95" customHeight="1" spans="1:253">
      <c r="A344" s="563" t="s">
        <v>51</v>
      </c>
      <c r="B344" s="564">
        <v>0</v>
      </c>
      <c r="C344" s="565">
        <v>0</v>
      </c>
      <c r="D344" s="565">
        <v>0</v>
      </c>
      <c r="E344" s="566" t="str">
        <f t="shared" si="61"/>
        <v/>
      </c>
      <c r="F344" s="565">
        <v>0</v>
      </c>
      <c r="G344" s="567" t="str">
        <f t="shared" si="50"/>
        <v/>
      </c>
    </row>
    <row r="345" s="528" customFormat="1" ht="24.95" customHeight="1" spans="1:253">
      <c r="A345" s="563" t="s">
        <v>52</v>
      </c>
      <c r="B345" s="564">
        <v>0</v>
      </c>
      <c r="C345" s="565">
        <v>0</v>
      </c>
      <c r="D345" s="565">
        <v>0</v>
      </c>
      <c r="E345" s="566" t="str">
        <f t="shared" si="61"/>
        <v/>
      </c>
      <c r="F345" s="565">
        <v>0</v>
      </c>
      <c r="G345" s="567" t="str">
        <f t="shared" si="50"/>
        <v/>
      </c>
    </row>
    <row r="346" s="5" customFormat="1" ht="24.95" customHeight="1" spans="1:253">
      <c r="A346" s="563" t="s">
        <v>257</v>
      </c>
      <c r="B346" s="564">
        <v>0</v>
      </c>
      <c r="C346" s="565">
        <v>0</v>
      </c>
      <c r="D346" s="565">
        <v>0</v>
      </c>
      <c r="E346" s="566" t="str">
        <f t="shared" si="61"/>
        <v/>
      </c>
      <c r="F346" s="565">
        <v>0</v>
      </c>
      <c r="G346" s="567" t="str">
        <f t="shared" si="50"/>
        <v/>
      </c>
      <c r="H346" s="527"/>
      <c r="I346" s="527"/>
      <c r="J346" s="527"/>
      <c r="K346" s="527"/>
      <c r="L346" s="527"/>
      <c r="M346" s="527"/>
      <c r="N346" s="527"/>
      <c r="O346" s="527"/>
      <c r="P346" s="527"/>
      <c r="Q346" s="527"/>
      <c r="R346" s="527"/>
      <c r="S346" s="527"/>
      <c r="T346" s="527"/>
      <c r="U346" s="527"/>
      <c r="V346" s="527"/>
      <c r="W346" s="527"/>
      <c r="X346" s="527"/>
      <c r="Y346" s="527"/>
      <c r="Z346" s="527"/>
      <c r="AA346" s="527"/>
      <c r="AB346" s="527"/>
      <c r="AC346" s="527"/>
      <c r="HN346" s="527"/>
      <c r="HO346" s="527"/>
      <c r="HP346" s="527"/>
      <c r="HQ346" s="527"/>
      <c r="HR346" s="527"/>
      <c r="HS346" s="527"/>
      <c r="HT346" s="527"/>
      <c r="HU346" s="527"/>
      <c r="HV346" s="527"/>
      <c r="HW346" s="527"/>
      <c r="HX346" s="527"/>
      <c r="HY346" s="527"/>
      <c r="HZ346" s="527"/>
      <c r="IA346" s="527"/>
      <c r="IB346" s="527"/>
      <c r="IC346" s="527"/>
      <c r="ID346" s="527"/>
      <c r="IE346" s="527"/>
      <c r="IF346" s="527"/>
      <c r="IG346" s="527"/>
      <c r="IH346" s="527"/>
      <c r="II346" s="527"/>
      <c r="IJ346" s="527"/>
      <c r="IK346" s="527"/>
      <c r="IL346" s="527"/>
      <c r="IM346" s="527"/>
      <c r="IN346" s="527"/>
      <c r="IO346" s="527"/>
      <c r="IP346" s="527"/>
      <c r="IQ346" s="527"/>
      <c r="IR346" s="527"/>
      <c r="IS346" s="527"/>
    </row>
    <row r="347" s="528" customFormat="1" ht="24.95" customHeight="1" spans="1:253">
      <c r="A347" s="563" t="s">
        <v>258</v>
      </c>
      <c r="B347" s="564">
        <v>0</v>
      </c>
      <c r="C347" s="565">
        <v>0</v>
      </c>
      <c r="D347" s="565">
        <v>0</v>
      </c>
      <c r="E347" s="566" t="str">
        <f t="shared" si="61"/>
        <v/>
      </c>
      <c r="F347" s="565">
        <v>0</v>
      </c>
      <c r="G347" s="567" t="str">
        <f t="shared" si="50"/>
        <v/>
      </c>
    </row>
    <row r="348" s="5" customFormat="1" ht="24.95" customHeight="1" spans="1:253">
      <c r="A348" s="563" t="s">
        <v>259</v>
      </c>
      <c r="B348" s="564">
        <v>0</v>
      </c>
      <c r="C348" s="565">
        <v>0</v>
      </c>
      <c r="D348" s="565">
        <v>0</v>
      </c>
      <c r="E348" s="566" t="str">
        <f t="shared" si="61"/>
        <v/>
      </c>
      <c r="F348" s="565">
        <v>0</v>
      </c>
      <c r="G348" s="567" t="str">
        <f t="shared" si="50"/>
        <v/>
      </c>
      <c r="H348" s="527"/>
      <c r="I348" s="527"/>
      <c r="J348" s="527"/>
      <c r="K348" s="527"/>
      <c r="L348" s="527"/>
      <c r="M348" s="527"/>
      <c r="N348" s="527"/>
      <c r="O348" s="527"/>
      <c r="P348" s="527"/>
      <c r="Q348" s="527"/>
      <c r="R348" s="527"/>
      <c r="S348" s="527"/>
      <c r="T348" s="527"/>
      <c r="U348" s="527"/>
      <c r="V348" s="527"/>
      <c r="W348" s="527"/>
      <c r="X348" s="527"/>
      <c r="Y348" s="527"/>
      <c r="Z348" s="527"/>
      <c r="AA348" s="527"/>
      <c r="AB348" s="527"/>
      <c r="AC348" s="527"/>
      <c r="HN348" s="527"/>
      <c r="HO348" s="527"/>
      <c r="HP348" s="527"/>
      <c r="HQ348" s="527"/>
      <c r="HR348" s="527"/>
      <c r="HS348" s="527"/>
      <c r="HT348" s="527"/>
      <c r="HU348" s="527"/>
      <c r="HV348" s="527"/>
      <c r="HW348" s="527"/>
      <c r="HX348" s="527"/>
      <c r="HY348" s="527"/>
      <c r="HZ348" s="527"/>
      <c r="IA348" s="527"/>
      <c r="IB348" s="527"/>
      <c r="IC348" s="527"/>
      <c r="ID348" s="527"/>
      <c r="IE348" s="527"/>
      <c r="IF348" s="527"/>
      <c r="IG348" s="527"/>
      <c r="IH348" s="527"/>
      <c r="II348" s="527"/>
      <c r="IJ348" s="527"/>
      <c r="IK348" s="527"/>
      <c r="IL348" s="527"/>
      <c r="IM348" s="527"/>
      <c r="IN348" s="527"/>
      <c r="IO348" s="527"/>
      <c r="IP348" s="527"/>
      <c r="IQ348" s="527"/>
      <c r="IR348" s="527"/>
      <c r="IS348" s="527"/>
    </row>
    <row r="349" s="5" customFormat="1" ht="24.95" customHeight="1" spans="1:253">
      <c r="A349" s="563" t="s">
        <v>59</v>
      </c>
      <c r="B349" s="564">
        <v>0</v>
      </c>
      <c r="C349" s="565">
        <v>0</v>
      </c>
      <c r="D349" s="565">
        <v>0</v>
      </c>
      <c r="E349" s="566" t="str">
        <f t="shared" si="61"/>
        <v/>
      </c>
      <c r="F349" s="565">
        <v>0</v>
      </c>
      <c r="G349" s="567" t="str">
        <f t="shared" si="50"/>
        <v/>
      </c>
      <c r="H349" s="527"/>
      <c r="I349" s="527"/>
      <c r="J349" s="527"/>
      <c r="K349" s="527"/>
      <c r="L349" s="527"/>
      <c r="M349" s="527"/>
      <c r="N349" s="527"/>
      <c r="O349" s="527"/>
      <c r="P349" s="527"/>
      <c r="Q349" s="527"/>
      <c r="R349" s="527"/>
      <c r="S349" s="527"/>
      <c r="T349" s="527"/>
      <c r="U349" s="527"/>
      <c r="V349" s="527"/>
      <c r="W349" s="527"/>
      <c r="X349" s="527"/>
      <c r="Y349" s="527"/>
      <c r="Z349" s="527"/>
      <c r="AA349" s="527"/>
      <c r="AB349" s="527"/>
      <c r="AC349" s="527"/>
      <c r="HN349" s="527"/>
      <c r="HO349" s="527"/>
      <c r="HP349" s="527"/>
      <c r="HQ349" s="527"/>
      <c r="HR349" s="527"/>
      <c r="HS349" s="527"/>
      <c r="HT349" s="527"/>
      <c r="HU349" s="527"/>
      <c r="HV349" s="527"/>
      <c r="HW349" s="527"/>
      <c r="HX349" s="527"/>
      <c r="HY349" s="527"/>
      <c r="HZ349" s="527"/>
      <c r="IA349" s="527"/>
      <c r="IB349" s="527"/>
      <c r="IC349" s="527"/>
      <c r="ID349" s="527"/>
      <c r="IE349" s="527"/>
      <c r="IF349" s="527"/>
      <c r="IG349" s="527"/>
      <c r="IH349" s="527"/>
      <c r="II349" s="527"/>
      <c r="IJ349" s="527"/>
      <c r="IK349" s="527"/>
      <c r="IL349" s="527"/>
      <c r="IM349" s="527"/>
      <c r="IN349" s="527"/>
      <c r="IO349" s="527"/>
      <c r="IP349" s="527"/>
      <c r="IQ349" s="527"/>
      <c r="IR349" s="527"/>
      <c r="IS349" s="527"/>
    </row>
    <row r="350" s="5" customFormat="1" ht="24.95" customHeight="1" spans="1:253">
      <c r="A350" s="563" t="s">
        <v>260</v>
      </c>
      <c r="B350" s="564">
        <v>0</v>
      </c>
      <c r="C350" s="565">
        <v>0</v>
      </c>
      <c r="D350" s="565">
        <v>0</v>
      </c>
      <c r="E350" s="566" t="str">
        <f t="shared" si="61"/>
        <v/>
      </c>
      <c r="F350" s="565">
        <v>0</v>
      </c>
      <c r="G350" s="567" t="str">
        <f t="shared" si="50"/>
        <v/>
      </c>
      <c r="H350" s="527"/>
      <c r="I350" s="527"/>
      <c r="J350" s="527"/>
      <c r="K350" s="527"/>
      <c r="L350" s="527"/>
      <c r="M350" s="527"/>
      <c r="N350" s="527"/>
      <c r="O350" s="527"/>
      <c r="P350" s="527"/>
      <c r="Q350" s="527"/>
      <c r="R350" s="527"/>
      <c r="S350" s="527"/>
      <c r="T350" s="527"/>
      <c r="U350" s="527"/>
      <c r="V350" s="527"/>
      <c r="W350" s="527"/>
      <c r="X350" s="527"/>
      <c r="Y350" s="527"/>
      <c r="Z350" s="527"/>
      <c r="AA350" s="527"/>
      <c r="AB350" s="527"/>
      <c r="AC350" s="527"/>
      <c r="HN350" s="527"/>
      <c r="HO350" s="527"/>
      <c r="HP350" s="527"/>
      <c r="HQ350" s="527"/>
      <c r="HR350" s="527"/>
      <c r="HS350" s="527"/>
      <c r="HT350" s="527"/>
      <c r="HU350" s="527"/>
      <c r="HV350" s="527"/>
      <c r="HW350" s="527"/>
      <c r="HX350" s="527"/>
      <c r="HY350" s="527"/>
      <c r="HZ350" s="527"/>
      <c r="IA350" s="527"/>
      <c r="IB350" s="527"/>
      <c r="IC350" s="527"/>
      <c r="ID350" s="527"/>
      <c r="IE350" s="527"/>
      <c r="IF350" s="527"/>
      <c r="IG350" s="527"/>
      <c r="IH350" s="527"/>
      <c r="II350" s="527"/>
      <c r="IJ350" s="527"/>
      <c r="IK350" s="527"/>
      <c r="IL350" s="527"/>
      <c r="IM350" s="527"/>
      <c r="IN350" s="527"/>
      <c r="IO350" s="527"/>
      <c r="IP350" s="527"/>
      <c r="IQ350" s="527"/>
      <c r="IR350" s="527"/>
      <c r="IS350" s="527"/>
    </row>
    <row r="351" s="528" customFormat="1" ht="24.95" customHeight="1" spans="1:253">
      <c r="A351" s="563" t="s">
        <v>261</v>
      </c>
      <c r="B351" s="367">
        <f t="shared" ref="B351:F351" si="65">SUM(B352:B364)</f>
        <v>782</v>
      </c>
      <c r="C351" s="367">
        <f t="shared" si="65"/>
        <v>952</v>
      </c>
      <c r="D351" s="367">
        <f t="shared" si="65"/>
        <v>790</v>
      </c>
      <c r="E351" s="561">
        <f t="shared" si="61"/>
        <v>0.829831932773109</v>
      </c>
      <c r="F351" s="367">
        <f t="shared" si="65"/>
        <v>601</v>
      </c>
      <c r="G351" s="562">
        <f t="shared" si="50"/>
        <v>0.314475873544093</v>
      </c>
    </row>
    <row r="352" s="528" customFormat="1" ht="24.95" customHeight="1" spans="1:253">
      <c r="A352" s="563" t="s">
        <v>50</v>
      </c>
      <c r="B352" s="564">
        <v>488</v>
      </c>
      <c r="C352" s="565">
        <v>529</v>
      </c>
      <c r="D352" s="565">
        <v>529</v>
      </c>
      <c r="E352" s="566">
        <f t="shared" si="61"/>
        <v>1</v>
      </c>
      <c r="F352" s="565">
        <v>474</v>
      </c>
      <c r="G352" s="567">
        <f t="shared" si="50"/>
        <v>0.116033755274262</v>
      </c>
    </row>
    <row r="353" s="5" customFormat="1" ht="24.95" customHeight="1" spans="1:253">
      <c r="A353" s="563" t="s">
        <v>51</v>
      </c>
      <c r="B353" s="564">
        <v>0</v>
      </c>
      <c r="C353" s="565">
        <v>0</v>
      </c>
      <c r="D353" s="565">
        <v>0</v>
      </c>
      <c r="E353" s="566" t="str">
        <f t="shared" si="61"/>
        <v/>
      </c>
      <c r="F353" s="565">
        <v>0</v>
      </c>
      <c r="G353" s="567" t="str">
        <f t="shared" si="50"/>
        <v/>
      </c>
      <c r="H353" s="527"/>
      <c r="I353" s="527"/>
      <c r="J353" s="527"/>
      <c r="K353" s="527"/>
      <c r="L353" s="527"/>
      <c r="M353" s="527"/>
      <c r="N353" s="527"/>
      <c r="O353" s="527"/>
      <c r="P353" s="527"/>
      <c r="Q353" s="527"/>
      <c r="R353" s="527"/>
      <c r="S353" s="527"/>
      <c r="T353" s="527"/>
      <c r="U353" s="527"/>
      <c r="V353" s="527"/>
      <c r="W353" s="527"/>
      <c r="X353" s="527"/>
      <c r="Y353" s="527"/>
      <c r="Z353" s="527"/>
      <c r="AA353" s="527"/>
      <c r="AB353" s="527"/>
      <c r="AC353" s="527"/>
      <c r="HN353" s="527"/>
      <c r="HO353" s="527"/>
      <c r="HP353" s="527"/>
      <c r="HQ353" s="527"/>
      <c r="HR353" s="527"/>
      <c r="HS353" s="527"/>
      <c r="HT353" s="527"/>
      <c r="HU353" s="527"/>
      <c r="HV353" s="527"/>
      <c r="HW353" s="527"/>
      <c r="HX353" s="527"/>
      <c r="HY353" s="527"/>
      <c r="HZ353" s="527"/>
      <c r="IA353" s="527"/>
      <c r="IB353" s="527"/>
      <c r="IC353" s="527"/>
      <c r="ID353" s="527"/>
      <c r="IE353" s="527"/>
      <c r="IF353" s="527"/>
      <c r="IG353" s="527"/>
      <c r="IH353" s="527"/>
      <c r="II353" s="527"/>
      <c r="IJ353" s="527"/>
      <c r="IK353" s="527"/>
      <c r="IL353" s="527"/>
      <c r="IM353" s="527"/>
      <c r="IN353" s="527"/>
      <c r="IO353" s="527"/>
      <c r="IP353" s="527"/>
      <c r="IQ353" s="527"/>
      <c r="IR353" s="527"/>
      <c r="IS353" s="527"/>
    </row>
    <row r="354" s="5" customFormat="1" ht="24.95" customHeight="1" spans="1:253">
      <c r="A354" s="563" t="s">
        <v>52</v>
      </c>
      <c r="B354" s="564">
        <v>0</v>
      </c>
      <c r="C354" s="565">
        <v>0</v>
      </c>
      <c r="D354" s="565">
        <v>0</v>
      </c>
      <c r="E354" s="566" t="str">
        <f t="shared" si="61"/>
        <v/>
      </c>
      <c r="F354" s="565">
        <v>0</v>
      </c>
      <c r="G354" s="567" t="str">
        <f t="shared" ref="G354:G359" si="66">IFERROR((D354-F354)/F354,"")</f>
        <v/>
      </c>
      <c r="H354" s="527"/>
      <c r="I354" s="527"/>
      <c r="J354" s="527"/>
      <c r="K354" s="527"/>
      <c r="L354" s="527"/>
      <c r="M354" s="527"/>
      <c r="N354" s="527"/>
      <c r="O354" s="527"/>
      <c r="P354" s="527"/>
      <c r="Q354" s="527"/>
      <c r="R354" s="527"/>
      <c r="S354" s="527"/>
      <c r="T354" s="527"/>
      <c r="U354" s="527"/>
      <c r="V354" s="527"/>
      <c r="W354" s="527"/>
      <c r="X354" s="527"/>
      <c r="Y354" s="527"/>
      <c r="Z354" s="527"/>
      <c r="AA354" s="527"/>
      <c r="AB354" s="527"/>
      <c r="AC354" s="527"/>
      <c r="HN354" s="527"/>
      <c r="HO354" s="527"/>
      <c r="HP354" s="527"/>
      <c r="HQ354" s="527"/>
      <c r="HR354" s="527"/>
      <c r="HS354" s="527"/>
      <c r="HT354" s="527"/>
      <c r="HU354" s="527"/>
      <c r="HV354" s="527"/>
      <c r="HW354" s="527"/>
      <c r="HX354" s="527"/>
      <c r="HY354" s="527"/>
      <c r="HZ354" s="527"/>
      <c r="IA354" s="527"/>
      <c r="IB354" s="527"/>
      <c r="IC354" s="527"/>
      <c r="ID354" s="527"/>
      <c r="IE354" s="527"/>
      <c r="IF354" s="527"/>
      <c r="IG354" s="527"/>
      <c r="IH354" s="527"/>
      <c r="II354" s="527"/>
      <c r="IJ354" s="527"/>
      <c r="IK354" s="527"/>
      <c r="IL354" s="527"/>
      <c r="IM354" s="527"/>
      <c r="IN354" s="527"/>
      <c r="IO354" s="527"/>
      <c r="IP354" s="527"/>
      <c r="IQ354" s="527"/>
      <c r="IR354" s="527"/>
      <c r="IS354" s="527"/>
    </row>
    <row r="355" s="5" customFormat="1" ht="24.95" customHeight="1" spans="1:253">
      <c r="A355" s="563" t="s">
        <v>262</v>
      </c>
      <c r="B355" s="564">
        <v>3</v>
      </c>
      <c r="C355" s="565">
        <v>3</v>
      </c>
      <c r="D355" s="565">
        <v>3</v>
      </c>
      <c r="E355" s="566">
        <f t="shared" si="61"/>
        <v>1</v>
      </c>
      <c r="F355" s="565">
        <v>4</v>
      </c>
      <c r="G355" s="567">
        <f t="shared" si="66"/>
        <v>-0.25</v>
      </c>
      <c r="H355" s="527"/>
      <c r="I355" s="527"/>
      <c r="J355" s="527"/>
      <c r="K355" s="527"/>
      <c r="L355" s="527"/>
      <c r="M355" s="527"/>
      <c r="N355" s="527"/>
      <c r="O355" s="527"/>
      <c r="P355" s="527"/>
      <c r="Q355" s="527"/>
      <c r="R355" s="527"/>
      <c r="S355" s="527"/>
      <c r="T355" s="527"/>
      <c r="U355" s="527"/>
      <c r="V355" s="527"/>
      <c r="W355" s="527"/>
      <c r="X355" s="527"/>
      <c r="Y355" s="527"/>
      <c r="Z355" s="527"/>
      <c r="AA355" s="527"/>
      <c r="AB355" s="527"/>
      <c r="AC355" s="527"/>
      <c r="HN355" s="527"/>
      <c r="HO355" s="527"/>
      <c r="HP355" s="527"/>
      <c r="HQ355" s="527"/>
      <c r="HR355" s="527"/>
      <c r="HS355" s="527"/>
      <c r="HT355" s="527"/>
      <c r="HU355" s="527"/>
      <c r="HV355" s="527"/>
      <c r="HW355" s="527"/>
      <c r="HX355" s="527"/>
      <c r="HY355" s="527"/>
      <c r="HZ355" s="527"/>
      <c r="IA355" s="527"/>
      <c r="IB355" s="527"/>
      <c r="IC355" s="527"/>
      <c r="ID355" s="527"/>
      <c r="IE355" s="527"/>
      <c r="IF355" s="527"/>
      <c r="IG355" s="527"/>
      <c r="IH355" s="527"/>
      <c r="II355" s="527"/>
      <c r="IJ355" s="527"/>
      <c r="IK355" s="527"/>
      <c r="IL355" s="527"/>
      <c r="IM355" s="527"/>
      <c r="IN355" s="527"/>
      <c r="IO355" s="527"/>
      <c r="IP355" s="527"/>
      <c r="IQ355" s="527"/>
      <c r="IR355" s="527"/>
      <c r="IS355" s="527"/>
    </row>
    <row r="356" s="5" customFormat="1" ht="24.95" customHeight="1" spans="1:253">
      <c r="A356" s="563" t="s">
        <v>263</v>
      </c>
      <c r="B356" s="564">
        <v>1</v>
      </c>
      <c r="C356" s="565">
        <v>1</v>
      </c>
      <c r="D356" s="565">
        <v>1</v>
      </c>
      <c r="E356" s="566">
        <f t="shared" si="61"/>
        <v>1</v>
      </c>
      <c r="F356" s="565">
        <v>2</v>
      </c>
      <c r="G356" s="567">
        <f t="shared" si="66"/>
        <v>-0.5</v>
      </c>
      <c r="H356" s="527"/>
      <c r="I356" s="527"/>
      <c r="J356" s="527"/>
      <c r="K356" s="527"/>
      <c r="L356" s="527"/>
      <c r="M356" s="527"/>
      <c r="N356" s="527"/>
      <c r="O356" s="527"/>
      <c r="P356" s="527"/>
      <c r="Q356" s="527"/>
      <c r="R356" s="527"/>
      <c r="S356" s="527"/>
      <c r="T356" s="527"/>
      <c r="U356" s="527"/>
      <c r="V356" s="527"/>
      <c r="W356" s="527"/>
      <c r="X356" s="527"/>
      <c r="Y356" s="527"/>
      <c r="Z356" s="527"/>
      <c r="AA356" s="527"/>
      <c r="AB356" s="527"/>
      <c r="AC356" s="527"/>
      <c r="HN356" s="527"/>
      <c r="HO356" s="527"/>
      <c r="HP356" s="527"/>
      <c r="HQ356" s="527"/>
      <c r="HR356" s="527"/>
      <c r="HS356" s="527"/>
      <c r="HT356" s="527"/>
      <c r="HU356" s="527"/>
      <c r="HV356" s="527"/>
      <c r="HW356" s="527"/>
      <c r="HX356" s="527"/>
      <c r="HY356" s="527"/>
      <c r="HZ356" s="527"/>
      <c r="IA356" s="527"/>
      <c r="IB356" s="527"/>
      <c r="IC356" s="527"/>
      <c r="ID356" s="527"/>
      <c r="IE356" s="527"/>
      <c r="IF356" s="527"/>
      <c r="IG356" s="527"/>
      <c r="IH356" s="527"/>
      <c r="II356" s="527"/>
      <c r="IJ356" s="527"/>
      <c r="IK356" s="527"/>
      <c r="IL356" s="527"/>
      <c r="IM356" s="527"/>
      <c r="IN356" s="527"/>
      <c r="IO356" s="527"/>
      <c r="IP356" s="527"/>
      <c r="IQ356" s="527"/>
      <c r="IR356" s="527"/>
      <c r="IS356" s="527"/>
    </row>
    <row r="357" s="5" customFormat="1" ht="24.95" customHeight="1" spans="1:253">
      <c r="A357" s="563" t="s">
        <v>264</v>
      </c>
      <c r="B357" s="564">
        <v>6</v>
      </c>
      <c r="C357" s="565">
        <v>6</v>
      </c>
      <c r="D357" s="565">
        <v>6</v>
      </c>
      <c r="E357" s="566">
        <f t="shared" si="61"/>
        <v>1</v>
      </c>
      <c r="F357" s="565">
        <v>4</v>
      </c>
      <c r="G357" s="567">
        <f t="shared" si="66"/>
        <v>0.5</v>
      </c>
      <c r="H357" s="527"/>
      <c r="I357" s="527"/>
      <c r="J357" s="527"/>
      <c r="K357" s="527"/>
      <c r="L357" s="527"/>
      <c r="M357" s="527"/>
      <c r="N357" s="527"/>
      <c r="O357" s="527"/>
      <c r="P357" s="527"/>
      <c r="Q357" s="527"/>
      <c r="R357" s="527"/>
      <c r="S357" s="527"/>
      <c r="T357" s="527"/>
      <c r="U357" s="527"/>
      <c r="V357" s="527"/>
      <c r="W357" s="527"/>
      <c r="X357" s="527"/>
      <c r="Y357" s="527"/>
      <c r="Z357" s="527"/>
      <c r="AA357" s="527"/>
      <c r="AB357" s="527"/>
      <c r="AC357" s="527"/>
      <c r="HN357" s="527"/>
      <c r="HO357" s="527"/>
      <c r="HP357" s="527"/>
      <c r="HQ357" s="527"/>
      <c r="HR357" s="527"/>
      <c r="HS357" s="527"/>
      <c r="HT357" s="527"/>
      <c r="HU357" s="527"/>
      <c r="HV357" s="527"/>
      <c r="HW357" s="527"/>
      <c r="HX357" s="527"/>
      <c r="HY357" s="527"/>
      <c r="HZ357" s="527"/>
      <c r="IA357" s="527"/>
      <c r="IB357" s="527"/>
      <c r="IC357" s="527"/>
      <c r="ID357" s="527"/>
      <c r="IE357" s="527"/>
      <c r="IF357" s="527"/>
      <c r="IG357" s="527"/>
      <c r="IH357" s="527"/>
      <c r="II357" s="527"/>
      <c r="IJ357" s="527"/>
      <c r="IK357" s="527"/>
      <c r="IL357" s="527"/>
      <c r="IM357" s="527"/>
      <c r="IN357" s="527"/>
      <c r="IO357" s="527"/>
      <c r="IP357" s="527"/>
      <c r="IQ357" s="527"/>
      <c r="IR357" s="527"/>
      <c r="IS357" s="527"/>
    </row>
    <row r="358" s="5" customFormat="1" ht="24.95" customHeight="1" spans="1:253">
      <c r="A358" s="563" t="s">
        <v>265</v>
      </c>
      <c r="B358" s="564">
        <v>4</v>
      </c>
      <c r="C358" s="565">
        <v>4</v>
      </c>
      <c r="D358" s="565">
        <v>4</v>
      </c>
      <c r="E358" s="566">
        <f t="shared" si="61"/>
        <v>1</v>
      </c>
      <c r="F358" s="565">
        <v>2</v>
      </c>
      <c r="G358" s="567">
        <f t="shared" si="66"/>
        <v>1</v>
      </c>
      <c r="H358" s="527"/>
      <c r="I358" s="527"/>
      <c r="J358" s="527"/>
      <c r="K358" s="527"/>
      <c r="L358" s="527"/>
      <c r="M358" s="527"/>
      <c r="N358" s="527"/>
      <c r="O358" s="527"/>
      <c r="P358" s="527"/>
      <c r="Q358" s="527"/>
      <c r="R358" s="527"/>
      <c r="S358" s="527"/>
      <c r="T358" s="527"/>
      <c r="U358" s="527"/>
      <c r="V358" s="527"/>
      <c r="W358" s="527"/>
      <c r="X358" s="527"/>
      <c r="Y358" s="527"/>
      <c r="Z358" s="527"/>
      <c r="AA358" s="527"/>
      <c r="AB358" s="527"/>
      <c r="AC358" s="527"/>
      <c r="HN358" s="527"/>
      <c r="HO358" s="527"/>
      <c r="HP358" s="527"/>
      <c r="HQ358" s="527"/>
      <c r="HR358" s="527"/>
      <c r="HS358" s="527"/>
      <c r="HT358" s="527"/>
      <c r="HU358" s="527"/>
      <c r="HV358" s="527"/>
      <c r="HW358" s="527"/>
      <c r="HX358" s="527"/>
      <c r="HY358" s="527"/>
      <c r="HZ358" s="527"/>
      <c r="IA358" s="527"/>
      <c r="IB358" s="527"/>
      <c r="IC358" s="527"/>
      <c r="ID358" s="527"/>
      <c r="IE358" s="527"/>
      <c r="IF358" s="527"/>
      <c r="IG358" s="527"/>
      <c r="IH358" s="527"/>
      <c r="II358" s="527"/>
      <c r="IJ358" s="527"/>
      <c r="IK358" s="527"/>
      <c r="IL358" s="527"/>
      <c r="IM358" s="527"/>
      <c r="IN358" s="527"/>
      <c r="IO358" s="527"/>
      <c r="IP358" s="527"/>
      <c r="IQ358" s="527"/>
      <c r="IR358" s="527"/>
      <c r="IS358" s="527"/>
    </row>
    <row r="359" s="529" customFormat="1" ht="24.95" customHeight="1" spans="1:253">
      <c r="A359" s="563" t="s">
        <v>266</v>
      </c>
      <c r="B359" s="564">
        <v>0</v>
      </c>
      <c r="C359" s="565">
        <v>0</v>
      </c>
      <c r="D359" s="565">
        <v>0</v>
      </c>
      <c r="E359" s="566" t="str">
        <f t="shared" si="61"/>
        <v/>
      </c>
      <c r="F359" s="565">
        <v>0</v>
      </c>
      <c r="G359" s="567" t="str">
        <f t="shared" si="66"/>
        <v/>
      </c>
      <c r="H359" s="527"/>
      <c r="I359" s="527"/>
      <c r="J359" s="527"/>
      <c r="K359" s="527"/>
      <c r="L359" s="527"/>
      <c r="M359" s="527"/>
      <c r="N359" s="527"/>
      <c r="O359" s="527"/>
      <c r="P359" s="527"/>
      <c r="Q359" s="527"/>
      <c r="R359" s="527"/>
      <c r="S359" s="527"/>
      <c r="T359" s="527"/>
      <c r="U359" s="527"/>
      <c r="V359" s="527"/>
      <c r="W359" s="527"/>
      <c r="X359" s="527"/>
      <c r="Y359" s="527"/>
      <c r="Z359" s="527"/>
      <c r="AA359" s="527"/>
      <c r="AB359" s="527"/>
      <c r="AC359" s="527"/>
      <c r="HN359" s="527"/>
      <c r="HO359" s="527"/>
      <c r="HP359" s="527"/>
      <c r="HQ359" s="527"/>
      <c r="HR359" s="527"/>
      <c r="HS359" s="527"/>
      <c r="HT359" s="527"/>
      <c r="HU359" s="527"/>
      <c r="HV359" s="527"/>
      <c r="HW359" s="527"/>
      <c r="HX359" s="527"/>
      <c r="HY359" s="527"/>
      <c r="HZ359" s="527"/>
      <c r="IA359" s="527"/>
      <c r="IB359" s="527"/>
      <c r="IC359" s="527"/>
      <c r="ID359" s="527"/>
      <c r="IE359" s="527"/>
      <c r="IF359" s="527"/>
      <c r="IG359" s="527"/>
      <c r="IH359" s="527"/>
      <c r="II359" s="527"/>
      <c r="IJ359" s="527"/>
      <c r="IK359" s="527"/>
      <c r="IL359" s="527"/>
      <c r="IM359" s="527"/>
      <c r="IN359" s="527"/>
      <c r="IO359" s="527"/>
      <c r="IP359" s="527"/>
      <c r="IQ359" s="527"/>
      <c r="IR359" s="527"/>
      <c r="IS359" s="527"/>
    </row>
    <row r="360" s="525" customFormat="1" ht="24.95" customHeight="1" spans="1:253">
      <c r="A360" s="563" t="s">
        <v>267</v>
      </c>
      <c r="B360" s="564">
        <v>2</v>
      </c>
      <c r="C360" s="565">
        <v>2</v>
      </c>
      <c r="D360" s="565">
        <v>2</v>
      </c>
      <c r="E360" s="566">
        <f t="shared" si="61"/>
        <v>1</v>
      </c>
      <c r="F360" s="565">
        <v>2</v>
      </c>
      <c r="G360" s="567"/>
      <c r="H360" s="527"/>
      <c r="I360" s="527"/>
      <c r="J360" s="527"/>
      <c r="K360" s="527"/>
      <c r="L360" s="527"/>
      <c r="M360" s="527"/>
      <c r="N360" s="527"/>
      <c r="O360" s="527"/>
      <c r="P360" s="527"/>
      <c r="Q360" s="527"/>
      <c r="R360" s="527"/>
      <c r="S360" s="527"/>
      <c r="T360" s="527"/>
      <c r="U360" s="527"/>
      <c r="V360" s="527"/>
      <c r="W360" s="527"/>
      <c r="X360" s="527"/>
      <c r="Y360" s="527"/>
      <c r="Z360" s="527"/>
      <c r="AA360" s="527"/>
      <c r="AB360" s="527"/>
      <c r="AC360" s="527"/>
      <c r="HN360" s="527"/>
      <c r="HO360" s="527"/>
      <c r="HP360" s="527"/>
      <c r="HQ360" s="527"/>
      <c r="HR360" s="527"/>
      <c r="HS360" s="527"/>
      <c r="HT360" s="527"/>
      <c r="HU360" s="527"/>
      <c r="HV360" s="527"/>
      <c r="HW360" s="527"/>
      <c r="HX360" s="527"/>
      <c r="HY360" s="527"/>
      <c r="HZ360" s="527"/>
      <c r="IA360" s="527"/>
      <c r="IB360" s="527"/>
      <c r="IC360" s="527"/>
      <c r="ID360" s="527"/>
      <c r="IE360" s="527"/>
      <c r="IF360" s="527"/>
      <c r="IG360" s="527"/>
      <c r="IH360" s="527"/>
      <c r="II360" s="527"/>
      <c r="IJ360" s="527"/>
      <c r="IK360" s="527"/>
      <c r="IL360" s="527"/>
      <c r="IM360" s="527"/>
      <c r="IN360" s="527"/>
      <c r="IO360" s="527"/>
      <c r="IP360" s="527"/>
      <c r="IQ360" s="527"/>
      <c r="IR360" s="527"/>
      <c r="IS360" s="527"/>
    </row>
    <row r="361" s="528" customFormat="1" ht="24.95" customHeight="1" spans="1:253">
      <c r="A361" s="563" t="s">
        <v>268</v>
      </c>
      <c r="B361" s="564">
        <v>1</v>
      </c>
      <c r="C361" s="565">
        <v>1</v>
      </c>
      <c r="D361" s="565">
        <v>1</v>
      </c>
      <c r="E361" s="566">
        <f t="shared" si="61"/>
        <v>1</v>
      </c>
      <c r="F361" s="565">
        <v>3</v>
      </c>
      <c r="G361" s="567">
        <f t="shared" ref="G361:G424" si="67">IFERROR((D361-F361)/F361,"")</f>
        <v>-0.666666666666667</v>
      </c>
    </row>
    <row r="362" s="525" customFormat="1" ht="24.95" customHeight="1" spans="1:253">
      <c r="A362" s="563" t="s">
        <v>90</v>
      </c>
      <c r="B362" s="564">
        <v>0</v>
      </c>
      <c r="C362" s="565">
        <v>0</v>
      </c>
      <c r="D362" s="565">
        <v>0</v>
      </c>
      <c r="E362" s="566" t="str">
        <f t="shared" si="61"/>
        <v/>
      </c>
      <c r="F362" s="565">
        <v>0</v>
      </c>
      <c r="G362" s="567" t="str">
        <f t="shared" si="67"/>
        <v/>
      </c>
      <c r="H362" s="527"/>
      <c r="I362" s="527"/>
      <c r="J362" s="527"/>
      <c r="K362" s="527"/>
      <c r="L362" s="527"/>
      <c r="M362" s="527"/>
      <c r="N362" s="527"/>
      <c r="O362" s="527"/>
      <c r="P362" s="527"/>
      <c r="Q362" s="527"/>
      <c r="R362" s="527"/>
      <c r="S362" s="527"/>
      <c r="T362" s="527"/>
      <c r="U362" s="527"/>
      <c r="V362" s="527"/>
      <c r="W362" s="527"/>
      <c r="X362" s="527"/>
      <c r="Y362" s="527"/>
      <c r="Z362" s="527"/>
      <c r="AA362" s="527"/>
      <c r="AB362" s="527"/>
      <c r="AC362" s="527"/>
      <c r="HN362" s="527"/>
      <c r="HO362" s="527"/>
      <c r="HP362" s="527"/>
      <c r="HQ362" s="527"/>
      <c r="HR362" s="527"/>
      <c r="HS362" s="527"/>
      <c r="HT362" s="527"/>
      <c r="HU362" s="527"/>
      <c r="HV362" s="527"/>
      <c r="HW362" s="527"/>
      <c r="HX362" s="527"/>
      <c r="HY362" s="527"/>
      <c r="HZ362" s="527"/>
      <c r="IA362" s="527"/>
      <c r="IB362" s="527"/>
      <c r="IC362" s="527"/>
      <c r="ID362" s="527"/>
      <c r="IE362" s="527"/>
      <c r="IF362" s="527"/>
      <c r="IG362" s="527"/>
      <c r="IH362" s="527"/>
      <c r="II362" s="527"/>
      <c r="IJ362" s="527"/>
      <c r="IK362" s="527"/>
      <c r="IL362" s="527"/>
      <c r="IM362" s="527"/>
      <c r="IN362" s="527"/>
      <c r="IO362" s="527"/>
      <c r="IP362" s="527"/>
      <c r="IQ362" s="527"/>
      <c r="IR362" s="527"/>
      <c r="IS362" s="527"/>
    </row>
    <row r="363" s="525" customFormat="1" ht="24.95" customHeight="1" spans="1:253">
      <c r="A363" s="563" t="s">
        <v>59</v>
      </c>
      <c r="B363" s="564">
        <v>37</v>
      </c>
      <c r="C363" s="565">
        <v>47</v>
      </c>
      <c r="D363" s="565">
        <v>47</v>
      </c>
      <c r="E363" s="566">
        <f t="shared" si="61"/>
        <v>1</v>
      </c>
      <c r="F363" s="565">
        <v>38</v>
      </c>
      <c r="G363" s="567">
        <f t="shared" si="67"/>
        <v>0.236842105263158</v>
      </c>
      <c r="H363" s="527"/>
      <c r="I363" s="527"/>
      <c r="J363" s="527"/>
      <c r="K363" s="527"/>
      <c r="L363" s="527"/>
      <c r="M363" s="527"/>
      <c r="N363" s="527"/>
      <c r="O363" s="527"/>
      <c r="P363" s="527"/>
      <c r="Q363" s="527"/>
      <c r="R363" s="527"/>
      <c r="S363" s="527"/>
      <c r="T363" s="527"/>
      <c r="U363" s="527"/>
      <c r="V363" s="527"/>
      <c r="W363" s="527"/>
      <c r="X363" s="527"/>
      <c r="Y363" s="527"/>
      <c r="Z363" s="527"/>
      <c r="AA363" s="527"/>
      <c r="AB363" s="527"/>
      <c r="AC363" s="527"/>
      <c r="HN363" s="527"/>
      <c r="HO363" s="527"/>
      <c r="HP363" s="527"/>
      <c r="HQ363" s="527"/>
      <c r="HR363" s="527"/>
      <c r="HS363" s="527"/>
      <c r="HT363" s="527"/>
      <c r="HU363" s="527"/>
      <c r="HV363" s="527"/>
      <c r="HW363" s="527"/>
      <c r="HX363" s="527"/>
      <c r="HY363" s="527"/>
      <c r="HZ363" s="527"/>
      <c r="IA363" s="527"/>
      <c r="IB363" s="527"/>
      <c r="IC363" s="527"/>
      <c r="ID363" s="527"/>
      <c r="IE363" s="527"/>
      <c r="IF363" s="527"/>
      <c r="IG363" s="527"/>
      <c r="IH363" s="527"/>
      <c r="II363" s="527"/>
      <c r="IJ363" s="527"/>
      <c r="IK363" s="527"/>
      <c r="IL363" s="527"/>
      <c r="IM363" s="527"/>
      <c r="IN363" s="527"/>
      <c r="IO363" s="527"/>
      <c r="IP363" s="527"/>
      <c r="IQ363" s="527"/>
      <c r="IR363" s="527"/>
      <c r="IS363" s="527"/>
    </row>
    <row r="364" s="525" customFormat="1" ht="24.95" customHeight="1" spans="1:253">
      <c r="A364" s="574" t="s">
        <v>269</v>
      </c>
      <c r="B364" s="564">
        <v>240</v>
      </c>
      <c r="C364" s="565">
        <v>359</v>
      </c>
      <c r="D364" s="565">
        <v>197</v>
      </c>
      <c r="E364" s="566">
        <f t="shared" si="61"/>
        <v>0.54874651810585</v>
      </c>
      <c r="F364" s="565">
        <v>72</v>
      </c>
      <c r="G364" s="567">
        <f t="shared" si="67"/>
        <v>1.73611111111111</v>
      </c>
      <c r="H364" s="527"/>
      <c r="I364" s="527"/>
      <c r="J364" s="527"/>
      <c r="K364" s="527"/>
      <c r="L364" s="527"/>
      <c r="M364" s="527"/>
      <c r="N364" s="527"/>
      <c r="O364" s="527"/>
      <c r="P364" s="527"/>
      <c r="Q364" s="527"/>
      <c r="R364" s="527"/>
      <c r="S364" s="527"/>
      <c r="T364" s="527"/>
      <c r="U364" s="527"/>
      <c r="V364" s="527"/>
      <c r="W364" s="527"/>
      <c r="X364" s="527"/>
      <c r="Y364" s="527"/>
      <c r="Z364" s="527"/>
      <c r="AA364" s="527"/>
      <c r="AB364" s="527"/>
      <c r="AC364" s="527"/>
      <c r="HN364" s="527"/>
      <c r="HO364" s="527"/>
      <c r="HP364" s="527"/>
      <c r="HQ364" s="527"/>
      <c r="HR364" s="527"/>
      <c r="HS364" s="527"/>
      <c r="HT364" s="527"/>
      <c r="HU364" s="527"/>
      <c r="HV364" s="527"/>
      <c r="HW364" s="527"/>
      <c r="HX364" s="527"/>
      <c r="HY364" s="527"/>
      <c r="HZ364" s="527"/>
      <c r="IA364" s="527"/>
      <c r="IB364" s="527"/>
      <c r="IC364" s="527"/>
      <c r="ID364" s="527"/>
      <c r="IE364" s="527"/>
      <c r="IF364" s="527"/>
      <c r="IG364" s="527"/>
      <c r="IH364" s="527"/>
      <c r="II364" s="527"/>
      <c r="IJ364" s="527"/>
      <c r="IK364" s="527"/>
      <c r="IL364" s="527"/>
      <c r="IM364" s="527"/>
      <c r="IN364" s="527"/>
      <c r="IO364" s="527"/>
      <c r="IP364" s="527"/>
      <c r="IQ364" s="527"/>
      <c r="IR364" s="527"/>
      <c r="IS364" s="527"/>
    </row>
    <row r="365" s="525" customFormat="1" ht="24.95" customHeight="1" spans="1:253">
      <c r="A365" s="563" t="s">
        <v>270</v>
      </c>
      <c r="B365" s="367">
        <f t="shared" ref="B365:F365" si="68">SUM(B366:B374)</f>
        <v>0</v>
      </c>
      <c r="C365" s="367">
        <f t="shared" si="68"/>
        <v>0</v>
      </c>
      <c r="D365" s="367">
        <f t="shared" si="68"/>
        <v>0</v>
      </c>
      <c r="E365" s="561" t="str">
        <f t="shared" si="61"/>
        <v/>
      </c>
      <c r="F365" s="367">
        <f t="shared" si="68"/>
        <v>0</v>
      </c>
      <c r="G365" s="562" t="str">
        <f t="shared" si="67"/>
        <v/>
      </c>
      <c r="H365" s="527"/>
      <c r="I365" s="527"/>
      <c r="J365" s="527"/>
      <c r="K365" s="527"/>
      <c r="L365" s="527"/>
      <c r="M365" s="527"/>
      <c r="N365" s="527"/>
      <c r="O365" s="527"/>
      <c r="P365" s="527"/>
      <c r="Q365" s="527"/>
      <c r="R365" s="527"/>
      <c r="S365" s="527"/>
      <c r="T365" s="527"/>
      <c r="U365" s="527"/>
      <c r="V365" s="527"/>
      <c r="W365" s="527"/>
      <c r="X365" s="527"/>
      <c r="Y365" s="527"/>
      <c r="Z365" s="527"/>
      <c r="AA365" s="527"/>
      <c r="AB365" s="527"/>
      <c r="AC365" s="527"/>
      <c r="HN365" s="527"/>
      <c r="HO365" s="527"/>
      <c r="HP365" s="527"/>
      <c r="HQ365" s="527"/>
      <c r="HR365" s="527"/>
      <c r="HS365" s="527"/>
      <c r="HT365" s="527"/>
      <c r="HU365" s="527"/>
      <c r="HV365" s="527"/>
      <c r="HW365" s="527"/>
      <c r="HX365" s="527"/>
      <c r="HY365" s="527"/>
      <c r="HZ365" s="527"/>
      <c r="IA365" s="527"/>
      <c r="IB365" s="527"/>
      <c r="IC365" s="527"/>
      <c r="ID365" s="527"/>
      <c r="IE365" s="527"/>
      <c r="IF365" s="527"/>
      <c r="IG365" s="527"/>
      <c r="IH365" s="527"/>
      <c r="II365" s="527"/>
      <c r="IJ365" s="527"/>
      <c r="IK365" s="527"/>
      <c r="IL365" s="527"/>
      <c r="IM365" s="527"/>
      <c r="IN365" s="527"/>
      <c r="IO365" s="527"/>
      <c r="IP365" s="527"/>
      <c r="IQ365" s="527"/>
      <c r="IR365" s="527"/>
      <c r="IS365" s="527"/>
    </row>
    <row r="366" s="525" customFormat="1" ht="24.95" customHeight="1" spans="1:253">
      <c r="A366" s="563" t="s">
        <v>50</v>
      </c>
      <c r="B366" s="564">
        <v>0</v>
      </c>
      <c r="C366" s="565">
        <v>0</v>
      </c>
      <c r="D366" s="565">
        <v>0</v>
      </c>
      <c r="E366" s="566" t="str">
        <f t="shared" si="61"/>
        <v/>
      </c>
      <c r="F366" s="565">
        <v>0</v>
      </c>
      <c r="G366" s="567" t="str">
        <f t="shared" si="67"/>
        <v/>
      </c>
      <c r="H366" s="527"/>
      <c r="I366" s="527"/>
      <c r="J366" s="527"/>
      <c r="K366" s="527"/>
      <c r="L366" s="527"/>
      <c r="M366" s="527"/>
      <c r="N366" s="527"/>
      <c r="O366" s="527"/>
      <c r="P366" s="527"/>
      <c r="Q366" s="527"/>
      <c r="R366" s="527"/>
      <c r="S366" s="527"/>
      <c r="T366" s="527"/>
      <c r="U366" s="527"/>
      <c r="V366" s="527"/>
      <c r="W366" s="527"/>
      <c r="X366" s="527"/>
      <c r="Y366" s="527"/>
      <c r="Z366" s="527"/>
      <c r="AA366" s="527"/>
      <c r="AB366" s="527"/>
      <c r="AC366" s="527"/>
      <c r="HN366" s="527"/>
      <c r="HO366" s="527"/>
      <c r="HP366" s="527"/>
      <c r="HQ366" s="527"/>
      <c r="HR366" s="527"/>
      <c r="HS366" s="527"/>
      <c r="HT366" s="527"/>
      <c r="HU366" s="527"/>
      <c r="HV366" s="527"/>
      <c r="HW366" s="527"/>
      <c r="HX366" s="527"/>
      <c r="HY366" s="527"/>
      <c r="HZ366" s="527"/>
      <c r="IA366" s="527"/>
      <c r="IB366" s="527"/>
      <c r="IC366" s="527"/>
      <c r="ID366" s="527"/>
      <c r="IE366" s="527"/>
      <c r="IF366" s="527"/>
      <c r="IG366" s="527"/>
      <c r="IH366" s="527"/>
      <c r="II366" s="527"/>
      <c r="IJ366" s="527"/>
      <c r="IK366" s="527"/>
      <c r="IL366" s="527"/>
      <c r="IM366" s="527"/>
      <c r="IN366" s="527"/>
      <c r="IO366" s="527"/>
      <c r="IP366" s="527"/>
      <c r="IQ366" s="527"/>
      <c r="IR366" s="527"/>
      <c r="IS366" s="527"/>
    </row>
    <row r="367" s="525" customFormat="1" ht="24.95" customHeight="1" spans="1:253">
      <c r="A367" s="563" t="s">
        <v>51</v>
      </c>
      <c r="B367" s="564">
        <v>0</v>
      </c>
      <c r="C367" s="565">
        <v>0</v>
      </c>
      <c r="D367" s="565">
        <v>0</v>
      </c>
      <c r="E367" s="566" t="str">
        <f t="shared" si="61"/>
        <v/>
      </c>
      <c r="F367" s="565">
        <v>0</v>
      </c>
      <c r="G367" s="567" t="str">
        <f t="shared" si="67"/>
        <v/>
      </c>
      <c r="H367" s="527"/>
      <c r="I367" s="527"/>
      <c r="J367" s="527"/>
      <c r="K367" s="527"/>
      <c r="L367" s="527"/>
      <c r="M367" s="527"/>
      <c r="N367" s="527"/>
      <c r="O367" s="527"/>
      <c r="P367" s="527"/>
      <c r="Q367" s="527"/>
      <c r="R367" s="527"/>
      <c r="S367" s="527"/>
      <c r="T367" s="527"/>
      <c r="U367" s="527"/>
      <c r="V367" s="527"/>
      <c r="W367" s="527"/>
      <c r="X367" s="527"/>
      <c r="Y367" s="527"/>
      <c r="Z367" s="527"/>
      <c r="AA367" s="527"/>
      <c r="AB367" s="527"/>
      <c r="AC367" s="527"/>
      <c r="HN367" s="527"/>
      <c r="HO367" s="527"/>
      <c r="HP367" s="527"/>
      <c r="HQ367" s="527"/>
      <c r="HR367" s="527"/>
      <c r="HS367" s="527"/>
      <c r="HT367" s="527"/>
      <c r="HU367" s="527"/>
      <c r="HV367" s="527"/>
      <c r="HW367" s="527"/>
      <c r="HX367" s="527"/>
      <c r="HY367" s="527"/>
      <c r="HZ367" s="527"/>
      <c r="IA367" s="527"/>
      <c r="IB367" s="527"/>
      <c r="IC367" s="527"/>
      <c r="ID367" s="527"/>
      <c r="IE367" s="527"/>
      <c r="IF367" s="527"/>
      <c r="IG367" s="527"/>
      <c r="IH367" s="527"/>
      <c r="II367" s="527"/>
      <c r="IJ367" s="527"/>
      <c r="IK367" s="527"/>
      <c r="IL367" s="527"/>
      <c r="IM367" s="527"/>
      <c r="IN367" s="527"/>
      <c r="IO367" s="527"/>
      <c r="IP367" s="527"/>
      <c r="IQ367" s="527"/>
      <c r="IR367" s="527"/>
      <c r="IS367" s="527"/>
    </row>
    <row r="368" s="525" customFormat="1" ht="24.95" customHeight="1" spans="1:253">
      <c r="A368" s="563" t="s">
        <v>52</v>
      </c>
      <c r="B368" s="564">
        <v>0</v>
      </c>
      <c r="C368" s="565">
        <v>0</v>
      </c>
      <c r="D368" s="565">
        <v>0</v>
      </c>
      <c r="E368" s="566" t="str">
        <f t="shared" si="61"/>
        <v/>
      </c>
      <c r="F368" s="565">
        <v>0</v>
      </c>
      <c r="G368" s="567" t="str">
        <f t="shared" si="67"/>
        <v/>
      </c>
      <c r="H368" s="527"/>
      <c r="I368" s="527"/>
      <c r="J368" s="527"/>
      <c r="K368" s="527"/>
      <c r="L368" s="527"/>
      <c r="M368" s="527"/>
      <c r="N368" s="527"/>
      <c r="O368" s="527"/>
      <c r="P368" s="527"/>
      <c r="Q368" s="527"/>
      <c r="R368" s="527"/>
      <c r="S368" s="527"/>
      <c r="T368" s="527"/>
      <c r="U368" s="527"/>
      <c r="V368" s="527"/>
      <c r="W368" s="527"/>
      <c r="X368" s="527"/>
      <c r="Y368" s="527"/>
      <c r="Z368" s="527"/>
      <c r="AA368" s="527"/>
      <c r="AB368" s="527"/>
      <c r="AC368" s="527"/>
      <c r="HN368" s="527"/>
      <c r="HO368" s="527"/>
      <c r="HP368" s="527"/>
      <c r="HQ368" s="527"/>
      <c r="HR368" s="527"/>
      <c r="HS368" s="527"/>
      <c r="HT368" s="527"/>
      <c r="HU368" s="527"/>
      <c r="HV368" s="527"/>
      <c r="HW368" s="527"/>
      <c r="HX368" s="527"/>
      <c r="HY368" s="527"/>
      <c r="HZ368" s="527"/>
      <c r="IA368" s="527"/>
      <c r="IB368" s="527"/>
      <c r="IC368" s="527"/>
      <c r="ID368" s="527"/>
      <c r="IE368" s="527"/>
      <c r="IF368" s="527"/>
      <c r="IG368" s="527"/>
      <c r="IH368" s="527"/>
      <c r="II368" s="527"/>
      <c r="IJ368" s="527"/>
      <c r="IK368" s="527"/>
      <c r="IL368" s="527"/>
      <c r="IM368" s="527"/>
      <c r="IN368" s="527"/>
      <c r="IO368" s="527"/>
      <c r="IP368" s="527"/>
      <c r="IQ368" s="527"/>
      <c r="IR368" s="527"/>
      <c r="IS368" s="527"/>
    </row>
    <row r="369" s="529" customFormat="1" ht="24.95" customHeight="1" spans="1:253">
      <c r="A369" s="563" t="s">
        <v>271</v>
      </c>
      <c r="B369" s="564">
        <v>0</v>
      </c>
      <c r="C369" s="565">
        <v>0</v>
      </c>
      <c r="D369" s="565">
        <v>0</v>
      </c>
      <c r="E369" s="566" t="str">
        <f t="shared" si="61"/>
        <v/>
      </c>
      <c r="F369" s="565">
        <v>0</v>
      </c>
      <c r="G369" s="567" t="str">
        <f t="shared" si="67"/>
        <v/>
      </c>
      <c r="H369" s="527"/>
      <c r="I369" s="527"/>
      <c r="J369" s="527"/>
      <c r="K369" s="527"/>
      <c r="L369" s="527"/>
      <c r="M369" s="527"/>
      <c r="N369" s="527"/>
      <c r="O369" s="527"/>
      <c r="P369" s="527"/>
      <c r="Q369" s="527"/>
      <c r="R369" s="527"/>
      <c r="S369" s="527"/>
      <c r="T369" s="527"/>
      <c r="U369" s="527"/>
      <c r="V369" s="527"/>
      <c r="W369" s="527"/>
      <c r="X369" s="527"/>
      <c r="Y369" s="527"/>
      <c r="Z369" s="527"/>
      <c r="AA369" s="527"/>
      <c r="AB369" s="527"/>
      <c r="AC369" s="527"/>
      <c r="HN369" s="527"/>
      <c r="HO369" s="527"/>
      <c r="HP369" s="527"/>
      <c r="HQ369" s="527"/>
      <c r="HR369" s="527"/>
      <c r="HS369" s="527"/>
      <c r="HT369" s="527"/>
      <c r="HU369" s="527"/>
      <c r="HV369" s="527"/>
      <c r="HW369" s="527"/>
      <c r="HX369" s="527"/>
      <c r="HY369" s="527"/>
      <c r="HZ369" s="527"/>
      <c r="IA369" s="527"/>
      <c r="IB369" s="527"/>
      <c r="IC369" s="527"/>
      <c r="ID369" s="527"/>
      <c r="IE369" s="527"/>
      <c r="IF369" s="527"/>
      <c r="IG369" s="527"/>
      <c r="IH369" s="527"/>
      <c r="II369" s="527"/>
      <c r="IJ369" s="527"/>
      <c r="IK369" s="527"/>
      <c r="IL369" s="527"/>
      <c r="IM369" s="527"/>
      <c r="IN369" s="527"/>
      <c r="IO369" s="527"/>
      <c r="IP369" s="527"/>
      <c r="IQ369" s="527"/>
      <c r="IR369" s="527"/>
      <c r="IS369" s="527"/>
    </row>
    <row r="370" s="528" customFormat="1" ht="24.95" customHeight="1" spans="1:253">
      <c r="A370" s="563" t="s">
        <v>272</v>
      </c>
      <c r="B370" s="564">
        <v>0</v>
      </c>
      <c r="C370" s="565">
        <v>0</v>
      </c>
      <c r="D370" s="565">
        <v>0</v>
      </c>
      <c r="E370" s="566" t="str">
        <f t="shared" si="61"/>
        <v/>
      </c>
      <c r="F370" s="565">
        <v>0</v>
      </c>
      <c r="G370" s="567" t="str">
        <f t="shared" si="67"/>
        <v/>
      </c>
    </row>
    <row r="371" s="528" customFormat="1" ht="24.95" customHeight="1" spans="1:253">
      <c r="A371" s="563" t="s">
        <v>273</v>
      </c>
      <c r="B371" s="564">
        <v>0</v>
      </c>
      <c r="C371" s="565">
        <v>0</v>
      </c>
      <c r="D371" s="565">
        <v>0</v>
      </c>
      <c r="E371" s="566" t="str">
        <f t="shared" si="61"/>
        <v/>
      </c>
      <c r="F371" s="565">
        <v>0</v>
      </c>
      <c r="G371" s="567" t="str">
        <f t="shared" si="67"/>
        <v/>
      </c>
    </row>
    <row r="372" s="525" customFormat="1" ht="24.95" customHeight="1" spans="1:253">
      <c r="A372" s="563" t="s">
        <v>90</v>
      </c>
      <c r="B372" s="564">
        <v>0</v>
      </c>
      <c r="C372" s="565">
        <v>0</v>
      </c>
      <c r="D372" s="565">
        <v>0</v>
      </c>
      <c r="E372" s="566" t="str">
        <f t="shared" si="61"/>
        <v/>
      </c>
      <c r="F372" s="565">
        <v>0</v>
      </c>
      <c r="G372" s="567" t="str">
        <f t="shared" si="67"/>
        <v/>
      </c>
      <c r="H372" s="527"/>
      <c r="I372" s="527"/>
      <c r="J372" s="527"/>
      <c r="K372" s="527"/>
      <c r="L372" s="527"/>
      <c r="M372" s="527"/>
      <c r="N372" s="527"/>
      <c r="O372" s="527"/>
      <c r="P372" s="527"/>
      <c r="Q372" s="527"/>
      <c r="R372" s="527"/>
      <c r="S372" s="527"/>
      <c r="T372" s="527"/>
      <c r="U372" s="527"/>
      <c r="V372" s="527"/>
      <c r="W372" s="527"/>
      <c r="X372" s="527"/>
      <c r="Y372" s="527"/>
      <c r="Z372" s="527"/>
      <c r="AA372" s="527"/>
      <c r="AB372" s="527"/>
      <c r="AC372" s="527"/>
      <c r="HN372" s="527"/>
      <c r="HO372" s="527"/>
      <c r="HP372" s="527"/>
      <c r="HQ372" s="527"/>
      <c r="HR372" s="527"/>
      <c r="HS372" s="527"/>
      <c r="HT372" s="527"/>
      <c r="HU372" s="527"/>
      <c r="HV372" s="527"/>
      <c r="HW372" s="527"/>
      <c r="HX372" s="527"/>
      <c r="HY372" s="527"/>
      <c r="HZ372" s="527"/>
      <c r="IA372" s="527"/>
      <c r="IB372" s="527"/>
      <c r="IC372" s="527"/>
      <c r="ID372" s="527"/>
      <c r="IE372" s="527"/>
      <c r="IF372" s="527"/>
      <c r="IG372" s="527"/>
      <c r="IH372" s="527"/>
      <c r="II372" s="527"/>
      <c r="IJ372" s="527"/>
      <c r="IK372" s="527"/>
      <c r="IL372" s="527"/>
      <c r="IM372" s="527"/>
      <c r="IN372" s="527"/>
      <c r="IO372" s="527"/>
      <c r="IP372" s="527"/>
      <c r="IQ372" s="527"/>
      <c r="IR372" s="527"/>
      <c r="IS372" s="527"/>
    </row>
    <row r="373" s="525" customFormat="1" ht="24.95" customHeight="1" spans="1:253">
      <c r="A373" s="563" t="s">
        <v>59</v>
      </c>
      <c r="B373" s="564">
        <v>0</v>
      </c>
      <c r="C373" s="565">
        <v>0</v>
      </c>
      <c r="D373" s="565">
        <v>0</v>
      </c>
      <c r="E373" s="566" t="str">
        <f t="shared" si="61"/>
        <v/>
      </c>
      <c r="F373" s="565">
        <v>0</v>
      </c>
      <c r="G373" s="567" t="str">
        <f t="shared" si="67"/>
        <v/>
      </c>
      <c r="H373" s="527"/>
      <c r="I373" s="527"/>
      <c r="J373" s="527"/>
      <c r="K373" s="527"/>
      <c r="L373" s="527"/>
      <c r="M373" s="527"/>
      <c r="N373" s="527"/>
      <c r="O373" s="527"/>
      <c r="P373" s="527"/>
      <c r="Q373" s="527"/>
      <c r="R373" s="527"/>
      <c r="S373" s="527"/>
      <c r="T373" s="527"/>
      <c r="U373" s="527"/>
      <c r="V373" s="527"/>
      <c r="W373" s="527"/>
      <c r="X373" s="527"/>
      <c r="Y373" s="527"/>
      <c r="Z373" s="527"/>
      <c r="AA373" s="527"/>
      <c r="AB373" s="527"/>
      <c r="AC373" s="527"/>
      <c r="HN373" s="527"/>
      <c r="HO373" s="527"/>
      <c r="HP373" s="527"/>
      <c r="HQ373" s="527"/>
      <c r="HR373" s="527"/>
      <c r="HS373" s="527"/>
      <c r="HT373" s="527"/>
      <c r="HU373" s="527"/>
      <c r="HV373" s="527"/>
      <c r="HW373" s="527"/>
      <c r="HX373" s="527"/>
      <c r="HY373" s="527"/>
      <c r="HZ373" s="527"/>
      <c r="IA373" s="527"/>
      <c r="IB373" s="527"/>
      <c r="IC373" s="527"/>
      <c r="ID373" s="527"/>
      <c r="IE373" s="527"/>
      <c r="IF373" s="527"/>
      <c r="IG373" s="527"/>
      <c r="IH373" s="527"/>
      <c r="II373" s="527"/>
      <c r="IJ373" s="527"/>
      <c r="IK373" s="527"/>
      <c r="IL373" s="527"/>
      <c r="IM373" s="527"/>
      <c r="IN373" s="527"/>
      <c r="IO373" s="527"/>
      <c r="IP373" s="527"/>
      <c r="IQ373" s="527"/>
      <c r="IR373" s="527"/>
      <c r="IS373" s="527"/>
    </row>
    <row r="374" s="525" customFormat="1" ht="24.95" customHeight="1" spans="1:253">
      <c r="A374" s="563" t="s">
        <v>274</v>
      </c>
      <c r="B374" s="564">
        <v>0</v>
      </c>
      <c r="C374" s="565">
        <v>0</v>
      </c>
      <c r="D374" s="565">
        <v>0</v>
      </c>
      <c r="E374" s="566" t="str">
        <f t="shared" si="61"/>
        <v/>
      </c>
      <c r="F374" s="565">
        <v>0</v>
      </c>
      <c r="G374" s="567" t="str">
        <f t="shared" si="67"/>
        <v/>
      </c>
      <c r="H374" s="527"/>
      <c r="I374" s="527"/>
      <c r="J374" s="527"/>
      <c r="K374" s="527"/>
      <c r="L374" s="527"/>
      <c r="M374" s="527"/>
      <c r="N374" s="527"/>
      <c r="O374" s="527"/>
      <c r="P374" s="527"/>
      <c r="Q374" s="527"/>
      <c r="R374" s="527"/>
      <c r="S374" s="527"/>
      <c r="T374" s="527"/>
      <c r="U374" s="527"/>
      <c r="V374" s="527"/>
      <c r="W374" s="527"/>
      <c r="X374" s="527"/>
      <c r="Y374" s="527"/>
      <c r="Z374" s="527"/>
      <c r="AA374" s="527"/>
      <c r="AB374" s="527"/>
      <c r="AC374" s="527"/>
      <c r="HN374" s="527"/>
      <c r="HO374" s="527"/>
      <c r="HP374" s="527"/>
      <c r="HQ374" s="527"/>
      <c r="HR374" s="527"/>
      <c r="HS374" s="527"/>
      <c r="HT374" s="527"/>
      <c r="HU374" s="527"/>
      <c r="HV374" s="527"/>
      <c r="HW374" s="527"/>
      <c r="HX374" s="527"/>
      <c r="HY374" s="527"/>
      <c r="HZ374" s="527"/>
      <c r="IA374" s="527"/>
      <c r="IB374" s="527"/>
      <c r="IC374" s="527"/>
      <c r="ID374" s="527"/>
      <c r="IE374" s="527"/>
      <c r="IF374" s="527"/>
      <c r="IG374" s="527"/>
      <c r="IH374" s="527"/>
      <c r="II374" s="527"/>
      <c r="IJ374" s="527"/>
      <c r="IK374" s="527"/>
      <c r="IL374" s="527"/>
      <c r="IM374" s="527"/>
      <c r="IN374" s="527"/>
      <c r="IO374" s="527"/>
      <c r="IP374" s="527"/>
      <c r="IQ374" s="527"/>
      <c r="IR374" s="527"/>
      <c r="IS374" s="527"/>
    </row>
    <row r="375" s="525" customFormat="1" ht="24.95" customHeight="1" spans="1:253">
      <c r="A375" s="563" t="s">
        <v>275</v>
      </c>
      <c r="B375" s="367">
        <f t="shared" ref="B375:F375" si="69">SUM(B376:B384)</f>
        <v>0</v>
      </c>
      <c r="C375" s="367">
        <f t="shared" si="69"/>
        <v>0</v>
      </c>
      <c r="D375" s="367">
        <f t="shared" si="69"/>
        <v>0</v>
      </c>
      <c r="E375" s="561" t="str">
        <f t="shared" si="61"/>
        <v/>
      </c>
      <c r="F375" s="367">
        <f t="shared" si="69"/>
        <v>0</v>
      </c>
      <c r="G375" s="562" t="str">
        <f t="shared" si="67"/>
        <v/>
      </c>
      <c r="H375" s="527"/>
      <c r="I375" s="527"/>
      <c r="J375" s="527"/>
      <c r="K375" s="527"/>
      <c r="L375" s="527"/>
      <c r="M375" s="527"/>
      <c r="N375" s="527"/>
      <c r="O375" s="527"/>
      <c r="P375" s="527"/>
      <c r="Q375" s="527"/>
      <c r="R375" s="527"/>
      <c r="S375" s="527"/>
      <c r="T375" s="527"/>
      <c r="U375" s="527"/>
      <c r="V375" s="527"/>
      <c r="W375" s="527"/>
      <c r="X375" s="527"/>
      <c r="Y375" s="527"/>
      <c r="Z375" s="527"/>
      <c r="AA375" s="527"/>
      <c r="AB375" s="527"/>
      <c r="AC375" s="527"/>
      <c r="HN375" s="527"/>
      <c r="HO375" s="527"/>
      <c r="HP375" s="527"/>
      <c r="HQ375" s="527"/>
      <c r="HR375" s="527"/>
      <c r="HS375" s="527"/>
      <c r="HT375" s="527"/>
      <c r="HU375" s="527"/>
      <c r="HV375" s="527"/>
      <c r="HW375" s="527"/>
      <c r="HX375" s="527"/>
      <c r="HY375" s="527"/>
      <c r="HZ375" s="527"/>
      <c r="IA375" s="527"/>
      <c r="IB375" s="527"/>
      <c r="IC375" s="527"/>
      <c r="ID375" s="527"/>
      <c r="IE375" s="527"/>
      <c r="IF375" s="527"/>
      <c r="IG375" s="527"/>
      <c r="IH375" s="527"/>
      <c r="II375" s="527"/>
      <c r="IJ375" s="527"/>
      <c r="IK375" s="527"/>
      <c r="IL375" s="527"/>
      <c r="IM375" s="527"/>
      <c r="IN375" s="527"/>
      <c r="IO375" s="527"/>
      <c r="IP375" s="527"/>
      <c r="IQ375" s="527"/>
      <c r="IR375" s="527"/>
      <c r="IS375" s="527"/>
    </row>
    <row r="376" s="525" customFormat="1" ht="24.95" customHeight="1" spans="1:253">
      <c r="A376" s="563" t="s">
        <v>50</v>
      </c>
      <c r="B376" s="564">
        <v>0</v>
      </c>
      <c r="C376" s="565">
        <v>0</v>
      </c>
      <c r="D376" s="565">
        <v>0</v>
      </c>
      <c r="E376" s="566" t="str">
        <f t="shared" si="61"/>
        <v/>
      </c>
      <c r="F376" s="565">
        <v>0</v>
      </c>
      <c r="G376" s="567" t="str">
        <f t="shared" si="67"/>
        <v/>
      </c>
      <c r="H376" s="527"/>
      <c r="I376" s="527"/>
      <c r="J376" s="527"/>
      <c r="K376" s="527"/>
      <c r="L376" s="527"/>
      <c r="M376" s="527"/>
      <c r="N376" s="527"/>
      <c r="O376" s="527"/>
      <c r="P376" s="527"/>
      <c r="Q376" s="527"/>
      <c r="R376" s="527"/>
      <c r="S376" s="527"/>
      <c r="T376" s="527"/>
      <c r="U376" s="527"/>
      <c r="V376" s="527"/>
      <c r="W376" s="527"/>
      <c r="X376" s="527"/>
      <c r="Y376" s="527"/>
      <c r="Z376" s="527"/>
      <c r="AA376" s="527"/>
      <c r="AB376" s="527"/>
      <c r="AC376" s="527"/>
      <c r="HN376" s="527"/>
      <c r="HO376" s="527"/>
      <c r="HP376" s="527"/>
      <c r="HQ376" s="527"/>
      <c r="HR376" s="527"/>
      <c r="HS376" s="527"/>
      <c r="HT376" s="527"/>
      <c r="HU376" s="527"/>
      <c r="HV376" s="527"/>
      <c r="HW376" s="527"/>
      <c r="HX376" s="527"/>
      <c r="HY376" s="527"/>
      <c r="HZ376" s="527"/>
      <c r="IA376" s="527"/>
      <c r="IB376" s="527"/>
      <c r="IC376" s="527"/>
      <c r="ID376" s="527"/>
      <c r="IE376" s="527"/>
      <c r="IF376" s="527"/>
      <c r="IG376" s="527"/>
      <c r="IH376" s="527"/>
      <c r="II376" s="527"/>
      <c r="IJ376" s="527"/>
      <c r="IK376" s="527"/>
      <c r="IL376" s="527"/>
      <c r="IM376" s="527"/>
      <c r="IN376" s="527"/>
      <c r="IO376" s="527"/>
      <c r="IP376" s="527"/>
      <c r="IQ376" s="527"/>
      <c r="IR376" s="527"/>
      <c r="IS376" s="527"/>
    </row>
    <row r="377" s="525" customFormat="1" ht="24.95" customHeight="1" spans="1:253">
      <c r="A377" s="563" t="s">
        <v>51</v>
      </c>
      <c r="B377" s="564">
        <v>0</v>
      </c>
      <c r="C377" s="565">
        <v>0</v>
      </c>
      <c r="D377" s="565">
        <v>0</v>
      </c>
      <c r="E377" s="566" t="str">
        <f t="shared" si="61"/>
        <v/>
      </c>
      <c r="F377" s="565">
        <v>0</v>
      </c>
      <c r="G377" s="567" t="str">
        <f t="shared" si="67"/>
        <v/>
      </c>
      <c r="H377" s="527"/>
      <c r="I377" s="527"/>
      <c r="J377" s="527"/>
      <c r="K377" s="527"/>
      <c r="L377" s="527"/>
      <c r="M377" s="527"/>
      <c r="N377" s="527"/>
      <c r="O377" s="527"/>
      <c r="P377" s="527"/>
      <c r="Q377" s="527"/>
      <c r="R377" s="527"/>
      <c r="S377" s="527"/>
      <c r="T377" s="527"/>
      <c r="U377" s="527"/>
      <c r="V377" s="527"/>
      <c r="W377" s="527"/>
      <c r="X377" s="527"/>
      <c r="Y377" s="527"/>
      <c r="Z377" s="527"/>
      <c r="AA377" s="527"/>
      <c r="AB377" s="527"/>
      <c r="AC377" s="527"/>
      <c r="HN377" s="527"/>
      <c r="HO377" s="527"/>
      <c r="HP377" s="527"/>
      <c r="HQ377" s="527"/>
      <c r="HR377" s="527"/>
      <c r="HS377" s="527"/>
      <c r="HT377" s="527"/>
      <c r="HU377" s="527"/>
      <c r="HV377" s="527"/>
      <c r="HW377" s="527"/>
      <c r="HX377" s="527"/>
      <c r="HY377" s="527"/>
      <c r="HZ377" s="527"/>
      <c r="IA377" s="527"/>
      <c r="IB377" s="527"/>
      <c r="IC377" s="527"/>
      <c r="ID377" s="527"/>
      <c r="IE377" s="527"/>
      <c r="IF377" s="527"/>
      <c r="IG377" s="527"/>
      <c r="IH377" s="527"/>
      <c r="II377" s="527"/>
      <c r="IJ377" s="527"/>
      <c r="IK377" s="527"/>
      <c r="IL377" s="527"/>
      <c r="IM377" s="527"/>
      <c r="IN377" s="527"/>
      <c r="IO377" s="527"/>
      <c r="IP377" s="527"/>
      <c r="IQ377" s="527"/>
      <c r="IR377" s="527"/>
      <c r="IS377" s="527"/>
    </row>
    <row r="378" s="525" customFormat="1" ht="24.95" customHeight="1" spans="1:253">
      <c r="A378" s="563" t="s">
        <v>52</v>
      </c>
      <c r="B378" s="564">
        <v>0</v>
      </c>
      <c r="C378" s="565">
        <v>0</v>
      </c>
      <c r="D378" s="565">
        <v>0</v>
      </c>
      <c r="E378" s="566" t="str">
        <f t="shared" si="61"/>
        <v/>
      </c>
      <c r="F378" s="565">
        <v>0</v>
      </c>
      <c r="G378" s="567" t="str">
        <f t="shared" si="67"/>
        <v/>
      </c>
      <c r="H378" s="527"/>
      <c r="I378" s="527"/>
      <c r="J378" s="527"/>
      <c r="K378" s="527"/>
      <c r="L378" s="527"/>
      <c r="M378" s="527"/>
      <c r="N378" s="527"/>
      <c r="O378" s="527"/>
      <c r="P378" s="527"/>
      <c r="Q378" s="527"/>
      <c r="R378" s="527"/>
      <c r="S378" s="527"/>
      <c r="T378" s="527"/>
      <c r="U378" s="527"/>
      <c r="V378" s="527"/>
      <c r="W378" s="527"/>
      <c r="X378" s="527"/>
      <c r="Y378" s="527"/>
      <c r="Z378" s="527"/>
      <c r="AA378" s="527"/>
      <c r="AB378" s="527"/>
      <c r="AC378" s="527"/>
      <c r="HN378" s="527"/>
      <c r="HO378" s="527"/>
      <c r="HP378" s="527"/>
      <c r="HQ378" s="527"/>
      <c r="HR378" s="527"/>
      <c r="HS378" s="527"/>
      <c r="HT378" s="527"/>
      <c r="HU378" s="527"/>
      <c r="HV378" s="527"/>
      <c r="HW378" s="527"/>
      <c r="HX378" s="527"/>
      <c r="HY378" s="527"/>
      <c r="HZ378" s="527"/>
      <c r="IA378" s="527"/>
      <c r="IB378" s="527"/>
      <c r="IC378" s="527"/>
      <c r="ID378" s="527"/>
      <c r="IE378" s="527"/>
      <c r="IF378" s="527"/>
      <c r="IG378" s="527"/>
      <c r="IH378" s="527"/>
      <c r="II378" s="527"/>
      <c r="IJ378" s="527"/>
      <c r="IK378" s="527"/>
      <c r="IL378" s="527"/>
      <c r="IM378" s="527"/>
      <c r="IN378" s="527"/>
      <c r="IO378" s="527"/>
      <c r="IP378" s="527"/>
      <c r="IQ378" s="527"/>
      <c r="IR378" s="527"/>
      <c r="IS378" s="527"/>
    </row>
    <row r="379" s="529" customFormat="1" ht="24.95" customHeight="1" spans="1:253">
      <c r="A379" s="563" t="s">
        <v>276</v>
      </c>
      <c r="B379" s="564">
        <v>0</v>
      </c>
      <c r="C379" s="565">
        <v>0</v>
      </c>
      <c r="D379" s="565">
        <v>0</v>
      </c>
      <c r="E379" s="566" t="str">
        <f t="shared" si="61"/>
        <v/>
      </c>
      <c r="F379" s="565">
        <v>0</v>
      </c>
      <c r="G379" s="567" t="str">
        <f t="shared" si="67"/>
        <v/>
      </c>
      <c r="H379" s="527"/>
      <c r="I379" s="527"/>
      <c r="J379" s="527"/>
      <c r="K379" s="527"/>
      <c r="L379" s="527"/>
      <c r="M379" s="527"/>
      <c r="N379" s="527"/>
      <c r="O379" s="527"/>
      <c r="P379" s="527"/>
      <c r="Q379" s="527"/>
      <c r="R379" s="527"/>
      <c r="S379" s="527"/>
      <c r="T379" s="527"/>
      <c r="U379" s="527"/>
      <c r="V379" s="527"/>
      <c r="W379" s="527"/>
      <c r="X379" s="527"/>
      <c r="Y379" s="527"/>
      <c r="Z379" s="527"/>
      <c r="AA379" s="527"/>
      <c r="AB379" s="527"/>
      <c r="AC379" s="527"/>
      <c r="HN379" s="527"/>
      <c r="HO379" s="527"/>
      <c r="HP379" s="527"/>
      <c r="HQ379" s="527"/>
      <c r="HR379" s="527"/>
      <c r="HS379" s="527"/>
      <c r="HT379" s="527"/>
      <c r="HU379" s="527"/>
      <c r="HV379" s="527"/>
      <c r="HW379" s="527"/>
      <c r="HX379" s="527"/>
      <c r="HY379" s="527"/>
      <c r="HZ379" s="527"/>
      <c r="IA379" s="527"/>
      <c r="IB379" s="527"/>
      <c r="IC379" s="527"/>
      <c r="ID379" s="527"/>
      <c r="IE379" s="527"/>
      <c r="IF379" s="527"/>
      <c r="IG379" s="527"/>
      <c r="IH379" s="527"/>
      <c r="II379" s="527"/>
      <c r="IJ379" s="527"/>
      <c r="IK379" s="527"/>
      <c r="IL379" s="527"/>
      <c r="IM379" s="527"/>
      <c r="IN379" s="527"/>
      <c r="IO379" s="527"/>
      <c r="IP379" s="527"/>
      <c r="IQ379" s="527"/>
      <c r="IR379" s="527"/>
      <c r="IS379" s="527"/>
    </row>
    <row r="380" s="525" customFormat="1" ht="24.95" customHeight="1" spans="1:253">
      <c r="A380" s="563" t="s">
        <v>277</v>
      </c>
      <c r="B380" s="564">
        <v>0</v>
      </c>
      <c r="C380" s="565">
        <v>0</v>
      </c>
      <c r="D380" s="565">
        <v>0</v>
      </c>
      <c r="E380" s="566" t="str">
        <f t="shared" si="61"/>
        <v/>
      </c>
      <c r="F380" s="565">
        <v>0</v>
      </c>
      <c r="G380" s="567" t="str">
        <f t="shared" si="67"/>
        <v/>
      </c>
      <c r="H380" s="527"/>
      <c r="I380" s="527"/>
      <c r="J380" s="527"/>
      <c r="K380" s="527"/>
      <c r="L380" s="527"/>
      <c r="M380" s="527"/>
      <c r="N380" s="527"/>
      <c r="O380" s="527"/>
      <c r="P380" s="527"/>
      <c r="Q380" s="527"/>
      <c r="R380" s="527"/>
      <c r="S380" s="527"/>
      <c r="T380" s="527"/>
      <c r="U380" s="527"/>
      <c r="V380" s="527"/>
      <c r="W380" s="527"/>
      <c r="X380" s="527"/>
      <c r="Y380" s="527"/>
      <c r="Z380" s="527"/>
      <c r="AA380" s="527"/>
      <c r="AB380" s="527"/>
      <c r="AC380" s="527"/>
      <c r="HN380" s="527"/>
      <c r="HO380" s="527"/>
      <c r="HP380" s="527"/>
      <c r="HQ380" s="527"/>
      <c r="HR380" s="527"/>
      <c r="HS380" s="527"/>
      <c r="HT380" s="527"/>
      <c r="HU380" s="527"/>
      <c r="HV380" s="527"/>
      <c r="HW380" s="527"/>
      <c r="HX380" s="527"/>
      <c r="HY380" s="527"/>
      <c r="HZ380" s="527"/>
      <c r="IA380" s="527"/>
      <c r="IB380" s="527"/>
      <c r="IC380" s="527"/>
      <c r="ID380" s="527"/>
      <c r="IE380" s="527"/>
      <c r="IF380" s="527"/>
      <c r="IG380" s="527"/>
      <c r="IH380" s="527"/>
      <c r="II380" s="527"/>
      <c r="IJ380" s="527"/>
      <c r="IK380" s="527"/>
      <c r="IL380" s="527"/>
      <c r="IM380" s="527"/>
      <c r="IN380" s="527"/>
      <c r="IO380" s="527"/>
      <c r="IP380" s="527"/>
      <c r="IQ380" s="527"/>
      <c r="IR380" s="527"/>
      <c r="IS380" s="527"/>
    </row>
    <row r="381" s="528" customFormat="1" ht="24.95" customHeight="1" spans="1:253">
      <c r="A381" s="563" t="s">
        <v>278</v>
      </c>
      <c r="B381" s="564">
        <v>0</v>
      </c>
      <c r="C381" s="565">
        <v>0</v>
      </c>
      <c r="D381" s="565">
        <v>0</v>
      </c>
      <c r="E381" s="566" t="str">
        <f t="shared" si="61"/>
        <v/>
      </c>
      <c r="F381" s="565">
        <v>0</v>
      </c>
      <c r="G381" s="567" t="str">
        <f t="shared" si="67"/>
        <v/>
      </c>
    </row>
    <row r="382" s="525" customFormat="1" ht="24.95" customHeight="1" spans="1:253">
      <c r="A382" s="563" t="s">
        <v>90</v>
      </c>
      <c r="B382" s="564">
        <v>0</v>
      </c>
      <c r="C382" s="565">
        <v>0</v>
      </c>
      <c r="D382" s="565">
        <v>0</v>
      </c>
      <c r="E382" s="566" t="str">
        <f t="shared" si="61"/>
        <v/>
      </c>
      <c r="F382" s="565">
        <v>0</v>
      </c>
      <c r="G382" s="567" t="str">
        <f t="shared" si="67"/>
        <v/>
      </c>
      <c r="H382" s="527"/>
      <c r="I382" s="527"/>
      <c r="J382" s="527"/>
      <c r="K382" s="527"/>
      <c r="L382" s="527"/>
      <c r="M382" s="527"/>
      <c r="N382" s="527"/>
      <c r="O382" s="527"/>
      <c r="P382" s="527"/>
      <c r="Q382" s="527"/>
      <c r="R382" s="527"/>
      <c r="S382" s="527"/>
      <c r="T382" s="527"/>
      <c r="U382" s="527"/>
      <c r="V382" s="527"/>
      <c r="W382" s="527"/>
      <c r="X382" s="527"/>
      <c r="Y382" s="527"/>
      <c r="Z382" s="527"/>
      <c r="AA382" s="527"/>
      <c r="AB382" s="527"/>
      <c r="AC382" s="527"/>
      <c r="HN382" s="527"/>
      <c r="HO382" s="527"/>
      <c r="HP382" s="527"/>
      <c r="HQ382" s="527"/>
      <c r="HR382" s="527"/>
      <c r="HS382" s="527"/>
      <c r="HT382" s="527"/>
      <c r="HU382" s="527"/>
      <c r="HV382" s="527"/>
      <c r="HW382" s="527"/>
      <c r="HX382" s="527"/>
      <c r="HY382" s="527"/>
      <c r="HZ382" s="527"/>
      <c r="IA382" s="527"/>
      <c r="IB382" s="527"/>
      <c r="IC382" s="527"/>
      <c r="ID382" s="527"/>
      <c r="IE382" s="527"/>
      <c r="IF382" s="527"/>
      <c r="IG382" s="527"/>
      <c r="IH382" s="527"/>
      <c r="II382" s="527"/>
      <c r="IJ382" s="527"/>
      <c r="IK382" s="527"/>
      <c r="IL382" s="527"/>
      <c r="IM382" s="527"/>
      <c r="IN382" s="527"/>
      <c r="IO382" s="527"/>
      <c r="IP382" s="527"/>
      <c r="IQ382" s="527"/>
      <c r="IR382" s="527"/>
      <c r="IS382" s="527"/>
    </row>
    <row r="383" s="525" customFormat="1" ht="24.95" customHeight="1" spans="1:253">
      <c r="A383" s="563" t="s">
        <v>59</v>
      </c>
      <c r="B383" s="564">
        <v>0</v>
      </c>
      <c r="C383" s="565">
        <v>0</v>
      </c>
      <c r="D383" s="565">
        <v>0</v>
      </c>
      <c r="E383" s="566" t="str">
        <f t="shared" si="61"/>
        <v/>
      </c>
      <c r="F383" s="565">
        <v>0</v>
      </c>
      <c r="G383" s="567" t="str">
        <f t="shared" si="67"/>
        <v/>
      </c>
      <c r="H383" s="527"/>
      <c r="I383" s="527"/>
      <c r="J383" s="527"/>
      <c r="K383" s="527"/>
      <c r="L383" s="527"/>
      <c r="M383" s="527"/>
      <c r="N383" s="527"/>
      <c r="O383" s="527"/>
      <c r="P383" s="527"/>
      <c r="Q383" s="527"/>
      <c r="R383" s="527"/>
      <c r="S383" s="527"/>
      <c r="T383" s="527"/>
      <c r="U383" s="527"/>
      <c r="V383" s="527"/>
      <c r="W383" s="527"/>
      <c r="X383" s="527"/>
      <c r="Y383" s="527"/>
      <c r="Z383" s="527"/>
      <c r="AA383" s="527"/>
      <c r="AB383" s="527"/>
      <c r="AC383" s="527"/>
      <c r="HN383" s="527"/>
      <c r="HO383" s="527"/>
      <c r="HP383" s="527"/>
      <c r="HQ383" s="527"/>
      <c r="HR383" s="527"/>
      <c r="HS383" s="527"/>
      <c r="HT383" s="527"/>
      <c r="HU383" s="527"/>
      <c r="HV383" s="527"/>
      <c r="HW383" s="527"/>
      <c r="HX383" s="527"/>
      <c r="HY383" s="527"/>
      <c r="HZ383" s="527"/>
      <c r="IA383" s="527"/>
      <c r="IB383" s="527"/>
      <c r="IC383" s="527"/>
      <c r="ID383" s="527"/>
      <c r="IE383" s="527"/>
      <c r="IF383" s="527"/>
      <c r="IG383" s="527"/>
      <c r="IH383" s="527"/>
      <c r="II383" s="527"/>
      <c r="IJ383" s="527"/>
      <c r="IK383" s="527"/>
      <c r="IL383" s="527"/>
      <c r="IM383" s="527"/>
      <c r="IN383" s="527"/>
      <c r="IO383" s="527"/>
      <c r="IP383" s="527"/>
      <c r="IQ383" s="527"/>
      <c r="IR383" s="527"/>
      <c r="IS383" s="527"/>
    </row>
    <row r="384" s="528" customFormat="1" ht="24.95" customHeight="1" spans="1:253">
      <c r="A384" s="563" t="s">
        <v>279</v>
      </c>
      <c r="B384" s="564">
        <v>0</v>
      </c>
      <c r="C384" s="565">
        <v>0</v>
      </c>
      <c r="D384" s="565">
        <v>0</v>
      </c>
      <c r="E384" s="566" t="str">
        <f t="shared" si="61"/>
        <v/>
      </c>
      <c r="F384" s="565">
        <v>0</v>
      </c>
      <c r="G384" s="567" t="str">
        <f t="shared" si="67"/>
        <v/>
      </c>
    </row>
    <row r="385" s="525" customFormat="1" ht="24.95" customHeight="1" spans="1:253">
      <c r="A385" s="563" t="s">
        <v>280</v>
      </c>
      <c r="B385" s="367">
        <f t="shared" ref="B385:F385" si="70">SUM(B386:B392)</f>
        <v>0</v>
      </c>
      <c r="C385" s="367">
        <f t="shared" si="70"/>
        <v>0</v>
      </c>
      <c r="D385" s="367">
        <f t="shared" si="70"/>
        <v>0</v>
      </c>
      <c r="E385" s="561" t="str">
        <f t="shared" si="61"/>
        <v/>
      </c>
      <c r="F385" s="367">
        <f t="shared" si="70"/>
        <v>0</v>
      </c>
      <c r="G385" s="562" t="str">
        <f t="shared" si="67"/>
        <v/>
      </c>
      <c r="H385" s="527"/>
      <c r="I385" s="527"/>
      <c r="J385" s="527"/>
      <c r="K385" s="527"/>
      <c r="L385" s="527"/>
      <c r="M385" s="527"/>
      <c r="N385" s="527"/>
      <c r="O385" s="527"/>
      <c r="P385" s="527"/>
      <c r="Q385" s="527"/>
      <c r="R385" s="527"/>
      <c r="S385" s="527"/>
      <c r="T385" s="527"/>
      <c r="U385" s="527"/>
      <c r="V385" s="527"/>
      <c r="W385" s="527"/>
      <c r="X385" s="527"/>
      <c r="Y385" s="527"/>
      <c r="Z385" s="527"/>
      <c r="AA385" s="527"/>
      <c r="AB385" s="527"/>
      <c r="AC385" s="527"/>
      <c r="HN385" s="527"/>
      <c r="HO385" s="527"/>
      <c r="HP385" s="527"/>
      <c r="HQ385" s="527"/>
      <c r="HR385" s="527"/>
      <c r="HS385" s="527"/>
      <c r="HT385" s="527"/>
      <c r="HU385" s="527"/>
      <c r="HV385" s="527"/>
      <c r="HW385" s="527"/>
      <c r="HX385" s="527"/>
      <c r="HY385" s="527"/>
      <c r="HZ385" s="527"/>
      <c r="IA385" s="527"/>
      <c r="IB385" s="527"/>
      <c r="IC385" s="527"/>
      <c r="ID385" s="527"/>
      <c r="IE385" s="527"/>
      <c r="IF385" s="527"/>
      <c r="IG385" s="527"/>
      <c r="IH385" s="527"/>
      <c r="II385" s="527"/>
      <c r="IJ385" s="527"/>
      <c r="IK385" s="527"/>
      <c r="IL385" s="527"/>
      <c r="IM385" s="527"/>
      <c r="IN385" s="527"/>
      <c r="IO385" s="527"/>
      <c r="IP385" s="527"/>
      <c r="IQ385" s="527"/>
      <c r="IR385" s="527"/>
      <c r="IS385" s="527"/>
    </row>
    <row r="386" s="525" customFormat="1" ht="24.95" customHeight="1" spans="1:253">
      <c r="A386" s="563" t="s">
        <v>50</v>
      </c>
      <c r="B386" s="564">
        <v>0</v>
      </c>
      <c r="C386" s="565">
        <v>0</v>
      </c>
      <c r="D386" s="565">
        <v>0</v>
      </c>
      <c r="E386" s="566" t="str">
        <f t="shared" si="61"/>
        <v/>
      </c>
      <c r="F386" s="565">
        <v>0</v>
      </c>
      <c r="G386" s="567" t="str">
        <f t="shared" si="67"/>
        <v/>
      </c>
      <c r="H386" s="527"/>
      <c r="I386" s="527"/>
      <c r="J386" s="527"/>
      <c r="K386" s="527"/>
      <c r="L386" s="527"/>
      <c r="M386" s="527"/>
      <c r="N386" s="527"/>
      <c r="O386" s="527"/>
      <c r="P386" s="527"/>
      <c r="Q386" s="527"/>
      <c r="R386" s="527"/>
      <c r="S386" s="527"/>
      <c r="T386" s="527"/>
      <c r="U386" s="527"/>
      <c r="V386" s="527"/>
      <c r="W386" s="527"/>
      <c r="X386" s="527"/>
      <c r="Y386" s="527"/>
      <c r="Z386" s="527"/>
      <c r="AA386" s="527"/>
      <c r="AB386" s="527"/>
      <c r="AC386" s="527"/>
      <c r="HN386" s="527"/>
      <c r="HO386" s="527"/>
      <c r="HP386" s="527"/>
      <c r="HQ386" s="527"/>
      <c r="HR386" s="527"/>
      <c r="HS386" s="527"/>
      <c r="HT386" s="527"/>
      <c r="HU386" s="527"/>
      <c r="HV386" s="527"/>
      <c r="HW386" s="527"/>
      <c r="HX386" s="527"/>
      <c r="HY386" s="527"/>
      <c r="HZ386" s="527"/>
      <c r="IA386" s="527"/>
      <c r="IB386" s="527"/>
      <c r="IC386" s="527"/>
      <c r="ID386" s="527"/>
      <c r="IE386" s="527"/>
      <c r="IF386" s="527"/>
      <c r="IG386" s="527"/>
      <c r="IH386" s="527"/>
      <c r="II386" s="527"/>
      <c r="IJ386" s="527"/>
      <c r="IK386" s="527"/>
      <c r="IL386" s="527"/>
      <c r="IM386" s="527"/>
      <c r="IN386" s="527"/>
      <c r="IO386" s="527"/>
      <c r="IP386" s="527"/>
      <c r="IQ386" s="527"/>
      <c r="IR386" s="527"/>
      <c r="IS386" s="527"/>
    </row>
    <row r="387" s="529" customFormat="1" ht="24.95" customHeight="1" spans="1:253">
      <c r="A387" s="563" t="s">
        <v>51</v>
      </c>
      <c r="B387" s="564">
        <v>0</v>
      </c>
      <c r="C387" s="565">
        <v>0</v>
      </c>
      <c r="D387" s="565">
        <v>0</v>
      </c>
      <c r="E387" s="566" t="str">
        <f t="shared" si="61"/>
        <v/>
      </c>
      <c r="F387" s="565">
        <v>0</v>
      </c>
      <c r="G387" s="567" t="str">
        <f t="shared" si="67"/>
        <v/>
      </c>
      <c r="H387" s="527"/>
      <c r="I387" s="527"/>
      <c r="J387" s="527"/>
      <c r="K387" s="527"/>
      <c r="L387" s="527"/>
      <c r="M387" s="527"/>
      <c r="N387" s="527"/>
      <c r="O387" s="527"/>
      <c r="P387" s="527"/>
      <c r="Q387" s="527"/>
      <c r="R387" s="527"/>
      <c r="S387" s="527"/>
      <c r="T387" s="527"/>
      <c r="U387" s="527"/>
      <c r="V387" s="527"/>
      <c r="W387" s="527"/>
      <c r="X387" s="527"/>
      <c r="Y387" s="527"/>
      <c r="Z387" s="527"/>
      <c r="AA387" s="527"/>
      <c r="AB387" s="527"/>
      <c r="AC387" s="527"/>
      <c r="HN387" s="527"/>
      <c r="HO387" s="527"/>
      <c r="HP387" s="527"/>
      <c r="HQ387" s="527"/>
      <c r="HR387" s="527"/>
      <c r="HS387" s="527"/>
      <c r="HT387" s="527"/>
      <c r="HU387" s="527"/>
      <c r="HV387" s="527"/>
      <c r="HW387" s="527"/>
      <c r="HX387" s="527"/>
      <c r="HY387" s="527"/>
      <c r="HZ387" s="527"/>
      <c r="IA387" s="527"/>
      <c r="IB387" s="527"/>
      <c r="IC387" s="527"/>
      <c r="ID387" s="527"/>
      <c r="IE387" s="527"/>
      <c r="IF387" s="527"/>
      <c r="IG387" s="527"/>
      <c r="IH387" s="527"/>
      <c r="II387" s="527"/>
      <c r="IJ387" s="527"/>
      <c r="IK387" s="527"/>
      <c r="IL387" s="527"/>
      <c r="IM387" s="527"/>
      <c r="IN387" s="527"/>
      <c r="IO387" s="527"/>
      <c r="IP387" s="527"/>
      <c r="IQ387" s="527"/>
      <c r="IR387" s="527"/>
      <c r="IS387" s="527"/>
    </row>
    <row r="388" s="525" customFormat="1" ht="24.95" customHeight="1" spans="1:253">
      <c r="A388" s="563" t="s">
        <v>52</v>
      </c>
      <c r="B388" s="564">
        <v>0</v>
      </c>
      <c r="C388" s="565">
        <v>0</v>
      </c>
      <c r="D388" s="565">
        <v>0</v>
      </c>
      <c r="E388" s="566" t="str">
        <f t="shared" si="61"/>
        <v/>
      </c>
      <c r="F388" s="565">
        <v>0</v>
      </c>
      <c r="G388" s="567" t="str">
        <f t="shared" si="67"/>
        <v/>
      </c>
      <c r="H388" s="527"/>
      <c r="I388" s="527"/>
      <c r="J388" s="527"/>
      <c r="K388" s="527"/>
      <c r="L388" s="527"/>
      <c r="M388" s="527"/>
      <c r="N388" s="527"/>
      <c r="O388" s="527"/>
      <c r="P388" s="527"/>
      <c r="Q388" s="527"/>
      <c r="R388" s="527"/>
      <c r="S388" s="527"/>
      <c r="T388" s="527"/>
      <c r="U388" s="527"/>
      <c r="V388" s="527"/>
      <c r="W388" s="527"/>
      <c r="X388" s="527"/>
      <c r="Y388" s="527"/>
      <c r="Z388" s="527"/>
      <c r="AA388" s="527"/>
      <c r="AB388" s="527"/>
      <c r="AC388" s="527"/>
      <c r="HN388" s="527"/>
      <c r="HO388" s="527"/>
      <c r="HP388" s="527"/>
      <c r="HQ388" s="527"/>
      <c r="HR388" s="527"/>
      <c r="HS388" s="527"/>
      <c r="HT388" s="527"/>
      <c r="HU388" s="527"/>
      <c r="HV388" s="527"/>
      <c r="HW388" s="527"/>
      <c r="HX388" s="527"/>
      <c r="HY388" s="527"/>
      <c r="HZ388" s="527"/>
      <c r="IA388" s="527"/>
      <c r="IB388" s="527"/>
      <c r="IC388" s="527"/>
      <c r="ID388" s="527"/>
      <c r="IE388" s="527"/>
      <c r="IF388" s="527"/>
      <c r="IG388" s="527"/>
      <c r="IH388" s="527"/>
      <c r="II388" s="527"/>
      <c r="IJ388" s="527"/>
      <c r="IK388" s="527"/>
      <c r="IL388" s="527"/>
      <c r="IM388" s="527"/>
      <c r="IN388" s="527"/>
      <c r="IO388" s="527"/>
      <c r="IP388" s="527"/>
      <c r="IQ388" s="527"/>
      <c r="IR388" s="527"/>
      <c r="IS388" s="527"/>
    </row>
    <row r="389" s="528" customFormat="1" ht="24.95" customHeight="1" spans="1:253">
      <c r="A389" s="563" t="s">
        <v>281</v>
      </c>
      <c r="B389" s="564">
        <v>0</v>
      </c>
      <c r="C389" s="565">
        <v>0</v>
      </c>
      <c r="D389" s="565">
        <v>0</v>
      </c>
      <c r="E389" s="566" t="str">
        <f t="shared" ref="E389:E452" si="71">IFERROR(D389/C389,"")</f>
        <v/>
      </c>
      <c r="F389" s="565">
        <v>0</v>
      </c>
      <c r="G389" s="567" t="str">
        <f t="shared" si="67"/>
        <v/>
      </c>
    </row>
    <row r="390" s="525" customFormat="1" ht="24.95" customHeight="1" spans="1:253">
      <c r="A390" s="563" t="s">
        <v>282</v>
      </c>
      <c r="B390" s="564">
        <v>0</v>
      </c>
      <c r="C390" s="565">
        <v>0</v>
      </c>
      <c r="D390" s="565">
        <v>0</v>
      </c>
      <c r="E390" s="566" t="str">
        <f t="shared" si="71"/>
        <v/>
      </c>
      <c r="F390" s="565">
        <v>0</v>
      </c>
      <c r="G390" s="567" t="str">
        <f t="shared" si="67"/>
        <v/>
      </c>
      <c r="H390" s="527"/>
      <c r="I390" s="527"/>
      <c r="J390" s="527"/>
      <c r="K390" s="527"/>
      <c r="L390" s="527"/>
      <c r="M390" s="527"/>
      <c r="N390" s="527"/>
      <c r="O390" s="527"/>
      <c r="P390" s="527"/>
      <c r="Q390" s="527"/>
      <c r="R390" s="527"/>
      <c r="S390" s="527"/>
      <c r="T390" s="527"/>
      <c r="U390" s="527"/>
      <c r="V390" s="527"/>
      <c r="W390" s="527"/>
      <c r="X390" s="527"/>
      <c r="Y390" s="527"/>
      <c r="Z390" s="527"/>
      <c r="AA390" s="527"/>
      <c r="AB390" s="527"/>
      <c r="AC390" s="527"/>
      <c r="HN390" s="527"/>
      <c r="HO390" s="527"/>
      <c r="HP390" s="527"/>
      <c r="HQ390" s="527"/>
      <c r="HR390" s="527"/>
      <c r="HS390" s="527"/>
      <c r="HT390" s="527"/>
      <c r="HU390" s="527"/>
      <c r="HV390" s="527"/>
      <c r="HW390" s="527"/>
      <c r="HX390" s="527"/>
      <c r="HY390" s="527"/>
      <c r="HZ390" s="527"/>
      <c r="IA390" s="527"/>
      <c r="IB390" s="527"/>
      <c r="IC390" s="527"/>
      <c r="ID390" s="527"/>
      <c r="IE390" s="527"/>
      <c r="IF390" s="527"/>
      <c r="IG390" s="527"/>
      <c r="IH390" s="527"/>
      <c r="II390" s="527"/>
      <c r="IJ390" s="527"/>
      <c r="IK390" s="527"/>
      <c r="IL390" s="527"/>
      <c r="IM390" s="527"/>
      <c r="IN390" s="527"/>
      <c r="IO390" s="527"/>
      <c r="IP390" s="527"/>
      <c r="IQ390" s="527"/>
      <c r="IR390" s="527"/>
      <c r="IS390" s="527"/>
    </row>
    <row r="391" s="525" customFormat="1" ht="24.95" customHeight="1" spans="1:253">
      <c r="A391" s="563" t="s">
        <v>59</v>
      </c>
      <c r="B391" s="564">
        <v>0</v>
      </c>
      <c r="C391" s="565">
        <v>0</v>
      </c>
      <c r="D391" s="565">
        <v>0</v>
      </c>
      <c r="E391" s="566" t="str">
        <f t="shared" si="71"/>
        <v/>
      </c>
      <c r="F391" s="565">
        <v>0</v>
      </c>
      <c r="G391" s="567" t="str">
        <f t="shared" si="67"/>
        <v/>
      </c>
      <c r="H391" s="527"/>
      <c r="I391" s="527"/>
      <c r="J391" s="527"/>
      <c r="K391" s="527"/>
      <c r="L391" s="527"/>
      <c r="M391" s="527"/>
      <c r="N391" s="527"/>
      <c r="O391" s="527"/>
      <c r="P391" s="527"/>
      <c r="Q391" s="527"/>
      <c r="R391" s="527"/>
      <c r="S391" s="527"/>
      <c r="T391" s="527"/>
      <c r="U391" s="527"/>
      <c r="V391" s="527"/>
      <c r="W391" s="527"/>
      <c r="X391" s="527"/>
      <c r="Y391" s="527"/>
      <c r="Z391" s="527"/>
      <c r="AA391" s="527"/>
      <c r="AB391" s="527"/>
      <c r="AC391" s="527"/>
      <c r="HN391" s="527"/>
      <c r="HO391" s="527"/>
      <c r="HP391" s="527"/>
      <c r="HQ391" s="527"/>
      <c r="HR391" s="527"/>
      <c r="HS391" s="527"/>
      <c r="HT391" s="527"/>
      <c r="HU391" s="527"/>
      <c r="HV391" s="527"/>
      <c r="HW391" s="527"/>
      <c r="HX391" s="527"/>
      <c r="HY391" s="527"/>
      <c r="HZ391" s="527"/>
      <c r="IA391" s="527"/>
      <c r="IB391" s="527"/>
      <c r="IC391" s="527"/>
      <c r="ID391" s="527"/>
      <c r="IE391" s="527"/>
      <c r="IF391" s="527"/>
      <c r="IG391" s="527"/>
      <c r="IH391" s="527"/>
      <c r="II391" s="527"/>
      <c r="IJ391" s="527"/>
      <c r="IK391" s="527"/>
      <c r="IL391" s="527"/>
      <c r="IM391" s="527"/>
      <c r="IN391" s="527"/>
      <c r="IO391" s="527"/>
      <c r="IP391" s="527"/>
      <c r="IQ391" s="527"/>
      <c r="IR391" s="527"/>
      <c r="IS391" s="527"/>
    </row>
    <row r="392" s="525" customFormat="1" ht="24.95" customHeight="1" spans="1:253">
      <c r="A392" s="563" t="s">
        <v>283</v>
      </c>
      <c r="B392" s="564">
        <v>0</v>
      </c>
      <c r="C392" s="565">
        <v>0</v>
      </c>
      <c r="D392" s="565">
        <v>0</v>
      </c>
      <c r="E392" s="566" t="str">
        <f t="shared" si="71"/>
        <v/>
      </c>
      <c r="F392" s="565">
        <v>0</v>
      </c>
      <c r="G392" s="567" t="str">
        <f t="shared" si="67"/>
        <v/>
      </c>
      <c r="H392" s="527"/>
      <c r="I392" s="527"/>
      <c r="J392" s="527"/>
      <c r="K392" s="527"/>
      <c r="L392" s="527"/>
      <c r="M392" s="527"/>
      <c r="N392" s="527"/>
      <c r="O392" s="527"/>
      <c r="P392" s="527"/>
      <c r="Q392" s="527"/>
      <c r="R392" s="527"/>
      <c r="S392" s="527"/>
      <c r="T392" s="527"/>
      <c r="U392" s="527"/>
      <c r="V392" s="527"/>
      <c r="W392" s="527"/>
      <c r="X392" s="527"/>
      <c r="Y392" s="527"/>
      <c r="Z392" s="527"/>
      <c r="AA392" s="527"/>
      <c r="AB392" s="527"/>
      <c r="AC392" s="527"/>
      <c r="HN392" s="527"/>
      <c r="HO392" s="527"/>
      <c r="HP392" s="527"/>
      <c r="HQ392" s="527"/>
      <c r="HR392" s="527"/>
      <c r="HS392" s="527"/>
      <c r="HT392" s="527"/>
      <c r="HU392" s="527"/>
      <c r="HV392" s="527"/>
      <c r="HW392" s="527"/>
      <c r="HX392" s="527"/>
      <c r="HY392" s="527"/>
      <c r="HZ392" s="527"/>
      <c r="IA392" s="527"/>
      <c r="IB392" s="527"/>
      <c r="IC392" s="527"/>
      <c r="ID392" s="527"/>
      <c r="IE392" s="527"/>
      <c r="IF392" s="527"/>
      <c r="IG392" s="527"/>
      <c r="IH392" s="527"/>
      <c r="II392" s="527"/>
      <c r="IJ392" s="527"/>
      <c r="IK392" s="527"/>
      <c r="IL392" s="527"/>
      <c r="IM392" s="527"/>
      <c r="IN392" s="527"/>
      <c r="IO392" s="527"/>
      <c r="IP392" s="527"/>
      <c r="IQ392" s="527"/>
      <c r="IR392" s="527"/>
      <c r="IS392" s="527"/>
    </row>
    <row r="393" s="528" customFormat="1" ht="24.95" customHeight="1" spans="1:253">
      <c r="A393" s="563" t="s">
        <v>284</v>
      </c>
      <c r="B393" s="367">
        <f t="shared" ref="B393:F393" si="72">SUM(B394:B398)</f>
        <v>0</v>
      </c>
      <c r="C393" s="367">
        <f t="shared" si="72"/>
        <v>0</v>
      </c>
      <c r="D393" s="367">
        <f t="shared" si="72"/>
        <v>0</v>
      </c>
      <c r="E393" s="561" t="str">
        <f t="shared" si="71"/>
        <v/>
      </c>
      <c r="F393" s="367">
        <f t="shared" si="72"/>
        <v>0</v>
      </c>
      <c r="G393" s="562" t="str">
        <f t="shared" si="67"/>
        <v/>
      </c>
    </row>
    <row r="394" s="5" customFormat="1" ht="24.95" customHeight="1" spans="1:253">
      <c r="A394" s="563" t="s">
        <v>50</v>
      </c>
      <c r="B394" s="564">
        <v>0</v>
      </c>
      <c r="C394" s="565">
        <v>0</v>
      </c>
      <c r="D394" s="565">
        <v>0</v>
      </c>
      <c r="E394" s="566" t="str">
        <f t="shared" si="71"/>
        <v/>
      </c>
      <c r="F394" s="565">
        <v>0</v>
      </c>
      <c r="G394" s="567" t="str">
        <f t="shared" si="67"/>
        <v/>
      </c>
      <c r="H394" s="527"/>
      <c r="I394" s="527"/>
      <c r="J394" s="527"/>
      <c r="K394" s="527"/>
      <c r="L394" s="527"/>
      <c r="M394" s="527"/>
      <c r="N394" s="527"/>
      <c r="O394" s="527"/>
      <c r="P394" s="527"/>
      <c r="Q394" s="527"/>
      <c r="R394" s="527"/>
      <c r="S394" s="527"/>
      <c r="T394" s="527"/>
      <c r="U394" s="527"/>
      <c r="V394" s="527"/>
      <c r="W394" s="527"/>
      <c r="X394" s="527"/>
      <c r="Y394" s="527"/>
      <c r="Z394" s="527"/>
      <c r="AA394" s="527"/>
      <c r="AB394" s="527"/>
      <c r="AC394" s="527"/>
      <c r="HN394" s="527"/>
      <c r="HO394" s="527"/>
      <c r="HP394" s="527"/>
      <c r="HQ394" s="527"/>
      <c r="HR394" s="527"/>
      <c r="HS394" s="527"/>
      <c r="HT394" s="527"/>
      <c r="HU394" s="527"/>
      <c r="HV394" s="527"/>
      <c r="HW394" s="527"/>
      <c r="HX394" s="527"/>
      <c r="HY394" s="527"/>
      <c r="HZ394" s="527"/>
      <c r="IA394" s="527"/>
      <c r="IB394" s="527"/>
      <c r="IC394" s="527"/>
      <c r="ID394" s="527"/>
      <c r="IE394" s="527"/>
      <c r="IF394" s="527"/>
      <c r="IG394" s="527"/>
      <c r="IH394" s="527"/>
      <c r="II394" s="527"/>
      <c r="IJ394" s="527"/>
      <c r="IK394" s="527"/>
      <c r="IL394" s="527"/>
      <c r="IM394" s="527"/>
      <c r="IN394" s="527"/>
      <c r="IO394" s="527"/>
      <c r="IP394" s="527"/>
      <c r="IQ394" s="527"/>
      <c r="IR394" s="527"/>
      <c r="IS394" s="527"/>
    </row>
    <row r="395" s="531" customFormat="1" ht="24.95" customHeight="1" spans="1:253">
      <c r="A395" s="563" t="s">
        <v>51</v>
      </c>
      <c r="B395" s="564">
        <v>0</v>
      </c>
      <c r="C395" s="565">
        <v>0</v>
      </c>
      <c r="D395" s="565">
        <v>0</v>
      </c>
      <c r="E395" s="566" t="str">
        <f t="shared" si="71"/>
        <v/>
      </c>
      <c r="F395" s="565">
        <v>0</v>
      </c>
      <c r="G395" s="567" t="str">
        <f t="shared" si="67"/>
        <v/>
      </c>
    </row>
    <row r="396" s="528" customFormat="1" ht="24.95" customHeight="1" spans="1:253">
      <c r="A396" s="563" t="s">
        <v>90</v>
      </c>
      <c r="B396" s="564">
        <v>0</v>
      </c>
      <c r="C396" s="565">
        <v>0</v>
      </c>
      <c r="D396" s="565">
        <v>0</v>
      </c>
      <c r="E396" s="566" t="str">
        <f t="shared" si="71"/>
        <v/>
      </c>
      <c r="F396" s="565">
        <v>0</v>
      </c>
      <c r="G396" s="567" t="str">
        <f t="shared" si="67"/>
        <v/>
      </c>
    </row>
    <row r="397" s="5" customFormat="1" ht="24.95" customHeight="1" spans="1:253">
      <c r="A397" s="563" t="s">
        <v>285</v>
      </c>
      <c r="B397" s="564">
        <v>0</v>
      </c>
      <c r="C397" s="565">
        <v>0</v>
      </c>
      <c r="D397" s="565">
        <v>0</v>
      </c>
      <c r="E397" s="566" t="str">
        <f t="shared" si="71"/>
        <v/>
      </c>
      <c r="F397" s="565">
        <v>0</v>
      </c>
      <c r="G397" s="567" t="str">
        <f t="shared" si="67"/>
        <v/>
      </c>
      <c r="H397" s="527"/>
      <c r="I397" s="527"/>
      <c r="J397" s="527"/>
      <c r="K397" s="527"/>
      <c r="L397" s="527"/>
      <c r="M397" s="527"/>
      <c r="N397" s="527"/>
      <c r="O397" s="527"/>
      <c r="P397" s="527"/>
      <c r="Q397" s="527"/>
      <c r="R397" s="527"/>
      <c r="S397" s="527"/>
      <c r="T397" s="527"/>
      <c r="U397" s="527"/>
      <c r="V397" s="527"/>
      <c r="W397" s="527"/>
      <c r="X397" s="527"/>
      <c r="Y397" s="527"/>
      <c r="Z397" s="527"/>
      <c r="AA397" s="527"/>
      <c r="AB397" s="527"/>
      <c r="AC397" s="527"/>
      <c r="HN397" s="527"/>
      <c r="HO397" s="527"/>
      <c r="HP397" s="527"/>
      <c r="HQ397" s="527"/>
      <c r="HR397" s="527"/>
      <c r="HS397" s="527"/>
      <c r="HT397" s="527"/>
      <c r="HU397" s="527"/>
      <c r="HV397" s="527"/>
      <c r="HW397" s="527"/>
      <c r="HX397" s="527"/>
      <c r="HY397" s="527"/>
      <c r="HZ397" s="527"/>
      <c r="IA397" s="527"/>
      <c r="IB397" s="527"/>
      <c r="IC397" s="527"/>
      <c r="ID397" s="527"/>
      <c r="IE397" s="527"/>
      <c r="IF397" s="527"/>
      <c r="IG397" s="527"/>
      <c r="IH397" s="527"/>
      <c r="II397" s="527"/>
      <c r="IJ397" s="527"/>
      <c r="IK397" s="527"/>
      <c r="IL397" s="527"/>
      <c r="IM397" s="527"/>
      <c r="IN397" s="527"/>
      <c r="IO397" s="527"/>
      <c r="IP397" s="527"/>
      <c r="IQ397" s="527"/>
      <c r="IR397" s="527"/>
      <c r="IS397" s="527"/>
    </row>
    <row r="398" s="528" customFormat="1" ht="24.95" customHeight="1" spans="1:253">
      <c r="A398" s="563" t="s">
        <v>286</v>
      </c>
      <c r="B398" s="564">
        <v>0</v>
      </c>
      <c r="C398" s="565">
        <v>0</v>
      </c>
      <c r="D398" s="565">
        <v>0</v>
      </c>
      <c r="E398" s="566" t="str">
        <f t="shared" si="71"/>
        <v/>
      </c>
      <c r="F398" s="565">
        <v>0</v>
      </c>
      <c r="G398" s="567" t="str">
        <f t="shared" si="67"/>
        <v/>
      </c>
    </row>
    <row r="399" s="528" customFormat="1" ht="24.95" customHeight="1" spans="1:253">
      <c r="A399" s="563" t="s">
        <v>287</v>
      </c>
      <c r="B399" s="367">
        <f t="shared" ref="B399:F399" si="73">SUM(B400:B401)</f>
        <v>0</v>
      </c>
      <c r="C399" s="367">
        <f t="shared" si="73"/>
        <v>0</v>
      </c>
      <c r="D399" s="367">
        <f t="shared" si="73"/>
        <v>0</v>
      </c>
      <c r="E399" s="561" t="str">
        <f t="shared" si="71"/>
        <v/>
      </c>
      <c r="F399" s="367">
        <f t="shared" si="73"/>
        <v>14</v>
      </c>
      <c r="G399" s="562">
        <f t="shared" si="67"/>
        <v>-1</v>
      </c>
    </row>
    <row r="400" s="5" customFormat="1" ht="24.95" customHeight="1" spans="1:253">
      <c r="A400" s="563" t="s">
        <v>288</v>
      </c>
      <c r="B400" s="564">
        <v>0</v>
      </c>
      <c r="C400" s="565">
        <v>0</v>
      </c>
      <c r="D400" s="565">
        <v>0</v>
      </c>
      <c r="E400" s="566" t="str">
        <f t="shared" si="71"/>
        <v/>
      </c>
      <c r="F400" s="565">
        <v>0</v>
      </c>
      <c r="G400" s="567" t="str">
        <f t="shared" si="67"/>
        <v/>
      </c>
      <c r="H400" s="527"/>
      <c r="I400" s="527"/>
      <c r="J400" s="527"/>
      <c r="K400" s="527"/>
      <c r="L400" s="527"/>
      <c r="M400" s="527"/>
      <c r="N400" s="527"/>
      <c r="O400" s="527"/>
      <c r="P400" s="527"/>
      <c r="Q400" s="527"/>
      <c r="R400" s="527"/>
      <c r="S400" s="527"/>
      <c r="T400" s="527"/>
      <c r="U400" s="527"/>
      <c r="V400" s="527"/>
      <c r="W400" s="527"/>
      <c r="X400" s="527"/>
      <c r="Y400" s="527"/>
      <c r="Z400" s="527"/>
      <c r="AA400" s="527"/>
      <c r="AB400" s="527"/>
      <c r="AC400" s="527"/>
      <c r="HN400" s="527"/>
      <c r="HO400" s="527"/>
      <c r="HP400" s="527"/>
      <c r="HQ400" s="527"/>
      <c r="HR400" s="527"/>
      <c r="HS400" s="527"/>
      <c r="HT400" s="527"/>
      <c r="HU400" s="527"/>
      <c r="HV400" s="527"/>
      <c r="HW400" s="527"/>
      <c r="HX400" s="527"/>
      <c r="HY400" s="527"/>
      <c r="HZ400" s="527"/>
      <c r="IA400" s="527"/>
      <c r="IB400" s="527"/>
      <c r="IC400" s="527"/>
      <c r="ID400" s="527"/>
      <c r="IE400" s="527"/>
      <c r="IF400" s="527"/>
      <c r="IG400" s="527"/>
      <c r="IH400" s="527"/>
      <c r="II400" s="527"/>
      <c r="IJ400" s="527"/>
      <c r="IK400" s="527"/>
      <c r="IL400" s="527"/>
      <c r="IM400" s="527"/>
      <c r="IN400" s="527"/>
      <c r="IO400" s="527"/>
      <c r="IP400" s="527"/>
      <c r="IQ400" s="527"/>
      <c r="IR400" s="527"/>
      <c r="IS400" s="527"/>
    </row>
    <row r="401" s="528" customFormat="1" ht="24.95" customHeight="1" spans="1:253">
      <c r="A401" s="563" t="s">
        <v>289</v>
      </c>
      <c r="B401" s="564">
        <v>0</v>
      </c>
      <c r="C401" s="565">
        <v>0</v>
      </c>
      <c r="D401" s="565">
        <v>0</v>
      </c>
      <c r="E401" s="566" t="str">
        <f t="shared" si="71"/>
        <v/>
      </c>
      <c r="F401" s="565">
        <v>14</v>
      </c>
      <c r="G401" s="567">
        <f t="shared" si="67"/>
        <v>-1</v>
      </c>
    </row>
    <row r="402" s="528" customFormat="1" ht="24.95" customHeight="1" spans="1:253">
      <c r="A402" s="570" t="s">
        <v>290</v>
      </c>
      <c r="B402" s="367">
        <f t="shared" ref="B402:F402" si="74">SUM(B403,B408,B415,B421,B427,B431,B435,B439,B445,B452)</f>
        <v>17600</v>
      </c>
      <c r="C402" s="367">
        <f t="shared" si="74"/>
        <v>18911</v>
      </c>
      <c r="D402" s="367">
        <f t="shared" si="74"/>
        <v>17003</v>
      </c>
      <c r="E402" s="561">
        <f t="shared" si="71"/>
        <v>0.899106340225266</v>
      </c>
      <c r="F402" s="367">
        <f t="shared" si="74"/>
        <v>18002</v>
      </c>
      <c r="G402" s="562">
        <f t="shared" si="67"/>
        <v>-0.0554938340184424</v>
      </c>
    </row>
    <row r="403" s="5" customFormat="1" ht="24.95" customHeight="1" spans="1:253">
      <c r="A403" s="563" t="s">
        <v>291</v>
      </c>
      <c r="B403" s="367">
        <f t="shared" ref="B403:F403" si="75">SUM(B404:B407)</f>
        <v>851</v>
      </c>
      <c r="C403" s="367">
        <f t="shared" si="75"/>
        <v>824</v>
      </c>
      <c r="D403" s="367">
        <f t="shared" si="75"/>
        <v>824</v>
      </c>
      <c r="E403" s="561">
        <f t="shared" si="71"/>
        <v>1</v>
      </c>
      <c r="F403" s="367">
        <f t="shared" si="75"/>
        <v>992</v>
      </c>
      <c r="G403" s="562">
        <f t="shared" si="67"/>
        <v>-0.169354838709677</v>
      </c>
      <c r="H403" s="527"/>
      <c r="I403" s="527"/>
      <c r="J403" s="527"/>
      <c r="K403" s="527"/>
      <c r="L403" s="527"/>
      <c r="M403" s="527"/>
      <c r="N403" s="527"/>
      <c r="O403" s="527"/>
      <c r="P403" s="527"/>
      <c r="Q403" s="527"/>
      <c r="R403" s="527"/>
      <c r="S403" s="527"/>
      <c r="T403" s="527"/>
      <c r="U403" s="527"/>
      <c r="V403" s="527"/>
      <c r="W403" s="527"/>
      <c r="X403" s="527"/>
      <c r="Y403" s="527"/>
      <c r="Z403" s="527"/>
      <c r="AA403" s="527"/>
      <c r="AB403" s="527"/>
      <c r="AC403" s="527"/>
      <c r="HN403" s="527"/>
      <c r="HO403" s="527"/>
      <c r="HP403" s="527"/>
      <c r="HQ403" s="527"/>
      <c r="HR403" s="527"/>
      <c r="HS403" s="527"/>
      <c r="HT403" s="527"/>
      <c r="HU403" s="527"/>
      <c r="HV403" s="527"/>
      <c r="HW403" s="527"/>
      <c r="HX403" s="527"/>
      <c r="HY403" s="527"/>
      <c r="HZ403" s="527"/>
      <c r="IA403" s="527"/>
      <c r="IB403" s="527"/>
      <c r="IC403" s="527"/>
      <c r="ID403" s="527"/>
      <c r="IE403" s="527"/>
      <c r="IF403" s="527"/>
      <c r="IG403" s="527"/>
      <c r="IH403" s="527"/>
      <c r="II403" s="527"/>
      <c r="IJ403" s="527"/>
      <c r="IK403" s="527"/>
      <c r="IL403" s="527"/>
      <c r="IM403" s="527"/>
      <c r="IN403" s="527"/>
      <c r="IO403" s="527"/>
      <c r="IP403" s="527"/>
      <c r="IQ403" s="527"/>
      <c r="IR403" s="527"/>
      <c r="IS403" s="527"/>
    </row>
    <row r="404" s="528" customFormat="1" ht="24.95" customHeight="1" spans="1:253">
      <c r="A404" s="563" t="s">
        <v>50</v>
      </c>
      <c r="B404" s="564">
        <v>87</v>
      </c>
      <c r="C404" s="565">
        <v>89</v>
      </c>
      <c r="D404" s="565">
        <v>89</v>
      </c>
      <c r="E404" s="566">
        <f t="shared" si="71"/>
        <v>1</v>
      </c>
      <c r="F404" s="565">
        <v>119</v>
      </c>
      <c r="G404" s="567">
        <f t="shared" si="67"/>
        <v>-0.252100840336134</v>
      </c>
    </row>
    <row r="405" s="5" customFormat="1" ht="24.95" customHeight="1" spans="1:253">
      <c r="A405" s="563" t="s">
        <v>51</v>
      </c>
      <c r="B405" s="564">
        <v>0</v>
      </c>
      <c r="C405" s="565">
        <v>0</v>
      </c>
      <c r="D405" s="565">
        <v>0</v>
      </c>
      <c r="E405" s="566" t="str">
        <f t="shared" si="71"/>
        <v/>
      </c>
      <c r="F405" s="565">
        <v>0</v>
      </c>
      <c r="G405" s="567" t="str">
        <f t="shared" si="67"/>
        <v/>
      </c>
      <c r="H405" s="527"/>
      <c r="I405" s="527"/>
      <c r="J405" s="527"/>
      <c r="K405" s="527"/>
      <c r="L405" s="527"/>
      <c r="M405" s="527"/>
      <c r="N405" s="527"/>
      <c r="O405" s="527"/>
      <c r="P405" s="527"/>
      <c r="Q405" s="527"/>
      <c r="R405" s="527"/>
      <c r="S405" s="527"/>
      <c r="T405" s="527"/>
      <c r="U405" s="527"/>
      <c r="V405" s="527"/>
      <c r="W405" s="527"/>
      <c r="X405" s="527"/>
      <c r="Y405" s="527"/>
      <c r="Z405" s="527"/>
      <c r="AA405" s="527"/>
      <c r="AB405" s="527"/>
      <c r="AC405" s="527"/>
      <c r="HN405" s="527"/>
      <c r="HO405" s="527"/>
      <c r="HP405" s="527"/>
      <c r="HQ405" s="527"/>
      <c r="HR405" s="527"/>
      <c r="HS405" s="527"/>
      <c r="HT405" s="527"/>
      <c r="HU405" s="527"/>
      <c r="HV405" s="527"/>
      <c r="HW405" s="527"/>
      <c r="HX405" s="527"/>
      <c r="HY405" s="527"/>
      <c r="HZ405" s="527"/>
      <c r="IA405" s="527"/>
      <c r="IB405" s="527"/>
      <c r="IC405" s="527"/>
      <c r="ID405" s="527"/>
      <c r="IE405" s="527"/>
      <c r="IF405" s="527"/>
      <c r="IG405" s="527"/>
      <c r="IH405" s="527"/>
      <c r="II405" s="527"/>
      <c r="IJ405" s="527"/>
      <c r="IK405" s="527"/>
      <c r="IL405" s="527"/>
      <c r="IM405" s="527"/>
      <c r="IN405" s="527"/>
      <c r="IO405" s="527"/>
      <c r="IP405" s="527"/>
      <c r="IQ405" s="527"/>
      <c r="IR405" s="527"/>
      <c r="IS405" s="527"/>
    </row>
    <row r="406" s="5" customFormat="1" ht="24.95" customHeight="1" spans="1:253">
      <c r="A406" s="563" t="s">
        <v>52</v>
      </c>
      <c r="B406" s="564">
        <v>0</v>
      </c>
      <c r="C406" s="565">
        <v>0</v>
      </c>
      <c r="D406" s="565">
        <v>0</v>
      </c>
      <c r="E406" s="566" t="str">
        <f t="shared" si="71"/>
        <v/>
      </c>
      <c r="F406" s="565">
        <v>0</v>
      </c>
      <c r="G406" s="567" t="str">
        <f t="shared" si="67"/>
        <v/>
      </c>
      <c r="H406" s="527"/>
      <c r="I406" s="527"/>
      <c r="J406" s="527"/>
      <c r="K406" s="527"/>
      <c r="L406" s="527"/>
      <c r="M406" s="527"/>
      <c r="N406" s="527"/>
      <c r="O406" s="527"/>
      <c r="P406" s="527"/>
      <c r="Q406" s="527"/>
      <c r="R406" s="527"/>
      <c r="S406" s="527"/>
      <c r="T406" s="527"/>
      <c r="U406" s="527"/>
      <c r="V406" s="527"/>
      <c r="W406" s="527"/>
      <c r="X406" s="527"/>
      <c r="Y406" s="527"/>
      <c r="Z406" s="527"/>
      <c r="AA406" s="527"/>
      <c r="AB406" s="527"/>
      <c r="AC406" s="527"/>
      <c r="HN406" s="527"/>
      <c r="HO406" s="527"/>
      <c r="HP406" s="527"/>
      <c r="HQ406" s="527"/>
      <c r="HR406" s="527"/>
      <c r="HS406" s="527"/>
      <c r="HT406" s="527"/>
      <c r="HU406" s="527"/>
      <c r="HV406" s="527"/>
      <c r="HW406" s="527"/>
      <c r="HX406" s="527"/>
      <c r="HY406" s="527"/>
      <c r="HZ406" s="527"/>
      <c r="IA406" s="527"/>
      <c r="IB406" s="527"/>
      <c r="IC406" s="527"/>
      <c r="ID406" s="527"/>
      <c r="IE406" s="527"/>
      <c r="IF406" s="527"/>
      <c r="IG406" s="527"/>
      <c r="IH406" s="527"/>
      <c r="II406" s="527"/>
      <c r="IJ406" s="527"/>
      <c r="IK406" s="527"/>
      <c r="IL406" s="527"/>
      <c r="IM406" s="527"/>
      <c r="IN406" s="527"/>
      <c r="IO406" s="527"/>
      <c r="IP406" s="527"/>
      <c r="IQ406" s="527"/>
      <c r="IR406" s="527"/>
      <c r="IS406" s="527"/>
    </row>
    <row r="407" s="5" customFormat="1" ht="24.95" customHeight="1" spans="1:253">
      <c r="A407" s="563" t="s">
        <v>292</v>
      </c>
      <c r="B407" s="564">
        <v>764</v>
      </c>
      <c r="C407" s="565">
        <v>735</v>
      </c>
      <c r="D407" s="565">
        <v>735</v>
      </c>
      <c r="E407" s="566">
        <f t="shared" si="71"/>
        <v>1</v>
      </c>
      <c r="F407" s="565">
        <v>873</v>
      </c>
      <c r="G407" s="567">
        <f t="shared" si="67"/>
        <v>-0.15807560137457</v>
      </c>
      <c r="H407" s="527"/>
      <c r="I407" s="527"/>
      <c r="J407" s="527"/>
      <c r="K407" s="527"/>
      <c r="L407" s="527"/>
      <c r="M407" s="527"/>
      <c r="N407" s="527"/>
      <c r="O407" s="527"/>
      <c r="P407" s="527"/>
      <c r="Q407" s="527"/>
      <c r="R407" s="527"/>
      <c r="S407" s="527"/>
      <c r="T407" s="527"/>
      <c r="U407" s="527"/>
      <c r="V407" s="527"/>
      <c r="W407" s="527"/>
      <c r="X407" s="527"/>
      <c r="Y407" s="527"/>
      <c r="Z407" s="527"/>
      <c r="AA407" s="527"/>
      <c r="AB407" s="527"/>
      <c r="AC407" s="527"/>
      <c r="HN407" s="527"/>
      <c r="HO407" s="527"/>
      <c r="HP407" s="527"/>
      <c r="HQ407" s="527"/>
      <c r="HR407" s="527"/>
      <c r="HS407" s="527"/>
      <c r="HT407" s="527"/>
      <c r="HU407" s="527"/>
      <c r="HV407" s="527"/>
      <c r="HW407" s="527"/>
      <c r="HX407" s="527"/>
      <c r="HY407" s="527"/>
      <c r="HZ407" s="527"/>
      <c r="IA407" s="527"/>
      <c r="IB407" s="527"/>
      <c r="IC407" s="527"/>
      <c r="ID407" s="527"/>
      <c r="IE407" s="527"/>
      <c r="IF407" s="527"/>
      <c r="IG407" s="527"/>
      <c r="IH407" s="527"/>
      <c r="II407" s="527"/>
      <c r="IJ407" s="527"/>
      <c r="IK407" s="527"/>
      <c r="IL407" s="527"/>
      <c r="IM407" s="527"/>
      <c r="IN407" s="527"/>
      <c r="IO407" s="527"/>
      <c r="IP407" s="527"/>
      <c r="IQ407" s="527"/>
      <c r="IR407" s="527"/>
      <c r="IS407" s="527"/>
    </row>
    <row r="408" s="5" customFormat="1" ht="24.95" customHeight="1" spans="1:253">
      <c r="A408" s="563" t="s">
        <v>293</v>
      </c>
      <c r="B408" s="367">
        <f t="shared" ref="B408:F408" si="76">SUM(B409:B414)</f>
        <v>15233</v>
      </c>
      <c r="C408" s="367">
        <f t="shared" si="76"/>
        <v>16506</v>
      </c>
      <c r="D408" s="367">
        <f t="shared" si="76"/>
        <v>15446</v>
      </c>
      <c r="E408" s="561">
        <f t="shared" si="71"/>
        <v>0.93578092814734</v>
      </c>
      <c r="F408" s="367">
        <f t="shared" si="76"/>
        <v>15163</v>
      </c>
      <c r="G408" s="562">
        <f t="shared" si="67"/>
        <v>0.0186638527995779</v>
      </c>
      <c r="H408" s="527"/>
      <c r="I408" s="527"/>
      <c r="J408" s="527"/>
      <c r="K408" s="527"/>
      <c r="L408" s="527"/>
      <c r="M408" s="527"/>
      <c r="N408" s="527"/>
      <c r="O408" s="527"/>
      <c r="P408" s="527"/>
      <c r="Q408" s="527"/>
      <c r="R408" s="527"/>
      <c r="S408" s="527"/>
      <c r="T408" s="527"/>
      <c r="U408" s="527"/>
      <c r="V408" s="527"/>
      <c r="W408" s="527"/>
      <c r="X408" s="527"/>
      <c r="Y408" s="527"/>
      <c r="Z408" s="527"/>
      <c r="AA408" s="527"/>
      <c r="AB408" s="527"/>
      <c r="AC408" s="527"/>
      <c r="HN408" s="527"/>
      <c r="HO408" s="527"/>
      <c r="HP408" s="527"/>
      <c r="HQ408" s="527"/>
      <c r="HR408" s="527"/>
      <c r="HS408" s="527"/>
      <c r="HT408" s="527"/>
      <c r="HU408" s="527"/>
      <c r="HV408" s="527"/>
      <c r="HW408" s="527"/>
      <c r="HX408" s="527"/>
      <c r="HY408" s="527"/>
      <c r="HZ408" s="527"/>
      <c r="IA408" s="527"/>
      <c r="IB408" s="527"/>
      <c r="IC408" s="527"/>
      <c r="ID408" s="527"/>
      <c r="IE408" s="527"/>
      <c r="IF408" s="527"/>
      <c r="IG408" s="527"/>
      <c r="IH408" s="527"/>
      <c r="II408" s="527"/>
      <c r="IJ408" s="527"/>
      <c r="IK408" s="527"/>
      <c r="IL408" s="527"/>
      <c r="IM408" s="527"/>
      <c r="IN408" s="527"/>
      <c r="IO408" s="527"/>
      <c r="IP408" s="527"/>
      <c r="IQ408" s="527"/>
      <c r="IR408" s="527"/>
      <c r="IS408" s="527"/>
    </row>
    <row r="409" s="5" customFormat="1" ht="24.95" customHeight="1" spans="1:253">
      <c r="A409" s="563" t="s">
        <v>294</v>
      </c>
      <c r="B409" s="564">
        <v>814</v>
      </c>
      <c r="C409" s="565">
        <v>1355</v>
      </c>
      <c r="D409" s="565">
        <v>1165</v>
      </c>
      <c r="E409" s="566">
        <f t="shared" si="71"/>
        <v>0.859778597785978</v>
      </c>
      <c r="F409" s="565">
        <v>1389</v>
      </c>
      <c r="G409" s="567">
        <f t="shared" si="67"/>
        <v>-0.161267098632109</v>
      </c>
      <c r="H409" s="527"/>
      <c r="I409" s="527"/>
      <c r="J409" s="527"/>
      <c r="K409" s="527"/>
      <c r="L409" s="527"/>
      <c r="M409" s="527"/>
      <c r="N409" s="527"/>
      <c r="O409" s="527"/>
      <c r="P409" s="527"/>
      <c r="Q409" s="527"/>
      <c r="R409" s="527"/>
      <c r="S409" s="527"/>
      <c r="T409" s="527"/>
      <c r="U409" s="527"/>
      <c r="V409" s="527"/>
      <c r="W409" s="527"/>
      <c r="X409" s="527"/>
      <c r="Y409" s="527"/>
      <c r="Z409" s="527"/>
      <c r="AA409" s="527"/>
      <c r="AB409" s="527"/>
      <c r="AC409" s="527"/>
      <c r="HN409" s="527"/>
      <c r="HO409" s="527"/>
      <c r="HP409" s="527"/>
      <c r="HQ409" s="527"/>
      <c r="HR409" s="527"/>
      <c r="HS409" s="527"/>
      <c r="HT409" s="527"/>
      <c r="HU409" s="527"/>
      <c r="HV409" s="527"/>
      <c r="HW409" s="527"/>
      <c r="HX409" s="527"/>
      <c r="HY409" s="527"/>
      <c r="HZ409" s="527"/>
      <c r="IA409" s="527"/>
      <c r="IB409" s="527"/>
      <c r="IC409" s="527"/>
      <c r="ID409" s="527"/>
      <c r="IE409" s="527"/>
      <c r="IF409" s="527"/>
      <c r="IG409" s="527"/>
      <c r="IH409" s="527"/>
      <c r="II409" s="527"/>
      <c r="IJ409" s="527"/>
      <c r="IK409" s="527"/>
      <c r="IL409" s="527"/>
      <c r="IM409" s="527"/>
      <c r="IN409" s="527"/>
      <c r="IO409" s="527"/>
      <c r="IP409" s="527"/>
      <c r="IQ409" s="527"/>
      <c r="IR409" s="527"/>
      <c r="IS409" s="527"/>
    </row>
    <row r="410" s="5" customFormat="1" ht="24.95" customHeight="1" spans="1:253">
      <c r="A410" s="563" t="s">
        <v>295</v>
      </c>
      <c r="B410" s="564">
        <v>7066</v>
      </c>
      <c r="C410" s="565">
        <v>6706</v>
      </c>
      <c r="D410" s="565">
        <v>6422</v>
      </c>
      <c r="E410" s="566">
        <f t="shared" si="71"/>
        <v>0.957649865791828</v>
      </c>
      <c r="F410" s="565">
        <v>6763</v>
      </c>
      <c r="G410" s="567">
        <f t="shared" si="67"/>
        <v>-0.0504214106165903</v>
      </c>
      <c r="H410" s="527"/>
      <c r="I410" s="527"/>
      <c r="J410" s="527"/>
      <c r="K410" s="527"/>
      <c r="L410" s="527"/>
      <c r="M410" s="527"/>
      <c r="N410" s="527"/>
      <c r="O410" s="527"/>
      <c r="P410" s="527"/>
      <c r="Q410" s="527"/>
      <c r="R410" s="527"/>
      <c r="S410" s="527"/>
      <c r="T410" s="527"/>
      <c r="U410" s="527"/>
      <c r="V410" s="527"/>
      <c r="W410" s="527"/>
      <c r="X410" s="527"/>
      <c r="Y410" s="527"/>
      <c r="Z410" s="527"/>
      <c r="AA410" s="527"/>
      <c r="AB410" s="527"/>
      <c r="AC410" s="527"/>
      <c r="HN410" s="527"/>
      <c r="HO410" s="527"/>
      <c r="HP410" s="527"/>
      <c r="HQ410" s="527"/>
      <c r="HR410" s="527"/>
      <c r="HS410" s="527"/>
      <c r="HT410" s="527"/>
      <c r="HU410" s="527"/>
      <c r="HV410" s="527"/>
      <c r="HW410" s="527"/>
      <c r="HX410" s="527"/>
      <c r="HY410" s="527"/>
      <c r="HZ410" s="527"/>
      <c r="IA410" s="527"/>
      <c r="IB410" s="527"/>
      <c r="IC410" s="527"/>
      <c r="ID410" s="527"/>
      <c r="IE410" s="527"/>
      <c r="IF410" s="527"/>
      <c r="IG410" s="527"/>
      <c r="IH410" s="527"/>
      <c r="II410" s="527"/>
      <c r="IJ410" s="527"/>
      <c r="IK410" s="527"/>
      <c r="IL410" s="527"/>
      <c r="IM410" s="527"/>
      <c r="IN410" s="527"/>
      <c r="IO410" s="527"/>
      <c r="IP410" s="527"/>
      <c r="IQ410" s="527"/>
      <c r="IR410" s="527"/>
      <c r="IS410" s="527"/>
    </row>
    <row r="411" s="528" customFormat="1" ht="24.95" customHeight="1" spans="1:253">
      <c r="A411" s="563" t="s">
        <v>296</v>
      </c>
      <c r="B411" s="564">
        <v>4449</v>
      </c>
      <c r="C411" s="565">
        <v>4741</v>
      </c>
      <c r="D411" s="565">
        <v>4741</v>
      </c>
      <c r="E411" s="566">
        <f t="shared" si="71"/>
        <v>1</v>
      </c>
      <c r="F411" s="565">
        <v>4430</v>
      </c>
      <c r="G411" s="567">
        <f t="shared" si="67"/>
        <v>0.0702031602708804</v>
      </c>
    </row>
    <row r="412" s="5" customFormat="1" ht="24.95" customHeight="1" spans="1:253">
      <c r="A412" s="563" t="s">
        <v>297</v>
      </c>
      <c r="B412" s="564">
        <v>2904</v>
      </c>
      <c r="C412" s="565">
        <v>2553</v>
      </c>
      <c r="D412" s="565">
        <v>2398</v>
      </c>
      <c r="E412" s="566">
        <f t="shared" si="71"/>
        <v>0.939287113200157</v>
      </c>
      <c r="F412" s="565">
        <v>2391</v>
      </c>
      <c r="G412" s="567">
        <f t="shared" si="67"/>
        <v>0.00292764533667921</v>
      </c>
      <c r="H412" s="527"/>
      <c r="I412" s="527"/>
      <c r="J412" s="527"/>
      <c r="K412" s="527"/>
      <c r="L412" s="527"/>
      <c r="M412" s="527"/>
      <c r="N412" s="527"/>
      <c r="O412" s="527"/>
      <c r="P412" s="527"/>
      <c r="Q412" s="527"/>
      <c r="R412" s="527"/>
      <c r="S412" s="527"/>
      <c r="T412" s="527"/>
      <c r="U412" s="527"/>
      <c r="V412" s="527"/>
      <c r="W412" s="527"/>
      <c r="X412" s="527"/>
      <c r="Y412" s="527"/>
      <c r="Z412" s="527"/>
      <c r="AA412" s="527"/>
      <c r="AB412" s="527"/>
      <c r="AC412" s="527"/>
      <c r="HN412" s="527"/>
      <c r="HO412" s="527"/>
      <c r="HP412" s="527"/>
      <c r="HQ412" s="527"/>
      <c r="HR412" s="527"/>
      <c r="HS412" s="527"/>
      <c r="HT412" s="527"/>
      <c r="HU412" s="527"/>
      <c r="HV412" s="527"/>
      <c r="HW412" s="527"/>
      <c r="HX412" s="527"/>
      <c r="HY412" s="527"/>
      <c r="HZ412" s="527"/>
      <c r="IA412" s="527"/>
      <c r="IB412" s="527"/>
      <c r="IC412" s="527"/>
      <c r="ID412" s="527"/>
      <c r="IE412" s="527"/>
      <c r="IF412" s="527"/>
      <c r="IG412" s="527"/>
      <c r="IH412" s="527"/>
      <c r="II412" s="527"/>
      <c r="IJ412" s="527"/>
      <c r="IK412" s="527"/>
      <c r="IL412" s="527"/>
      <c r="IM412" s="527"/>
      <c r="IN412" s="527"/>
      <c r="IO412" s="527"/>
      <c r="IP412" s="527"/>
      <c r="IQ412" s="527"/>
      <c r="IR412" s="527"/>
      <c r="IS412" s="527"/>
    </row>
    <row r="413" s="5" customFormat="1" ht="24.95" customHeight="1" spans="1:253">
      <c r="A413" s="563" t="s">
        <v>298</v>
      </c>
      <c r="B413" s="564">
        <v>0</v>
      </c>
      <c r="C413" s="565">
        <v>0</v>
      </c>
      <c r="D413" s="565">
        <v>0</v>
      </c>
      <c r="E413" s="566" t="str">
        <f t="shared" si="71"/>
        <v/>
      </c>
      <c r="F413" s="565">
        <v>0</v>
      </c>
      <c r="G413" s="567" t="str">
        <f t="shared" si="67"/>
        <v/>
      </c>
      <c r="H413" s="527"/>
      <c r="I413" s="527"/>
      <c r="J413" s="527"/>
      <c r="K413" s="527"/>
      <c r="L413" s="527"/>
      <c r="M413" s="527"/>
      <c r="N413" s="527"/>
      <c r="O413" s="527"/>
      <c r="P413" s="527"/>
      <c r="Q413" s="527"/>
      <c r="R413" s="527"/>
      <c r="S413" s="527"/>
      <c r="T413" s="527"/>
      <c r="U413" s="527"/>
      <c r="V413" s="527"/>
      <c r="W413" s="527"/>
      <c r="X413" s="527"/>
      <c r="Y413" s="527"/>
      <c r="Z413" s="527"/>
      <c r="AA413" s="527"/>
      <c r="AB413" s="527"/>
      <c r="AC413" s="527"/>
      <c r="HN413" s="527"/>
      <c r="HO413" s="527"/>
      <c r="HP413" s="527"/>
      <c r="HQ413" s="527"/>
      <c r="HR413" s="527"/>
      <c r="HS413" s="527"/>
      <c r="HT413" s="527"/>
      <c r="HU413" s="527"/>
      <c r="HV413" s="527"/>
      <c r="HW413" s="527"/>
      <c r="HX413" s="527"/>
      <c r="HY413" s="527"/>
      <c r="HZ413" s="527"/>
      <c r="IA413" s="527"/>
      <c r="IB413" s="527"/>
      <c r="IC413" s="527"/>
      <c r="ID413" s="527"/>
      <c r="IE413" s="527"/>
      <c r="IF413" s="527"/>
      <c r="IG413" s="527"/>
      <c r="IH413" s="527"/>
      <c r="II413" s="527"/>
      <c r="IJ413" s="527"/>
      <c r="IK413" s="527"/>
      <c r="IL413" s="527"/>
      <c r="IM413" s="527"/>
      <c r="IN413" s="527"/>
      <c r="IO413" s="527"/>
      <c r="IP413" s="527"/>
      <c r="IQ413" s="527"/>
      <c r="IR413" s="527"/>
      <c r="IS413" s="527"/>
    </row>
    <row r="414" s="5" customFormat="1" ht="24.95" customHeight="1" spans="1:253">
      <c r="A414" s="563" t="s">
        <v>299</v>
      </c>
      <c r="B414" s="564">
        <v>0</v>
      </c>
      <c r="C414" s="565">
        <v>1151</v>
      </c>
      <c r="D414" s="565">
        <v>720</v>
      </c>
      <c r="E414" s="566">
        <f t="shared" si="71"/>
        <v>0.625543006081668</v>
      </c>
      <c r="F414" s="565">
        <v>190</v>
      </c>
      <c r="G414" s="567">
        <f t="shared" si="67"/>
        <v>2.78947368421053</v>
      </c>
      <c r="H414" s="527"/>
      <c r="I414" s="527"/>
      <c r="J414" s="527"/>
      <c r="K414" s="527"/>
      <c r="L414" s="527"/>
      <c r="M414" s="527"/>
      <c r="N414" s="527"/>
      <c r="O414" s="527"/>
      <c r="P414" s="527"/>
      <c r="Q414" s="527"/>
      <c r="R414" s="527"/>
      <c r="S414" s="527"/>
      <c r="T414" s="527"/>
      <c r="U414" s="527"/>
      <c r="V414" s="527"/>
      <c r="W414" s="527"/>
      <c r="X414" s="527"/>
      <c r="Y414" s="527"/>
      <c r="Z414" s="527"/>
      <c r="AA414" s="527"/>
      <c r="AB414" s="527"/>
      <c r="AC414" s="527"/>
      <c r="HN414" s="527"/>
      <c r="HO414" s="527"/>
      <c r="HP414" s="527"/>
      <c r="HQ414" s="527"/>
      <c r="HR414" s="527"/>
      <c r="HS414" s="527"/>
      <c r="HT414" s="527"/>
      <c r="HU414" s="527"/>
      <c r="HV414" s="527"/>
      <c r="HW414" s="527"/>
      <c r="HX414" s="527"/>
      <c r="HY414" s="527"/>
      <c r="HZ414" s="527"/>
      <c r="IA414" s="527"/>
      <c r="IB414" s="527"/>
      <c r="IC414" s="527"/>
      <c r="ID414" s="527"/>
      <c r="IE414" s="527"/>
      <c r="IF414" s="527"/>
      <c r="IG414" s="527"/>
      <c r="IH414" s="527"/>
      <c r="II414" s="527"/>
      <c r="IJ414" s="527"/>
      <c r="IK414" s="527"/>
      <c r="IL414" s="527"/>
      <c r="IM414" s="527"/>
      <c r="IN414" s="527"/>
      <c r="IO414" s="527"/>
      <c r="IP414" s="527"/>
      <c r="IQ414" s="527"/>
      <c r="IR414" s="527"/>
      <c r="IS414" s="527"/>
    </row>
    <row r="415" s="529" customFormat="1" ht="24.95" customHeight="1" spans="1:253">
      <c r="A415" s="563" t="s">
        <v>300</v>
      </c>
      <c r="B415" s="367">
        <f t="shared" ref="B415:F415" si="77">SUM(B416:B420)</f>
        <v>0</v>
      </c>
      <c r="C415" s="367">
        <f t="shared" si="77"/>
        <v>0</v>
      </c>
      <c r="D415" s="367">
        <f t="shared" si="77"/>
        <v>0</v>
      </c>
      <c r="E415" s="561" t="str">
        <f t="shared" si="71"/>
        <v/>
      </c>
      <c r="F415" s="367">
        <f t="shared" si="77"/>
        <v>0</v>
      </c>
      <c r="G415" s="562" t="str">
        <f t="shared" si="67"/>
        <v/>
      </c>
      <c r="H415" s="527"/>
      <c r="I415" s="527"/>
      <c r="J415" s="527"/>
      <c r="K415" s="527"/>
      <c r="L415" s="527"/>
      <c r="M415" s="527"/>
      <c r="N415" s="527"/>
      <c r="O415" s="527"/>
      <c r="P415" s="527"/>
      <c r="Q415" s="527"/>
      <c r="R415" s="527"/>
      <c r="S415" s="527"/>
      <c r="T415" s="527"/>
      <c r="U415" s="527"/>
      <c r="V415" s="527"/>
      <c r="W415" s="527"/>
      <c r="X415" s="527"/>
      <c r="Y415" s="527"/>
      <c r="Z415" s="527"/>
      <c r="AA415" s="527"/>
      <c r="AB415" s="527"/>
      <c r="AC415" s="527"/>
      <c r="HN415" s="527"/>
      <c r="HO415" s="527"/>
      <c r="HP415" s="527"/>
      <c r="HQ415" s="527"/>
      <c r="HR415" s="527"/>
      <c r="HS415" s="527"/>
      <c r="HT415" s="527"/>
      <c r="HU415" s="527"/>
      <c r="HV415" s="527"/>
      <c r="HW415" s="527"/>
      <c r="HX415" s="527"/>
      <c r="HY415" s="527"/>
      <c r="HZ415" s="527"/>
      <c r="IA415" s="527"/>
      <c r="IB415" s="527"/>
      <c r="IC415" s="527"/>
      <c r="ID415" s="527"/>
      <c r="IE415" s="527"/>
      <c r="IF415" s="527"/>
      <c r="IG415" s="527"/>
      <c r="IH415" s="527"/>
      <c r="II415" s="527"/>
      <c r="IJ415" s="527"/>
      <c r="IK415" s="527"/>
      <c r="IL415" s="527"/>
      <c r="IM415" s="527"/>
      <c r="IN415" s="527"/>
      <c r="IO415" s="527"/>
      <c r="IP415" s="527"/>
      <c r="IQ415" s="527"/>
      <c r="IR415" s="527"/>
      <c r="IS415" s="527"/>
    </row>
    <row r="416" s="528" customFormat="1" ht="24.95" customHeight="1" spans="1:253">
      <c r="A416" s="563" t="s">
        <v>301</v>
      </c>
      <c r="B416" s="564">
        <v>0</v>
      </c>
      <c r="C416" s="565">
        <v>0</v>
      </c>
      <c r="D416" s="565">
        <v>0</v>
      </c>
      <c r="E416" s="566" t="str">
        <f t="shared" si="71"/>
        <v/>
      </c>
      <c r="F416" s="565">
        <v>0</v>
      </c>
      <c r="G416" s="567" t="str">
        <f t="shared" si="67"/>
        <v/>
      </c>
    </row>
    <row r="417" s="528" customFormat="1" ht="24.95" customHeight="1" spans="1:253">
      <c r="A417" s="563" t="s">
        <v>302</v>
      </c>
      <c r="B417" s="564">
        <v>0</v>
      </c>
      <c r="C417" s="565">
        <v>0</v>
      </c>
      <c r="D417" s="565">
        <v>0</v>
      </c>
      <c r="E417" s="566" t="str">
        <f t="shared" si="71"/>
        <v/>
      </c>
      <c r="F417" s="565">
        <v>0</v>
      </c>
      <c r="G417" s="567" t="str">
        <f t="shared" si="67"/>
        <v/>
      </c>
    </row>
    <row r="418" s="525" customFormat="1" ht="24.95" customHeight="1" spans="1:253">
      <c r="A418" s="563" t="s">
        <v>303</v>
      </c>
      <c r="B418" s="564">
        <v>0</v>
      </c>
      <c r="C418" s="565">
        <v>0</v>
      </c>
      <c r="D418" s="565">
        <v>0</v>
      </c>
      <c r="E418" s="566" t="str">
        <f t="shared" si="71"/>
        <v/>
      </c>
      <c r="F418" s="565">
        <v>0</v>
      </c>
      <c r="G418" s="567" t="str">
        <f t="shared" si="67"/>
        <v/>
      </c>
      <c r="H418" s="527"/>
      <c r="I418" s="527"/>
      <c r="J418" s="527"/>
      <c r="K418" s="527"/>
      <c r="L418" s="527"/>
      <c r="M418" s="527"/>
      <c r="N418" s="527"/>
      <c r="O418" s="527"/>
      <c r="P418" s="527"/>
      <c r="Q418" s="527"/>
      <c r="R418" s="527"/>
      <c r="S418" s="527"/>
      <c r="T418" s="527"/>
      <c r="U418" s="527"/>
      <c r="V418" s="527"/>
      <c r="W418" s="527"/>
      <c r="X418" s="527"/>
      <c r="Y418" s="527"/>
      <c r="Z418" s="527"/>
      <c r="AA418" s="527"/>
      <c r="AB418" s="527"/>
      <c r="AC418" s="527"/>
      <c r="HN418" s="527"/>
      <c r="HO418" s="527"/>
      <c r="HP418" s="527"/>
      <c r="HQ418" s="527"/>
      <c r="HR418" s="527"/>
      <c r="HS418" s="527"/>
      <c r="HT418" s="527"/>
      <c r="HU418" s="527"/>
      <c r="HV418" s="527"/>
      <c r="HW418" s="527"/>
      <c r="HX418" s="527"/>
      <c r="HY418" s="527"/>
      <c r="HZ418" s="527"/>
      <c r="IA418" s="527"/>
      <c r="IB418" s="527"/>
      <c r="IC418" s="527"/>
      <c r="ID418" s="527"/>
      <c r="IE418" s="527"/>
      <c r="IF418" s="527"/>
      <c r="IG418" s="527"/>
      <c r="IH418" s="527"/>
      <c r="II418" s="527"/>
      <c r="IJ418" s="527"/>
      <c r="IK418" s="527"/>
      <c r="IL418" s="527"/>
      <c r="IM418" s="527"/>
      <c r="IN418" s="527"/>
      <c r="IO418" s="527"/>
      <c r="IP418" s="527"/>
      <c r="IQ418" s="527"/>
      <c r="IR418" s="527"/>
      <c r="IS418" s="527"/>
    </row>
    <row r="419" s="525" customFormat="1" ht="24.95" customHeight="1" spans="1:253">
      <c r="A419" s="563" t="s">
        <v>304</v>
      </c>
      <c r="B419" s="564">
        <v>0</v>
      </c>
      <c r="C419" s="565">
        <v>0</v>
      </c>
      <c r="D419" s="565">
        <v>0</v>
      </c>
      <c r="E419" s="566" t="str">
        <f t="shared" si="71"/>
        <v/>
      </c>
      <c r="F419" s="565">
        <v>0</v>
      </c>
      <c r="G419" s="567" t="str">
        <f t="shared" si="67"/>
        <v/>
      </c>
      <c r="H419" s="527"/>
      <c r="I419" s="527"/>
      <c r="J419" s="527"/>
      <c r="K419" s="527"/>
      <c r="L419" s="527"/>
      <c r="M419" s="527"/>
      <c r="N419" s="527"/>
      <c r="O419" s="527"/>
      <c r="P419" s="527"/>
      <c r="Q419" s="527"/>
      <c r="R419" s="527"/>
      <c r="S419" s="527"/>
      <c r="T419" s="527"/>
      <c r="U419" s="527"/>
      <c r="V419" s="527"/>
      <c r="W419" s="527"/>
      <c r="X419" s="527"/>
      <c r="Y419" s="527"/>
      <c r="Z419" s="527"/>
      <c r="AA419" s="527"/>
      <c r="AB419" s="527"/>
      <c r="AC419" s="527"/>
      <c r="HN419" s="527"/>
      <c r="HO419" s="527"/>
      <c r="HP419" s="527"/>
      <c r="HQ419" s="527"/>
      <c r="HR419" s="527"/>
      <c r="HS419" s="527"/>
      <c r="HT419" s="527"/>
      <c r="HU419" s="527"/>
      <c r="HV419" s="527"/>
      <c r="HW419" s="527"/>
      <c r="HX419" s="527"/>
      <c r="HY419" s="527"/>
      <c r="HZ419" s="527"/>
      <c r="IA419" s="527"/>
      <c r="IB419" s="527"/>
      <c r="IC419" s="527"/>
      <c r="ID419" s="527"/>
      <c r="IE419" s="527"/>
      <c r="IF419" s="527"/>
      <c r="IG419" s="527"/>
      <c r="IH419" s="527"/>
      <c r="II419" s="527"/>
      <c r="IJ419" s="527"/>
      <c r="IK419" s="527"/>
      <c r="IL419" s="527"/>
      <c r="IM419" s="527"/>
      <c r="IN419" s="527"/>
      <c r="IO419" s="527"/>
      <c r="IP419" s="527"/>
      <c r="IQ419" s="527"/>
      <c r="IR419" s="527"/>
      <c r="IS419" s="527"/>
    </row>
    <row r="420" s="525" customFormat="1" ht="24.95" customHeight="1" spans="1:253">
      <c r="A420" s="563" t="s">
        <v>305</v>
      </c>
      <c r="B420" s="564">
        <v>0</v>
      </c>
      <c r="C420" s="565">
        <v>0</v>
      </c>
      <c r="D420" s="565">
        <v>0</v>
      </c>
      <c r="E420" s="566" t="str">
        <f t="shared" si="71"/>
        <v/>
      </c>
      <c r="F420" s="565">
        <v>0</v>
      </c>
      <c r="G420" s="567" t="str">
        <f t="shared" si="67"/>
        <v/>
      </c>
      <c r="H420" s="527"/>
      <c r="I420" s="527"/>
      <c r="J420" s="527"/>
      <c r="K420" s="527"/>
      <c r="L420" s="527"/>
      <c r="M420" s="527"/>
      <c r="N420" s="527"/>
      <c r="O420" s="527"/>
      <c r="P420" s="527"/>
      <c r="Q420" s="527"/>
      <c r="R420" s="527"/>
      <c r="S420" s="527"/>
      <c r="T420" s="527"/>
      <c r="U420" s="527"/>
      <c r="V420" s="527"/>
      <c r="W420" s="527"/>
      <c r="X420" s="527"/>
      <c r="Y420" s="527"/>
      <c r="Z420" s="527"/>
      <c r="AA420" s="527"/>
      <c r="AB420" s="527"/>
      <c r="AC420" s="527"/>
      <c r="HN420" s="527"/>
      <c r="HO420" s="527"/>
      <c r="HP420" s="527"/>
      <c r="HQ420" s="527"/>
      <c r="HR420" s="527"/>
      <c r="HS420" s="527"/>
      <c r="HT420" s="527"/>
      <c r="HU420" s="527"/>
      <c r="HV420" s="527"/>
      <c r="HW420" s="527"/>
      <c r="HX420" s="527"/>
      <c r="HY420" s="527"/>
      <c r="HZ420" s="527"/>
      <c r="IA420" s="527"/>
      <c r="IB420" s="527"/>
      <c r="IC420" s="527"/>
      <c r="ID420" s="527"/>
      <c r="IE420" s="527"/>
      <c r="IF420" s="527"/>
      <c r="IG420" s="527"/>
      <c r="IH420" s="527"/>
      <c r="II420" s="527"/>
      <c r="IJ420" s="527"/>
      <c r="IK420" s="527"/>
      <c r="IL420" s="527"/>
      <c r="IM420" s="527"/>
      <c r="IN420" s="527"/>
      <c r="IO420" s="527"/>
      <c r="IP420" s="527"/>
      <c r="IQ420" s="527"/>
      <c r="IR420" s="527"/>
      <c r="IS420" s="527"/>
    </row>
    <row r="421" s="529" customFormat="1" ht="24.95" customHeight="1" spans="1:253">
      <c r="A421" s="563" t="s">
        <v>306</v>
      </c>
      <c r="B421" s="367">
        <f t="shared" ref="B421:F421" si="78">SUM(B422:B426)</f>
        <v>0</v>
      </c>
      <c r="C421" s="367">
        <f t="shared" si="78"/>
        <v>0</v>
      </c>
      <c r="D421" s="367">
        <f t="shared" si="78"/>
        <v>0</v>
      </c>
      <c r="E421" s="561" t="str">
        <f t="shared" si="71"/>
        <v/>
      </c>
      <c r="F421" s="367">
        <f t="shared" si="78"/>
        <v>0</v>
      </c>
      <c r="G421" s="562" t="str">
        <f t="shared" si="67"/>
        <v/>
      </c>
      <c r="H421" s="527"/>
      <c r="I421" s="527"/>
      <c r="J421" s="527"/>
      <c r="K421" s="527"/>
      <c r="L421" s="527"/>
      <c r="M421" s="527"/>
      <c r="N421" s="527"/>
      <c r="O421" s="527"/>
      <c r="P421" s="527"/>
      <c r="Q421" s="527"/>
      <c r="R421" s="527"/>
      <c r="S421" s="527"/>
      <c r="T421" s="527"/>
      <c r="U421" s="527"/>
      <c r="V421" s="527"/>
      <c r="W421" s="527"/>
      <c r="X421" s="527"/>
      <c r="Y421" s="527"/>
      <c r="Z421" s="527"/>
      <c r="AA421" s="527"/>
      <c r="AB421" s="527"/>
      <c r="AC421" s="527"/>
      <c r="HN421" s="527"/>
      <c r="HO421" s="527"/>
      <c r="HP421" s="527"/>
      <c r="HQ421" s="527"/>
      <c r="HR421" s="527"/>
      <c r="HS421" s="527"/>
      <c r="HT421" s="527"/>
      <c r="HU421" s="527"/>
      <c r="HV421" s="527"/>
      <c r="HW421" s="527"/>
      <c r="HX421" s="527"/>
      <c r="HY421" s="527"/>
      <c r="HZ421" s="527"/>
      <c r="IA421" s="527"/>
      <c r="IB421" s="527"/>
      <c r="IC421" s="527"/>
      <c r="ID421" s="527"/>
      <c r="IE421" s="527"/>
      <c r="IF421" s="527"/>
      <c r="IG421" s="527"/>
      <c r="IH421" s="527"/>
      <c r="II421" s="527"/>
      <c r="IJ421" s="527"/>
      <c r="IK421" s="527"/>
      <c r="IL421" s="527"/>
      <c r="IM421" s="527"/>
      <c r="IN421" s="527"/>
      <c r="IO421" s="527"/>
      <c r="IP421" s="527"/>
      <c r="IQ421" s="527"/>
      <c r="IR421" s="527"/>
      <c r="IS421" s="527"/>
    </row>
    <row r="422" s="525" customFormat="1" ht="24.95" customHeight="1" spans="1:253">
      <c r="A422" s="563" t="s">
        <v>307</v>
      </c>
      <c r="B422" s="564">
        <v>0</v>
      </c>
      <c r="C422" s="565">
        <v>0</v>
      </c>
      <c r="D422" s="565">
        <v>0</v>
      </c>
      <c r="E422" s="566" t="str">
        <f t="shared" si="71"/>
        <v/>
      </c>
      <c r="F422" s="565">
        <v>0</v>
      </c>
      <c r="G422" s="567" t="str">
        <f t="shared" si="67"/>
        <v/>
      </c>
      <c r="H422" s="527"/>
      <c r="I422" s="527"/>
      <c r="J422" s="527"/>
      <c r="K422" s="527"/>
      <c r="L422" s="527"/>
      <c r="M422" s="527"/>
      <c r="N422" s="527"/>
      <c r="O422" s="527"/>
      <c r="P422" s="527"/>
      <c r="Q422" s="527"/>
      <c r="R422" s="527"/>
      <c r="S422" s="527"/>
      <c r="T422" s="527"/>
      <c r="U422" s="527"/>
      <c r="V422" s="527"/>
      <c r="W422" s="527"/>
      <c r="X422" s="527"/>
      <c r="Y422" s="527"/>
      <c r="Z422" s="527"/>
      <c r="AA422" s="527"/>
      <c r="AB422" s="527"/>
      <c r="AC422" s="527"/>
      <c r="HN422" s="527"/>
      <c r="HO422" s="527"/>
      <c r="HP422" s="527"/>
      <c r="HQ422" s="527"/>
      <c r="HR422" s="527"/>
      <c r="HS422" s="527"/>
      <c r="HT422" s="527"/>
      <c r="HU422" s="527"/>
      <c r="HV422" s="527"/>
      <c r="HW422" s="527"/>
      <c r="HX422" s="527"/>
      <c r="HY422" s="527"/>
      <c r="HZ422" s="527"/>
      <c r="IA422" s="527"/>
      <c r="IB422" s="527"/>
      <c r="IC422" s="527"/>
      <c r="ID422" s="527"/>
      <c r="IE422" s="527"/>
      <c r="IF422" s="527"/>
      <c r="IG422" s="527"/>
      <c r="IH422" s="527"/>
      <c r="II422" s="527"/>
      <c r="IJ422" s="527"/>
      <c r="IK422" s="527"/>
      <c r="IL422" s="527"/>
      <c r="IM422" s="527"/>
      <c r="IN422" s="527"/>
      <c r="IO422" s="527"/>
      <c r="IP422" s="527"/>
      <c r="IQ422" s="527"/>
      <c r="IR422" s="527"/>
      <c r="IS422" s="527"/>
    </row>
    <row r="423" s="528" customFormat="1" ht="24.95" customHeight="1" spans="1:253">
      <c r="A423" s="563" t="s">
        <v>308</v>
      </c>
      <c r="B423" s="564">
        <v>0</v>
      </c>
      <c r="C423" s="565">
        <v>0</v>
      </c>
      <c r="D423" s="565">
        <v>0</v>
      </c>
      <c r="E423" s="566" t="str">
        <f t="shared" si="71"/>
        <v/>
      </c>
      <c r="F423" s="565">
        <v>0</v>
      </c>
      <c r="G423" s="567" t="str">
        <f t="shared" si="67"/>
        <v/>
      </c>
    </row>
    <row r="424" s="525" customFormat="1" ht="24.95" customHeight="1" spans="1:253">
      <c r="A424" s="563" t="s">
        <v>309</v>
      </c>
      <c r="B424" s="564">
        <v>0</v>
      </c>
      <c r="C424" s="565">
        <v>0</v>
      </c>
      <c r="D424" s="565">
        <v>0</v>
      </c>
      <c r="E424" s="566" t="str">
        <f t="shared" si="71"/>
        <v/>
      </c>
      <c r="F424" s="565">
        <v>0</v>
      </c>
      <c r="G424" s="567" t="str">
        <f t="shared" si="67"/>
        <v/>
      </c>
      <c r="H424" s="527"/>
      <c r="I424" s="527"/>
      <c r="J424" s="527"/>
      <c r="K424" s="527"/>
      <c r="L424" s="527"/>
      <c r="M424" s="527"/>
      <c r="N424" s="527"/>
      <c r="O424" s="527"/>
      <c r="P424" s="527"/>
      <c r="Q424" s="527"/>
      <c r="R424" s="527"/>
      <c r="S424" s="527"/>
      <c r="T424" s="527"/>
      <c r="U424" s="527"/>
      <c r="V424" s="527"/>
      <c r="W424" s="527"/>
      <c r="X424" s="527"/>
      <c r="Y424" s="527"/>
      <c r="Z424" s="527"/>
      <c r="AA424" s="527"/>
      <c r="AB424" s="527"/>
      <c r="AC424" s="527"/>
      <c r="HN424" s="527"/>
      <c r="HO424" s="527"/>
      <c r="HP424" s="527"/>
      <c r="HQ424" s="527"/>
      <c r="HR424" s="527"/>
      <c r="HS424" s="527"/>
      <c r="HT424" s="527"/>
      <c r="HU424" s="527"/>
      <c r="HV424" s="527"/>
      <c r="HW424" s="527"/>
      <c r="HX424" s="527"/>
      <c r="HY424" s="527"/>
      <c r="HZ424" s="527"/>
      <c r="IA424" s="527"/>
      <c r="IB424" s="527"/>
      <c r="IC424" s="527"/>
      <c r="ID424" s="527"/>
      <c r="IE424" s="527"/>
      <c r="IF424" s="527"/>
      <c r="IG424" s="527"/>
      <c r="IH424" s="527"/>
      <c r="II424" s="527"/>
      <c r="IJ424" s="527"/>
      <c r="IK424" s="527"/>
      <c r="IL424" s="527"/>
      <c r="IM424" s="527"/>
      <c r="IN424" s="527"/>
      <c r="IO424" s="527"/>
      <c r="IP424" s="527"/>
      <c r="IQ424" s="527"/>
      <c r="IR424" s="527"/>
      <c r="IS424" s="527"/>
    </row>
    <row r="425" s="528" customFormat="1" ht="24.95" customHeight="1" spans="1:253">
      <c r="A425" s="563" t="s">
        <v>310</v>
      </c>
      <c r="B425" s="564">
        <v>0</v>
      </c>
      <c r="C425" s="565">
        <v>0</v>
      </c>
      <c r="D425" s="565">
        <v>0</v>
      </c>
      <c r="E425" s="566" t="str">
        <f t="shared" si="71"/>
        <v/>
      </c>
      <c r="F425" s="565">
        <v>0</v>
      </c>
      <c r="G425" s="567" t="str">
        <f t="shared" ref="G425:G488" si="79">IFERROR((D425-F425)/F425,"")</f>
        <v/>
      </c>
    </row>
    <row r="426" s="532" customFormat="1" ht="24.95" customHeight="1" spans="1:253">
      <c r="A426" s="563" t="s">
        <v>311</v>
      </c>
      <c r="B426" s="564">
        <v>0</v>
      </c>
      <c r="C426" s="565">
        <v>0</v>
      </c>
      <c r="D426" s="565">
        <v>0</v>
      </c>
      <c r="E426" s="566" t="str">
        <f t="shared" si="71"/>
        <v/>
      </c>
      <c r="F426" s="565">
        <v>0</v>
      </c>
      <c r="G426" s="567" t="str">
        <f t="shared" si="79"/>
        <v/>
      </c>
      <c r="H426" s="527"/>
      <c r="I426" s="527"/>
      <c r="J426" s="527"/>
      <c r="K426" s="527"/>
      <c r="L426" s="527"/>
      <c r="M426" s="527"/>
      <c r="N426" s="527"/>
      <c r="O426" s="527"/>
      <c r="P426" s="527"/>
      <c r="Q426" s="527"/>
      <c r="R426" s="527"/>
      <c r="S426" s="527"/>
      <c r="T426" s="527"/>
      <c r="U426" s="527"/>
      <c r="V426" s="527"/>
      <c r="W426" s="527"/>
      <c r="X426" s="527"/>
      <c r="Y426" s="527"/>
      <c r="Z426" s="527"/>
      <c r="AA426" s="527"/>
      <c r="AB426" s="527"/>
      <c r="AC426" s="527"/>
      <c r="HN426" s="527"/>
      <c r="HO426" s="527"/>
      <c r="HP426" s="527"/>
      <c r="HQ426" s="527"/>
      <c r="HR426" s="527"/>
      <c r="HS426" s="527"/>
      <c r="HT426" s="527"/>
      <c r="HU426" s="527"/>
      <c r="HV426" s="527"/>
      <c r="HW426" s="527"/>
      <c r="HX426" s="527"/>
      <c r="HY426" s="527"/>
      <c r="HZ426" s="527"/>
      <c r="IA426" s="527"/>
      <c r="IB426" s="527"/>
      <c r="IC426" s="527"/>
      <c r="ID426" s="527"/>
      <c r="IE426" s="527"/>
      <c r="IF426" s="527"/>
      <c r="IG426" s="527"/>
      <c r="IH426" s="527"/>
      <c r="II426" s="527"/>
      <c r="IJ426" s="527"/>
      <c r="IK426" s="527"/>
      <c r="IL426" s="527"/>
      <c r="IM426" s="527"/>
      <c r="IN426" s="527"/>
      <c r="IO426" s="527"/>
      <c r="IP426" s="527"/>
      <c r="IQ426" s="527"/>
      <c r="IR426" s="527"/>
      <c r="IS426" s="527"/>
    </row>
    <row r="427" s="528" customFormat="1" ht="24.95" customHeight="1" spans="1:253">
      <c r="A427" s="563" t="s">
        <v>312</v>
      </c>
      <c r="B427" s="367">
        <f t="shared" ref="B427:F427" si="80">SUM(B428:B430)</f>
        <v>0</v>
      </c>
      <c r="C427" s="367">
        <f t="shared" si="80"/>
        <v>0</v>
      </c>
      <c r="D427" s="367">
        <f t="shared" si="80"/>
        <v>0</v>
      </c>
      <c r="E427" s="561" t="str">
        <f t="shared" si="71"/>
        <v/>
      </c>
      <c r="F427" s="367">
        <f t="shared" si="80"/>
        <v>0</v>
      </c>
      <c r="G427" s="562" t="str">
        <f t="shared" si="79"/>
        <v/>
      </c>
    </row>
    <row r="428" s="528" customFormat="1" ht="24.95" customHeight="1" spans="1:253">
      <c r="A428" s="563" t="s">
        <v>313</v>
      </c>
      <c r="B428" s="564">
        <v>0</v>
      </c>
      <c r="C428" s="565">
        <v>0</v>
      </c>
      <c r="D428" s="565">
        <v>0</v>
      </c>
      <c r="E428" s="566" t="str">
        <f t="shared" si="71"/>
        <v/>
      </c>
      <c r="F428" s="565">
        <v>0</v>
      </c>
      <c r="G428" s="567" t="str">
        <f t="shared" si="79"/>
        <v/>
      </c>
    </row>
    <row r="429" s="528" customFormat="1" ht="24.95" customHeight="1" spans="1:253">
      <c r="A429" s="563" t="s">
        <v>314</v>
      </c>
      <c r="B429" s="564">
        <v>0</v>
      </c>
      <c r="C429" s="565">
        <v>0</v>
      </c>
      <c r="D429" s="565">
        <v>0</v>
      </c>
      <c r="E429" s="566" t="str">
        <f t="shared" si="71"/>
        <v/>
      </c>
      <c r="F429" s="565">
        <v>0</v>
      </c>
      <c r="G429" s="567" t="str">
        <f t="shared" si="79"/>
        <v/>
      </c>
    </row>
    <row r="430" s="532" customFormat="1" ht="24.95" customHeight="1" spans="1:253">
      <c r="A430" s="563" t="s">
        <v>315</v>
      </c>
      <c r="B430" s="564">
        <v>0</v>
      </c>
      <c r="C430" s="565">
        <v>0</v>
      </c>
      <c r="D430" s="565">
        <v>0</v>
      </c>
      <c r="E430" s="566" t="str">
        <f t="shared" si="71"/>
        <v/>
      </c>
      <c r="F430" s="565">
        <v>0</v>
      </c>
      <c r="G430" s="567" t="str">
        <f t="shared" si="79"/>
        <v/>
      </c>
      <c r="H430" s="527"/>
      <c r="I430" s="527"/>
      <c r="J430" s="527"/>
      <c r="K430" s="527"/>
      <c r="L430" s="527"/>
      <c r="M430" s="527"/>
      <c r="N430" s="527"/>
      <c r="O430" s="527"/>
      <c r="P430" s="527"/>
      <c r="Q430" s="527"/>
      <c r="R430" s="527"/>
      <c r="S430" s="527"/>
      <c r="T430" s="527"/>
      <c r="U430" s="527"/>
      <c r="V430" s="527"/>
      <c r="W430" s="527"/>
      <c r="X430" s="527"/>
      <c r="Y430" s="527"/>
      <c r="Z430" s="527"/>
      <c r="AA430" s="527"/>
      <c r="AB430" s="527"/>
      <c r="AC430" s="527"/>
      <c r="HN430" s="527"/>
      <c r="HO430" s="527"/>
      <c r="HP430" s="527"/>
      <c r="HQ430" s="527"/>
      <c r="HR430" s="527"/>
      <c r="HS430" s="527"/>
      <c r="HT430" s="527"/>
      <c r="HU430" s="527"/>
      <c r="HV430" s="527"/>
      <c r="HW430" s="527"/>
      <c r="HX430" s="527"/>
      <c r="HY430" s="527"/>
      <c r="HZ430" s="527"/>
      <c r="IA430" s="527"/>
      <c r="IB430" s="527"/>
      <c r="IC430" s="527"/>
      <c r="ID430" s="527"/>
      <c r="IE430" s="527"/>
      <c r="IF430" s="527"/>
      <c r="IG430" s="527"/>
      <c r="IH430" s="527"/>
      <c r="II430" s="527"/>
      <c r="IJ430" s="527"/>
      <c r="IK430" s="527"/>
      <c r="IL430" s="527"/>
      <c r="IM430" s="527"/>
      <c r="IN430" s="527"/>
      <c r="IO430" s="527"/>
      <c r="IP430" s="527"/>
      <c r="IQ430" s="527"/>
      <c r="IR430" s="527"/>
      <c r="IS430" s="527"/>
    </row>
    <row r="431" s="525" customFormat="1" ht="24.95" customHeight="1" spans="1:253">
      <c r="A431" s="563" t="s">
        <v>316</v>
      </c>
      <c r="B431" s="367">
        <f t="shared" ref="B431:F431" si="81">SUM(B432:B434)</f>
        <v>0</v>
      </c>
      <c r="C431" s="367">
        <f t="shared" si="81"/>
        <v>0</v>
      </c>
      <c r="D431" s="367">
        <f t="shared" si="81"/>
        <v>0</v>
      </c>
      <c r="E431" s="561" t="str">
        <f t="shared" si="71"/>
        <v/>
      </c>
      <c r="F431" s="367">
        <f t="shared" si="81"/>
        <v>0</v>
      </c>
      <c r="G431" s="562" t="str">
        <f t="shared" si="79"/>
        <v/>
      </c>
      <c r="H431" s="527"/>
      <c r="I431" s="527"/>
      <c r="J431" s="527"/>
      <c r="K431" s="527"/>
      <c r="L431" s="527"/>
      <c r="M431" s="527"/>
      <c r="N431" s="527"/>
      <c r="O431" s="527"/>
      <c r="P431" s="527"/>
      <c r="Q431" s="527"/>
      <c r="R431" s="527"/>
      <c r="S431" s="527"/>
      <c r="T431" s="527"/>
      <c r="U431" s="527"/>
      <c r="V431" s="527"/>
      <c r="W431" s="527"/>
      <c r="X431" s="527"/>
      <c r="Y431" s="527"/>
      <c r="Z431" s="527"/>
      <c r="AA431" s="527"/>
      <c r="AB431" s="527"/>
      <c r="AC431" s="527"/>
      <c r="HN431" s="527"/>
      <c r="HO431" s="527"/>
      <c r="HP431" s="527"/>
      <c r="HQ431" s="527"/>
      <c r="HR431" s="527"/>
      <c r="HS431" s="527"/>
      <c r="HT431" s="527"/>
      <c r="HU431" s="527"/>
      <c r="HV431" s="527"/>
      <c r="HW431" s="527"/>
      <c r="HX431" s="527"/>
      <c r="HY431" s="527"/>
      <c r="HZ431" s="527"/>
      <c r="IA431" s="527"/>
      <c r="IB431" s="527"/>
      <c r="IC431" s="527"/>
      <c r="ID431" s="527"/>
      <c r="IE431" s="527"/>
      <c r="IF431" s="527"/>
      <c r="IG431" s="527"/>
      <c r="IH431" s="527"/>
      <c r="II431" s="527"/>
      <c r="IJ431" s="527"/>
      <c r="IK431" s="527"/>
      <c r="IL431" s="527"/>
      <c r="IM431" s="527"/>
      <c r="IN431" s="527"/>
      <c r="IO431" s="527"/>
      <c r="IP431" s="527"/>
      <c r="IQ431" s="527"/>
      <c r="IR431" s="527"/>
      <c r="IS431" s="527"/>
    </row>
    <row r="432" s="525" customFormat="1" ht="24.95" customHeight="1" spans="1:253">
      <c r="A432" s="563" t="s">
        <v>317</v>
      </c>
      <c r="B432" s="564">
        <v>0</v>
      </c>
      <c r="C432" s="565">
        <v>0</v>
      </c>
      <c r="D432" s="565">
        <v>0</v>
      </c>
      <c r="E432" s="566" t="str">
        <f t="shared" si="71"/>
        <v/>
      </c>
      <c r="F432" s="565">
        <v>0</v>
      </c>
      <c r="G432" s="567" t="str">
        <f t="shared" si="79"/>
        <v/>
      </c>
      <c r="H432" s="527"/>
      <c r="I432" s="527"/>
      <c r="J432" s="527"/>
      <c r="K432" s="527"/>
      <c r="L432" s="527"/>
      <c r="M432" s="527"/>
      <c r="N432" s="527"/>
      <c r="O432" s="527"/>
      <c r="P432" s="527"/>
      <c r="Q432" s="527"/>
      <c r="R432" s="527"/>
      <c r="S432" s="527"/>
      <c r="T432" s="527"/>
      <c r="U432" s="527"/>
      <c r="V432" s="527"/>
      <c r="W432" s="527"/>
      <c r="X432" s="527"/>
      <c r="Y432" s="527"/>
      <c r="Z432" s="527"/>
      <c r="AA432" s="527"/>
      <c r="AB432" s="527"/>
      <c r="AC432" s="527"/>
      <c r="HN432" s="527"/>
      <c r="HO432" s="527"/>
      <c r="HP432" s="527"/>
      <c r="HQ432" s="527"/>
      <c r="HR432" s="527"/>
      <c r="HS432" s="527"/>
      <c r="HT432" s="527"/>
      <c r="HU432" s="527"/>
      <c r="HV432" s="527"/>
      <c r="HW432" s="527"/>
      <c r="HX432" s="527"/>
      <c r="HY432" s="527"/>
      <c r="HZ432" s="527"/>
      <c r="IA432" s="527"/>
      <c r="IB432" s="527"/>
      <c r="IC432" s="527"/>
      <c r="ID432" s="527"/>
      <c r="IE432" s="527"/>
      <c r="IF432" s="527"/>
      <c r="IG432" s="527"/>
      <c r="IH432" s="527"/>
      <c r="II432" s="527"/>
      <c r="IJ432" s="527"/>
      <c r="IK432" s="527"/>
      <c r="IL432" s="527"/>
      <c r="IM432" s="527"/>
      <c r="IN432" s="527"/>
      <c r="IO432" s="527"/>
      <c r="IP432" s="527"/>
      <c r="IQ432" s="527"/>
      <c r="IR432" s="527"/>
      <c r="IS432" s="527"/>
    </row>
    <row r="433" s="529" customFormat="1" ht="24.95" customHeight="1" spans="1:253">
      <c r="A433" s="563" t="s">
        <v>318</v>
      </c>
      <c r="B433" s="564">
        <v>0</v>
      </c>
      <c r="C433" s="565">
        <v>0</v>
      </c>
      <c r="D433" s="565">
        <v>0</v>
      </c>
      <c r="E433" s="566" t="str">
        <f t="shared" si="71"/>
        <v/>
      </c>
      <c r="F433" s="565">
        <v>0</v>
      </c>
      <c r="G433" s="567" t="str">
        <f t="shared" si="79"/>
        <v/>
      </c>
      <c r="H433" s="527"/>
      <c r="I433" s="527"/>
      <c r="J433" s="527"/>
      <c r="K433" s="527"/>
      <c r="L433" s="527"/>
      <c r="M433" s="527"/>
      <c r="N433" s="527"/>
      <c r="O433" s="527"/>
      <c r="P433" s="527"/>
      <c r="Q433" s="527"/>
      <c r="R433" s="527"/>
      <c r="S433" s="527"/>
      <c r="T433" s="527"/>
      <c r="U433" s="527"/>
      <c r="V433" s="527"/>
      <c r="W433" s="527"/>
      <c r="X433" s="527"/>
      <c r="Y433" s="527"/>
      <c r="Z433" s="527"/>
      <c r="AA433" s="527"/>
      <c r="AB433" s="527"/>
      <c r="AC433" s="527"/>
      <c r="HN433" s="527"/>
      <c r="HO433" s="527"/>
      <c r="HP433" s="527"/>
      <c r="HQ433" s="527"/>
      <c r="HR433" s="527"/>
      <c r="HS433" s="527"/>
      <c r="HT433" s="527"/>
      <c r="HU433" s="527"/>
      <c r="HV433" s="527"/>
      <c r="HW433" s="527"/>
      <c r="HX433" s="527"/>
      <c r="HY433" s="527"/>
      <c r="HZ433" s="527"/>
      <c r="IA433" s="527"/>
      <c r="IB433" s="527"/>
      <c r="IC433" s="527"/>
      <c r="ID433" s="527"/>
      <c r="IE433" s="527"/>
      <c r="IF433" s="527"/>
      <c r="IG433" s="527"/>
      <c r="IH433" s="527"/>
      <c r="II433" s="527"/>
      <c r="IJ433" s="527"/>
      <c r="IK433" s="527"/>
      <c r="IL433" s="527"/>
      <c r="IM433" s="527"/>
      <c r="IN433" s="527"/>
      <c r="IO433" s="527"/>
      <c r="IP433" s="527"/>
      <c r="IQ433" s="527"/>
      <c r="IR433" s="527"/>
      <c r="IS433" s="527"/>
    </row>
    <row r="434" s="528" customFormat="1" ht="24.95" customHeight="1" spans="1:253">
      <c r="A434" s="563" t="s">
        <v>319</v>
      </c>
      <c r="B434" s="564">
        <v>0</v>
      </c>
      <c r="C434" s="565">
        <v>0</v>
      </c>
      <c r="D434" s="565">
        <v>0</v>
      </c>
      <c r="E434" s="566" t="str">
        <f t="shared" si="71"/>
        <v/>
      </c>
      <c r="F434" s="565">
        <v>0</v>
      </c>
      <c r="G434" s="567" t="str">
        <f t="shared" si="79"/>
        <v/>
      </c>
    </row>
    <row r="435" s="528" customFormat="1" ht="24.95" customHeight="1" spans="1:253">
      <c r="A435" s="563" t="s">
        <v>320</v>
      </c>
      <c r="B435" s="370">
        <f t="shared" ref="B435:F435" si="82">SUM(B436:B438)</f>
        <v>0</v>
      </c>
      <c r="C435" s="370">
        <f t="shared" si="82"/>
        <v>0</v>
      </c>
      <c r="D435" s="370">
        <f t="shared" si="82"/>
        <v>0</v>
      </c>
      <c r="E435" s="566" t="str">
        <f t="shared" si="71"/>
        <v/>
      </c>
      <c r="F435" s="370">
        <f t="shared" si="82"/>
        <v>0</v>
      </c>
      <c r="G435" s="567" t="str">
        <f t="shared" si="79"/>
        <v/>
      </c>
    </row>
    <row r="436" s="525" customFormat="1" ht="24.95" customHeight="1" spans="1:253">
      <c r="A436" s="563" t="s">
        <v>321</v>
      </c>
      <c r="B436" s="564">
        <v>0</v>
      </c>
      <c r="C436" s="565">
        <v>0</v>
      </c>
      <c r="D436" s="565">
        <v>0</v>
      </c>
      <c r="E436" s="566" t="str">
        <f t="shared" si="71"/>
        <v/>
      </c>
      <c r="F436" s="565">
        <v>0</v>
      </c>
      <c r="G436" s="567" t="str">
        <f t="shared" si="79"/>
        <v/>
      </c>
      <c r="H436" s="527"/>
      <c r="I436" s="527"/>
      <c r="J436" s="527"/>
      <c r="K436" s="527"/>
      <c r="L436" s="527"/>
      <c r="M436" s="527"/>
      <c r="N436" s="527"/>
      <c r="O436" s="527"/>
      <c r="P436" s="527"/>
      <c r="Q436" s="527"/>
      <c r="R436" s="527"/>
      <c r="S436" s="527"/>
      <c r="T436" s="527"/>
      <c r="U436" s="527"/>
      <c r="V436" s="527"/>
      <c r="W436" s="527"/>
      <c r="X436" s="527"/>
      <c r="Y436" s="527"/>
      <c r="Z436" s="527"/>
      <c r="AA436" s="527"/>
      <c r="AB436" s="527"/>
      <c r="AC436" s="527"/>
      <c r="HN436" s="527"/>
      <c r="HO436" s="527"/>
      <c r="HP436" s="527"/>
      <c r="HQ436" s="527"/>
      <c r="HR436" s="527"/>
      <c r="HS436" s="527"/>
      <c r="HT436" s="527"/>
      <c r="HU436" s="527"/>
      <c r="HV436" s="527"/>
      <c r="HW436" s="527"/>
      <c r="HX436" s="527"/>
      <c r="HY436" s="527"/>
      <c r="HZ436" s="527"/>
      <c r="IA436" s="527"/>
      <c r="IB436" s="527"/>
      <c r="IC436" s="527"/>
      <c r="ID436" s="527"/>
      <c r="IE436" s="527"/>
      <c r="IF436" s="527"/>
      <c r="IG436" s="527"/>
      <c r="IH436" s="527"/>
      <c r="II436" s="527"/>
      <c r="IJ436" s="527"/>
      <c r="IK436" s="527"/>
      <c r="IL436" s="527"/>
      <c r="IM436" s="527"/>
      <c r="IN436" s="527"/>
      <c r="IO436" s="527"/>
      <c r="IP436" s="527"/>
      <c r="IQ436" s="527"/>
      <c r="IR436" s="527"/>
      <c r="IS436" s="527"/>
    </row>
    <row r="437" s="525" customFormat="1" ht="24.95" customHeight="1" spans="1:253">
      <c r="A437" s="563" t="s">
        <v>322</v>
      </c>
      <c r="B437" s="564">
        <v>0</v>
      </c>
      <c r="C437" s="565">
        <v>0</v>
      </c>
      <c r="D437" s="565">
        <v>0</v>
      </c>
      <c r="E437" s="566" t="str">
        <f t="shared" si="71"/>
        <v/>
      </c>
      <c r="F437" s="565">
        <v>0</v>
      </c>
      <c r="G437" s="567" t="str">
        <f t="shared" si="79"/>
        <v/>
      </c>
      <c r="H437" s="527"/>
      <c r="I437" s="527"/>
      <c r="J437" s="527"/>
      <c r="K437" s="527"/>
      <c r="L437" s="527"/>
      <c r="M437" s="527"/>
      <c r="N437" s="527"/>
      <c r="O437" s="527"/>
      <c r="P437" s="527"/>
      <c r="Q437" s="527"/>
      <c r="R437" s="527"/>
      <c r="S437" s="527"/>
      <c r="T437" s="527"/>
      <c r="U437" s="527"/>
      <c r="V437" s="527"/>
      <c r="W437" s="527"/>
      <c r="X437" s="527"/>
      <c r="Y437" s="527"/>
      <c r="Z437" s="527"/>
      <c r="AA437" s="527"/>
      <c r="AB437" s="527"/>
      <c r="AC437" s="527"/>
      <c r="HN437" s="527"/>
      <c r="HO437" s="527"/>
      <c r="HP437" s="527"/>
      <c r="HQ437" s="527"/>
      <c r="HR437" s="527"/>
      <c r="HS437" s="527"/>
      <c r="HT437" s="527"/>
      <c r="HU437" s="527"/>
      <c r="HV437" s="527"/>
      <c r="HW437" s="527"/>
      <c r="HX437" s="527"/>
      <c r="HY437" s="527"/>
      <c r="HZ437" s="527"/>
      <c r="IA437" s="527"/>
      <c r="IB437" s="527"/>
      <c r="IC437" s="527"/>
      <c r="ID437" s="527"/>
      <c r="IE437" s="527"/>
      <c r="IF437" s="527"/>
      <c r="IG437" s="527"/>
      <c r="IH437" s="527"/>
      <c r="II437" s="527"/>
      <c r="IJ437" s="527"/>
      <c r="IK437" s="527"/>
      <c r="IL437" s="527"/>
      <c r="IM437" s="527"/>
      <c r="IN437" s="527"/>
      <c r="IO437" s="527"/>
      <c r="IP437" s="527"/>
      <c r="IQ437" s="527"/>
      <c r="IR437" s="527"/>
      <c r="IS437" s="527"/>
    </row>
    <row r="438" s="525" customFormat="1" ht="24.95" customHeight="1" spans="1:253">
      <c r="A438" s="563" t="s">
        <v>323</v>
      </c>
      <c r="B438" s="564">
        <v>0</v>
      </c>
      <c r="C438" s="565">
        <v>0</v>
      </c>
      <c r="D438" s="565">
        <v>0</v>
      </c>
      <c r="E438" s="566" t="str">
        <f t="shared" si="71"/>
        <v/>
      </c>
      <c r="F438" s="565">
        <v>0</v>
      </c>
      <c r="G438" s="567" t="str">
        <f t="shared" si="79"/>
        <v/>
      </c>
      <c r="H438" s="527"/>
      <c r="I438" s="527"/>
      <c r="J438" s="527"/>
      <c r="K438" s="527"/>
      <c r="L438" s="527"/>
      <c r="M438" s="527"/>
      <c r="N438" s="527"/>
      <c r="O438" s="527"/>
      <c r="P438" s="527"/>
      <c r="Q438" s="527"/>
      <c r="R438" s="527"/>
      <c r="S438" s="527"/>
      <c r="T438" s="527"/>
      <c r="U438" s="527"/>
      <c r="V438" s="527"/>
      <c r="W438" s="527"/>
      <c r="X438" s="527"/>
      <c r="Y438" s="527"/>
      <c r="Z438" s="527"/>
      <c r="AA438" s="527"/>
      <c r="AB438" s="527"/>
      <c r="AC438" s="527"/>
      <c r="HN438" s="527"/>
      <c r="HO438" s="527"/>
      <c r="HP438" s="527"/>
      <c r="HQ438" s="527"/>
      <c r="HR438" s="527"/>
      <c r="HS438" s="527"/>
      <c r="HT438" s="527"/>
      <c r="HU438" s="527"/>
      <c r="HV438" s="527"/>
      <c r="HW438" s="527"/>
      <c r="HX438" s="527"/>
      <c r="HY438" s="527"/>
      <c r="HZ438" s="527"/>
      <c r="IA438" s="527"/>
      <c r="IB438" s="527"/>
      <c r="IC438" s="527"/>
      <c r="ID438" s="527"/>
      <c r="IE438" s="527"/>
      <c r="IF438" s="527"/>
      <c r="IG438" s="527"/>
      <c r="IH438" s="527"/>
      <c r="II438" s="527"/>
      <c r="IJ438" s="527"/>
      <c r="IK438" s="527"/>
      <c r="IL438" s="527"/>
      <c r="IM438" s="527"/>
      <c r="IN438" s="527"/>
      <c r="IO438" s="527"/>
      <c r="IP438" s="527"/>
      <c r="IQ438" s="527"/>
      <c r="IR438" s="527"/>
      <c r="IS438" s="527"/>
    </row>
    <row r="439" s="528" customFormat="1" ht="24.95" customHeight="1" spans="1:253">
      <c r="A439" s="563" t="s">
        <v>324</v>
      </c>
      <c r="B439" s="367">
        <f t="shared" ref="B439:F439" si="83">SUM(B440:B444)</f>
        <v>1</v>
      </c>
      <c r="C439" s="367">
        <f t="shared" si="83"/>
        <v>1</v>
      </c>
      <c r="D439" s="367">
        <f t="shared" si="83"/>
        <v>1</v>
      </c>
      <c r="E439" s="561">
        <f t="shared" si="71"/>
        <v>1</v>
      </c>
      <c r="F439" s="367">
        <f t="shared" si="83"/>
        <v>2</v>
      </c>
      <c r="G439" s="562">
        <f t="shared" si="79"/>
        <v>-0.5</v>
      </c>
    </row>
    <row r="440" s="5" customFormat="1" ht="24.95" customHeight="1" spans="1:253">
      <c r="A440" s="563" t="s">
        <v>325</v>
      </c>
      <c r="B440" s="564">
        <v>0</v>
      </c>
      <c r="C440" s="565">
        <v>0</v>
      </c>
      <c r="D440" s="565">
        <v>0</v>
      </c>
      <c r="E440" s="566" t="str">
        <f t="shared" si="71"/>
        <v/>
      </c>
      <c r="F440" s="565">
        <v>0</v>
      </c>
      <c r="G440" s="567" t="str">
        <f t="shared" si="79"/>
        <v/>
      </c>
      <c r="H440" s="527"/>
      <c r="I440" s="527"/>
      <c r="J440" s="527"/>
      <c r="K440" s="527"/>
      <c r="L440" s="527"/>
      <c r="M440" s="527"/>
      <c r="N440" s="527"/>
      <c r="O440" s="527"/>
      <c r="P440" s="527"/>
      <c r="Q440" s="527"/>
      <c r="R440" s="527"/>
      <c r="S440" s="527"/>
      <c r="T440" s="527"/>
      <c r="U440" s="527"/>
      <c r="V440" s="527"/>
      <c r="W440" s="527"/>
      <c r="X440" s="527"/>
      <c r="Y440" s="527"/>
      <c r="Z440" s="527"/>
      <c r="AA440" s="527"/>
      <c r="AB440" s="527"/>
      <c r="AC440" s="527"/>
      <c r="HN440" s="527"/>
      <c r="HO440" s="527"/>
      <c r="HP440" s="527"/>
      <c r="HQ440" s="527"/>
      <c r="HR440" s="527"/>
      <c r="HS440" s="527"/>
      <c r="HT440" s="527"/>
      <c r="HU440" s="527"/>
      <c r="HV440" s="527"/>
      <c r="HW440" s="527"/>
      <c r="HX440" s="527"/>
      <c r="HY440" s="527"/>
      <c r="HZ440" s="527"/>
      <c r="IA440" s="527"/>
      <c r="IB440" s="527"/>
      <c r="IC440" s="527"/>
      <c r="ID440" s="527"/>
      <c r="IE440" s="527"/>
      <c r="IF440" s="527"/>
      <c r="IG440" s="527"/>
      <c r="IH440" s="527"/>
      <c r="II440" s="527"/>
      <c r="IJ440" s="527"/>
      <c r="IK440" s="527"/>
      <c r="IL440" s="527"/>
      <c r="IM440" s="527"/>
      <c r="IN440" s="527"/>
      <c r="IO440" s="527"/>
      <c r="IP440" s="527"/>
      <c r="IQ440" s="527"/>
      <c r="IR440" s="527"/>
      <c r="IS440" s="527"/>
    </row>
    <row r="441" s="528" customFormat="1" ht="24.95" customHeight="1" spans="1:253">
      <c r="A441" s="563" t="s">
        <v>326</v>
      </c>
      <c r="B441" s="564">
        <v>0</v>
      </c>
      <c r="C441" s="565">
        <v>0</v>
      </c>
      <c r="D441" s="565">
        <v>0</v>
      </c>
      <c r="E441" s="566" t="str">
        <f t="shared" si="71"/>
        <v/>
      </c>
      <c r="F441" s="565">
        <v>0</v>
      </c>
      <c r="G441" s="567" t="str">
        <f t="shared" si="79"/>
        <v/>
      </c>
    </row>
    <row r="442" s="5" customFormat="1" ht="24.95" customHeight="1" spans="1:253">
      <c r="A442" s="563" t="s">
        <v>327</v>
      </c>
      <c r="B442" s="564">
        <v>1</v>
      </c>
      <c r="C442" s="565">
        <v>1</v>
      </c>
      <c r="D442" s="565">
        <v>1</v>
      </c>
      <c r="E442" s="566">
        <f t="shared" si="71"/>
        <v>1</v>
      </c>
      <c r="F442" s="565">
        <v>2</v>
      </c>
      <c r="G442" s="567">
        <f t="shared" si="79"/>
        <v>-0.5</v>
      </c>
      <c r="H442" s="527"/>
      <c r="I442" s="527"/>
      <c r="J442" s="527"/>
      <c r="K442" s="527"/>
      <c r="L442" s="527"/>
      <c r="M442" s="527"/>
      <c r="N442" s="527"/>
      <c r="O442" s="527"/>
      <c r="P442" s="527"/>
      <c r="Q442" s="527"/>
      <c r="R442" s="527"/>
      <c r="S442" s="527"/>
      <c r="T442" s="527"/>
      <c r="U442" s="527"/>
      <c r="V442" s="527"/>
      <c r="W442" s="527"/>
      <c r="X442" s="527"/>
      <c r="Y442" s="527"/>
      <c r="Z442" s="527"/>
      <c r="AA442" s="527"/>
      <c r="AB442" s="527"/>
      <c r="AC442" s="527"/>
      <c r="HN442" s="527"/>
      <c r="HO442" s="527"/>
      <c r="HP442" s="527"/>
      <c r="HQ442" s="527"/>
      <c r="HR442" s="527"/>
      <c r="HS442" s="527"/>
      <c r="HT442" s="527"/>
      <c r="HU442" s="527"/>
      <c r="HV442" s="527"/>
      <c r="HW442" s="527"/>
      <c r="HX442" s="527"/>
      <c r="HY442" s="527"/>
      <c r="HZ442" s="527"/>
      <c r="IA442" s="527"/>
      <c r="IB442" s="527"/>
      <c r="IC442" s="527"/>
      <c r="ID442" s="527"/>
      <c r="IE442" s="527"/>
      <c r="IF442" s="527"/>
      <c r="IG442" s="527"/>
      <c r="IH442" s="527"/>
      <c r="II442" s="527"/>
      <c r="IJ442" s="527"/>
      <c r="IK442" s="527"/>
      <c r="IL442" s="527"/>
      <c r="IM442" s="527"/>
      <c r="IN442" s="527"/>
      <c r="IO442" s="527"/>
      <c r="IP442" s="527"/>
      <c r="IQ442" s="527"/>
      <c r="IR442" s="527"/>
      <c r="IS442" s="527"/>
    </row>
    <row r="443" s="528" customFormat="1" ht="24.95" customHeight="1" spans="1:253">
      <c r="A443" s="563" t="s">
        <v>328</v>
      </c>
      <c r="B443" s="564">
        <v>0</v>
      </c>
      <c r="C443" s="565">
        <v>0</v>
      </c>
      <c r="D443" s="565">
        <v>0</v>
      </c>
      <c r="E443" s="566" t="str">
        <f t="shared" si="71"/>
        <v/>
      </c>
      <c r="F443" s="565">
        <v>0</v>
      </c>
      <c r="G443" s="567" t="str">
        <f t="shared" si="79"/>
        <v/>
      </c>
    </row>
    <row r="444" s="5" customFormat="1" ht="24.95" customHeight="1" spans="1:253">
      <c r="A444" s="563" t="s">
        <v>329</v>
      </c>
      <c r="B444" s="564">
        <v>0</v>
      </c>
      <c r="C444" s="565">
        <v>0</v>
      </c>
      <c r="D444" s="565">
        <v>0</v>
      </c>
      <c r="E444" s="566" t="str">
        <f t="shared" si="71"/>
        <v/>
      </c>
      <c r="F444" s="565">
        <v>0</v>
      </c>
      <c r="G444" s="567" t="str">
        <f t="shared" si="79"/>
        <v/>
      </c>
      <c r="H444" s="527"/>
      <c r="I444" s="527"/>
      <c r="J444" s="527"/>
      <c r="K444" s="527"/>
      <c r="L444" s="527"/>
      <c r="M444" s="527"/>
      <c r="N444" s="527"/>
      <c r="O444" s="527"/>
      <c r="P444" s="527"/>
      <c r="Q444" s="527"/>
      <c r="R444" s="527"/>
      <c r="S444" s="527"/>
      <c r="T444" s="527"/>
      <c r="U444" s="527"/>
      <c r="V444" s="527"/>
      <c r="W444" s="527"/>
      <c r="X444" s="527"/>
      <c r="Y444" s="527"/>
      <c r="Z444" s="527"/>
      <c r="AA444" s="527"/>
      <c r="AB444" s="527"/>
      <c r="AC444" s="527"/>
      <c r="HN444" s="527"/>
      <c r="HO444" s="527"/>
      <c r="HP444" s="527"/>
      <c r="HQ444" s="527"/>
      <c r="HR444" s="527"/>
      <c r="HS444" s="527"/>
      <c r="HT444" s="527"/>
      <c r="HU444" s="527"/>
      <c r="HV444" s="527"/>
      <c r="HW444" s="527"/>
      <c r="HX444" s="527"/>
      <c r="HY444" s="527"/>
      <c r="HZ444" s="527"/>
      <c r="IA444" s="527"/>
      <c r="IB444" s="527"/>
      <c r="IC444" s="527"/>
      <c r="ID444" s="527"/>
      <c r="IE444" s="527"/>
      <c r="IF444" s="527"/>
      <c r="IG444" s="527"/>
      <c r="IH444" s="527"/>
      <c r="II444" s="527"/>
      <c r="IJ444" s="527"/>
      <c r="IK444" s="527"/>
      <c r="IL444" s="527"/>
      <c r="IM444" s="527"/>
      <c r="IN444" s="527"/>
      <c r="IO444" s="527"/>
      <c r="IP444" s="527"/>
      <c r="IQ444" s="527"/>
      <c r="IR444" s="527"/>
      <c r="IS444" s="527"/>
    </row>
    <row r="445" s="5" customFormat="1" ht="24.95" customHeight="1" spans="1:253">
      <c r="A445" s="563" t="s">
        <v>330</v>
      </c>
      <c r="B445" s="367">
        <f t="shared" ref="B445:F445" si="84">SUM(B446:B451)</f>
        <v>1013</v>
      </c>
      <c r="C445" s="367">
        <f t="shared" si="84"/>
        <v>1544</v>
      </c>
      <c r="D445" s="367">
        <f t="shared" si="84"/>
        <v>700</v>
      </c>
      <c r="E445" s="561">
        <f t="shared" si="71"/>
        <v>0.453367875647668</v>
      </c>
      <c r="F445" s="367">
        <f t="shared" si="84"/>
        <v>833</v>
      </c>
      <c r="G445" s="562">
        <f t="shared" si="79"/>
        <v>-0.159663865546218</v>
      </c>
      <c r="H445" s="527"/>
      <c r="I445" s="527"/>
      <c r="J445" s="527"/>
      <c r="K445" s="527"/>
      <c r="L445" s="527"/>
      <c r="M445" s="527"/>
      <c r="N445" s="527"/>
      <c r="O445" s="527"/>
      <c r="P445" s="527"/>
      <c r="Q445" s="527"/>
      <c r="R445" s="527"/>
      <c r="S445" s="527"/>
      <c r="T445" s="527"/>
      <c r="U445" s="527"/>
      <c r="V445" s="527"/>
      <c r="W445" s="527"/>
      <c r="X445" s="527"/>
      <c r="Y445" s="527"/>
      <c r="Z445" s="527"/>
      <c r="AA445" s="527"/>
      <c r="AB445" s="527"/>
      <c r="AC445" s="527"/>
      <c r="HN445" s="527"/>
      <c r="HO445" s="527"/>
      <c r="HP445" s="527"/>
      <c r="HQ445" s="527"/>
      <c r="HR445" s="527"/>
      <c r="HS445" s="527"/>
      <c r="HT445" s="527"/>
      <c r="HU445" s="527"/>
      <c r="HV445" s="527"/>
      <c r="HW445" s="527"/>
      <c r="HX445" s="527"/>
      <c r="HY445" s="527"/>
      <c r="HZ445" s="527"/>
      <c r="IA445" s="527"/>
      <c r="IB445" s="527"/>
      <c r="IC445" s="527"/>
      <c r="ID445" s="527"/>
      <c r="IE445" s="527"/>
      <c r="IF445" s="527"/>
      <c r="IG445" s="527"/>
      <c r="IH445" s="527"/>
      <c r="II445" s="527"/>
      <c r="IJ445" s="527"/>
      <c r="IK445" s="527"/>
      <c r="IL445" s="527"/>
      <c r="IM445" s="527"/>
      <c r="IN445" s="527"/>
      <c r="IO445" s="527"/>
      <c r="IP445" s="527"/>
      <c r="IQ445" s="527"/>
      <c r="IR445" s="527"/>
      <c r="IS445" s="527"/>
    </row>
    <row r="446" s="528" customFormat="1" ht="24.95" customHeight="1" spans="1:253">
      <c r="A446" s="563" t="s">
        <v>331</v>
      </c>
      <c r="B446" s="564">
        <v>0</v>
      </c>
      <c r="C446" s="565">
        <v>0</v>
      </c>
      <c r="D446" s="565">
        <v>0</v>
      </c>
      <c r="E446" s="566" t="str">
        <f t="shared" si="71"/>
        <v/>
      </c>
      <c r="F446" s="565">
        <v>36</v>
      </c>
      <c r="G446" s="567">
        <f t="shared" si="79"/>
        <v>-1</v>
      </c>
    </row>
    <row r="447" s="533" customFormat="1" ht="24.95" customHeight="1" spans="1:253">
      <c r="A447" s="563" t="s">
        <v>332</v>
      </c>
      <c r="B447" s="564">
        <v>0</v>
      </c>
      <c r="C447" s="565">
        <v>0</v>
      </c>
      <c r="D447" s="565">
        <v>0</v>
      </c>
      <c r="E447" s="566" t="str">
        <f t="shared" si="71"/>
        <v/>
      </c>
      <c r="F447" s="565">
        <v>0</v>
      </c>
      <c r="G447" s="567" t="str">
        <f t="shared" si="79"/>
        <v/>
      </c>
      <c r="H447" s="569"/>
      <c r="I447" s="569"/>
      <c r="J447" s="569"/>
      <c r="K447" s="569"/>
      <c r="L447" s="569"/>
      <c r="M447" s="569"/>
      <c r="N447" s="569"/>
      <c r="O447" s="569"/>
      <c r="P447" s="569"/>
      <c r="Q447" s="569"/>
      <c r="R447" s="569"/>
      <c r="S447" s="569"/>
      <c r="T447" s="569"/>
      <c r="U447" s="569"/>
      <c r="V447" s="569"/>
      <c r="W447" s="569"/>
      <c r="X447" s="569"/>
      <c r="Y447" s="569"/>
      <c r="Z447" s="569"/>
      <c r="AA447" s="569"/>
      <c r="AB447" s="569"/>
      <c r="AC447" s="569"/>
      <c r="HN447" s="569"/>
      <c r="HO447" s="569"/>
      <c r="HP447" s="569"/>
      <c r="HQ447" s="569"/>
      <c r="HR447" s="569"/>
      <c r="HS447" s="569"/>
      <c r="HT447" s="569"/>
      <c r="HU447" s="569"/>
      <c r="HV447" s="569"/>
      <c r="HW447" s="569"/>
      <c r="HX447" s="569"/>
      <c r="HY447" s="569"/>
      <c r="HZ447" s="569"/>
      <c r="IA447" s="569"/>
      <c r="IB447" s="569"/>
      <c r="IC447" s="569"/>
      <c r="ID447" s="569"/>
      <c r="IE447" s="569"/>
      <c r="IF447" s="569"/>
      <c r="IG447" s="569"/>
      <c r="IH447" s="569"/>
      <c r="II447" s="569"/>
      <c r="IJ447" s="569"/>
      <c r="IK447" s="569"/>
      <c r="IL447" s="569"/>
      <c r="IM447" s="569"/>
      <c r="IN447" s="569"/>
      <c r="IO447" s="569"/>
      <c r="IP447" s="569"/>
      <c r="IQ447" s="569"/>
      <c r="IR447" s="569"/>
      <c r="IS447" s="569"/>
    </row>
    <row r="448" s="528" customFormat="1" ht="24.95" customHeight="1" spans="1:253">
      <c r="A448" s="563" t="s">
        <v>333</v>
      </c>
      <c r="B448" s="564">
        <v>568</v>
      </c>
      <c r="C448" s="565">
        <v>227</v>
      </c>
      <c r="D448" s="565">
        <v>227</v>
      </c>
      <c r="E448" s="566">
        <f t="shared" si="71"/>
        <v>1</v>
      </c>
      <c r="F448" s="565">
        <v>153</v>
      </c>
      <c r="G448" s="567">
        <f t="shared" si="79"/>
        <v>0.483660130718954</v>
      </c>
    </row>
    <row r="449" s="528" customFormat="1" ht="24.95" customHeight="1" spans="1:253">
      <c r="A449" s="563" t="s">
        <v>334</v>
      </c>
      <c r="B449" s="564">
        <v>0</v>
      </c>
      <c r="C449" s="565">
        <v>0</v>
      </c>
      <c r="D449" s="565">
        <v>0</v>
      </c>
      <c r="E449" s="566" t="str">
        <f t="shared" si="71"/>
        <v/>
      </c>
      <c r="F449" s="565">
        <v>278</v>
      </c>
      <c r="G449" s="567">
        <f t="shared" si="79"/>
        <v>-1</v>
      </c>
    </row>
    <row r="450" s="528" customFormat="1" ht="24.95" customHeight="1" spans="1:253">
      <c r="A450" s="563" t="s">
        <v>335</v>
      </c>
      <c r="B450" s="564">
        <v>0</v>
      </c>
      <c r="C450" s="565">
        <v>0</v>
      </c>
      <c r="D450" s="565">
        <v>0</v>
      </c>
      <c r="E450" s="566" t="str">
        <f t="shared" si="71"/>
        <v/>
      </c>
      <c r="F450" s="565">
        <v>0</v>
      </c>
      <c r="G450" s="567" t="str">
        <f t="shared" si="79"/>
        <v/>
      </c>
    </row>
    <row r="451" s="528" customFormat="1" ht="24.95" customHeight="1" spans="1:253">
      <c r="A451" s="563" t="s">
        <v>336</v>
      </c>
      <c r="B451" s="564">
        <v>445</v>
      </c>
      <c r="C451" s="565">
        <v>1317</v>
      </c>
      <c r="D451" s="565">
        <v>473</v>
      </c>
      <c r="E451" s="566">
        <f t="shared" si="71"/>
        <v>0.359149582384207</v>
      </c>
      <c r="F451" s="565">
        <v>366</v>
      </c>
      <c r="G451" s="567">
        <f t="shared" si="79"/>
        <v>0.292349726775956</v>
      </c>
    </row>
    <row r="452" s="5" customFormat="1" ht="24.95" customHeight="1" spans="1:253">
      <c r="A452" s="563" t="s">
        <v>337</v>
      </c>
      <c r="B452" s="367">
        <f t="shared" ref="B452:F452" si="85">SUM(B453)</f>
        <v>502</v>
      </c>
      <c r="C452" s="367">
        <f t="shared" si="85"/>
        <v>36</v>
      </c>
      <c r="D452" s="367">
        <f t="shared" si="85"/>
        <v>32</v>
      </c>
      <c r="E452" s="561">
        <f t="shared" si="71"/>
        <v>0.888888888888889</v>
      </c>
      <c r="F452" s="367">
        <f t="shared" si="85"/>
        <v>1012</v>
      </c>
      <c r="G452" s="562">
        <f t="shared" si="79"/>
        <v>-0.968379446640316</v>
      </c>
      <c r="H452" s="527"/>
      <c r="I452" s="527"/>
      <c r="J452" s="527"/>
      <c r="K452" s="527"/>
      <c r="L452" s="527"/>
      <c r="M452" s="527"/>
      <c r="N452" s="527"/>
      <c r="O452" s="527"/>
      <c r="P452" s="527"/>
      <c r="Q452" s="527"/>
      <c r="R452" s="527"/>
      <c r="S452" s="527"/>
      <c r="T452" s="527"/>
      <c r="U452" s="527"/>
      <c r="V452" s="527"/>
      <c r="W452" s="527"/>
      <c r="X452" s="527"/>
      <c r="Y452" s="527"/>
      <c r="Z452" s="527"/>
      <c r="AA452" s="527"/>
      <c r="AB452" s="527"/>
      <c r="AC452" s="527"/>
      <c r="HN452" s="527"/>
      <c r="HO452" s="527"/>
      <c r="HP452" s="527"/>
      <c r="HQ452" s="527"/>
      <c r="HR452" s="527"/>
      <c r="HS452" s="527"/>
      <c r="HT452" s="527"/>
      <c r="HU452" s="527"/>
      <c r="HV452" s="527"/>
      <c r="HW452" s="527"/>
      <c r="HX452" s="527"/>
      <c r="HY452" s="527"/>
      <c r="HZ452" s="527"/>
      <c r="IA452" s="527"/>
      <c r="IB452" s="527"/>
      <c r="IC452" s="527"/>
      <c r="ID452" s="527"/>
      <c r="IE452" s="527"/>
      <c r="IF452" s="527"/>
      <c r="IG452" s="527"/>
      <c r="IH452" s="527"/>
      <c r="II452" s="527"/>
      <c r="IJ452" s="527"/>
      <c r="IK452" s="527"/>
      <c r="IL452" s="527"/>
      <c r="IM452" s="527"/>
      <c r="IN452" s="527"/>
      <c r="IO452" s="527"/>
      <c r="IP452" s="527"/>
      <c r="IQ452" s="527"/>
      <c r="IR452" s="527"/>
      <c r="IS452" s="527"/>
    </row>
    <row r="453" s="5" customFormat="1" ht="24.95" customHeight="1" spans="1:253">
      <c r="A453" s="563" t="s">
        <v>338</v>
      </c>
      <c r="B453" s="564">
        <v>502</v>
      </c>
      <c r="C453" s="565">
        <v>36</v>
      </c>
      <c r="D453" s="565">
        <v>32</v>
      </c>
      <c r="E453" s="566">
        <f t="shared" ref="E453:E516" si="86">IFERROR(D453/C453,"")</f>
        <v>0.888888888888889</v>
      </c>
      <c r="F453" s="565">
        <v>1012</v>
      </c>
      <c r="G453" s="567">
        <f t="shared" si="79"/>
        <v>-0.968379446640316</v>
      </c>
      <c r="H453" s="527"/>
      <c r="I453" s="527"/>
      <c r="J453" s="527"/>
      <c r="K453" s="527"/>
      <c r="L453" s="527"/>
      <c r="M453" s="527"/>
      <c r="N453" s="527"/>
      <c r="O453" s="527"/>
      <c r="P453" s="527"/>
      <c r="Q453" s="527"/>
      <c r="R453" s="527"/>
      <c r="S453" s="527"/>
      <c r="T453" s="527"/>
      <c r="U453" s="527"/>
      <c r="V453" s="527"/>
      <c r="W453" s="527"/>
      <c r="X453" s="527"/>
      <c r="Y453" s="527"/>
      <c r="Z453" s="527"/>
      <c r="AA453" s="527"/>
      <c r="AB453" s="527"/>
      <c r="AC453" s="527"/>
      <c r="HN453" s="527"/>
      <c r="HO453" s="527"/>
      <c r="HP453" s="527"/>
      <c r="HQ453" s="527"/>
      <c r="HR453" s="527"/>
      <c r="HS453" s="527"/>
      <c r="HT453" s="527"/>
      <c r="HU453" s="527"/>
      <c r="HV453" s="527"/>
      <c r="HW453" s="527"/>
      <c r="HX453" s="527"/>
      <c r="HY453" s="527"/>
      <c r="HZ453" s="527"/>
      <c r="IA453" s="527"/>
      <c r="IB453" s="527"/>
      <c r="IC453" s="527"/>
      <c r="ID453" s="527"/>
      <c r="IE453" s="527"/>
      <c r="IF453" s="527"/>
      <c r="IG453" s="527"/>
      <c r="IH453" s="527"/>
      <c r="II453" s="527"/>
      <c r="IJ453" s="527"/>
      <c r="IK453" s="527"/>
      <c r="IL453" s="527"/>
      <c r="IM453" s="527"/>
      <c r="IN453" s="527"/>
      <c r="IO453" s="527"/>
      <c r="IP453" s="527"/>
      <c r="IQ453" s="527"/>
      <c r="IR453" s="527"/>
      <c r="IS453" s="527"/>
    </row>
    <row r="454" s="529" customFormat="1" ht="24.95" customHeight="1" spans="1:253">
      <c r="A454" s="575" t="s">
        <v>339</v>
      </c>
      <c r="B454" s="367">
        <f t="shared" ref="B454:F454" si="87">SUM(B455,B460,B469,B475,B480,B485,B490,B497,B501,B505)</f>
        <v>426</v>
      </c>
      <c r="C454" s="367">
        <f t="shared" si="87"/>
        <v>481</v>
      </c>
      <c r="D454" s="367">
        <f t="shared" si="87"/>
        <v>380</v>
      </c>
      <c r="E454" s="561">
        <f t="shared" si="86"/>
        <v>0.79002079002079</v>
      </c>
      <c r="F454" s="367">
        <f t="shared" si="87"/>
        <v>300</v>
      </c>
      <c r="G454" s="562">
        <f t="shared" si="79"/>
        <v>0.266666666666667</v>
      </c>
      <c r="H454" s="527"/>
      <c r="I454" s="527"/>
      <c r="J454" s="527"/>
      <c r="K454" s="527"/>
      <c r="L454" s="527"/>
      <c r="M454" s="527"/>
      <c r="N454" s="527"/>
      <c r="O454" s="527"/>
      <c r="P454" s="527"/>
      <c r="Q454" s="527"/>
      <c r="R454" s="527"/>
      <c r="S454" s="527"/>
      <c r="T454" s="527"/>
      <c r="U454" s="527"/>
      <c r="V454" s="527"/>
      <c r="W454" s="527"/>
      <c r="X454" s="527"/>
      <c r="Y454" s="527"/>
      <c r="Z454" s="527"/>
      <c r="AA454" s="527"/>
      <c r="AB454" s="527"/>
      <c r="AC454" s="527"/>
      <c r="HN454" s="527"/>
      <c r="HO454" s="527"/>
      <c r="HP454" s="527"/>
      <c r="HQ454" s="527"/>
      <c r="HR454" s="527"/>
      <c r="HS454" s="527"/>
      <c r="HT454" s="527"/>
      <c r="HU454" s="527"/>
      <c r="HV454" s="527"/>
      <c r="HW454" s="527"/>
      <c r="HX454" s="527"/>
      <c r="HY454" s="527"/>
      <c r="HZ454" s="527"/>
      <c r="IA454" s="527"/>
      <c r="IB454" s="527"/>
      <c r="IC454" s="527"/>
      <c r="ID454" s="527"/>
      <c r="IE454" s="527"/>
      <c r="IF454" s="527"/>
      <c r="IG454" s="527"/>
      <c r="IH454" s="527"/>
      <c r="II454" s="527"/>
      <c r="IJ454" s="527"/>
      <c r="IK454" s="527"/>
      <c r="IL454" s="527"/>
      <c r="IM454" s="527"/>
      <c r="IN454" s="527"/>
      <c r="IO454" s="527"/>
      <c r="IP454" s="527"/>
      <c r="IQ454" s="527"/>
      <c r="IR454" s="527"/>
      <c r="IS454" s="527"/>
    </row>
    <row r="455" s="5" customFormat="1" ht="24.95" customHeight="1" spans="1:253">
      <c r="A455" s="568" t="s">
        <v>340</v>
      </c>
      <c r="B455" s="367">
        <f t="shared" ref="B455:F455" si="88">SUM(B456:B459)</f>
        <v>168</v>
      </c>
      <c r="C455" s="367">
        <f t="shared" si="88"/>
        <v>188</v>
      </c>
      <c r="D455" s="367">
        <f t="shared" si="88"/>
        <v>188</v>
      </c>
      <c r="E455" s="561">
        <f t="shared" si="86"/>
        <v>1</v>
      </c>
      <c r="F455" s="367">
        <f t="shared" si="88"/>
        <v>147</v>
      </c>
      <c r="G455" s="562">
        <f t="shared" si="79"/>
        <v>0.27891156462585</v>
      </c>
      <c r="H455" s="527"/>
      <c r="I455" s="527"/>
      <c r="J455" s="527"/>
      <c r="K455" s="527"/>
      <c r="L455" s="527"/>
      <c r="M455" s="527"/>
      <c r="N455" s="527"/>
      <c r="O455" s="527"/>
      <c r="P455" s="527"/>
      <c r="Q455" s="527"/>
      <c r="R455" s="527"/>
      <c r="S455" s="527"/>
      <c r="T455" s="527"/>
      <c r="U455" s="527"/>
      <c r="V455" s="527"/>
      <c r="W455" s="527"/>
      <c r="X455" s="527"/>
      <c r="Y455" s="527"/>
      <c r="Z455" s="527"/>
      <c r="AA455" s="527"/>
      <c r="AB455" s="527"/>
      <c r="AC455" s="527"/>
      <c r="HN455" s="527"/>
      <c r="HO455" s="527"/>
      <c r="HP455" s="527"/>
      <c r="HQ455" s="527"/>
      <c r="HR455" s="527"/>
      <c r="HS455" s="527"/>
      <c r="HT455" s="527"/>
      <c r="HU455" s="527"/>
      <c r="HV455" s="527"/>
      <c r="HW455" s="527"/>
      <c r="HX455" s="527"/>
      <c r="HY455" s="527"/>
      <c r="HZ455" s="527"/>
      <c r="IA455" s="527"/>
      <c r="IB455" s="527"/>
      <c r="IC455" s="527"/>
      <c r="ID455" s="527"/>
      <c r="IE455" s="527"/>
      <c r="IF455" s="527"/>
      <c r="IG455" s="527"/>
      <c r="IH455" s="527"/>
      <c r="II455" s="527"/>
      <c r="IJ455" s="527"/>
      <c r="IK455" s="527"/>
      <c r="IL455" s="527"/>
      <c r="IM455" s="527"/>
      <c r="IN455" s="527"/>
      <c r="IO455" s="527"/>
      <c r="IP455" s="527"/>
      <c r="IQ455" s="527"/>
      <c r="IR455" s="527"/>
      <c r="IS455" s="527"/>
    </row>
    <row r="456" s="528" customFormat="1" ht="24.95" customHeight="1" spans="1:253">
      <c r="A456" s="563" t="s">
        <v>50</v>
      </c>
      <c r="B456" s="564">
        <v>106</v>
      </c>
      <c r="C456" s="565">
        <v>129</v>
      </c>
      <c r="D456" s="565">
        <v>129</v>
      </c>
      <c r="E456" s="566">
        <f t="shared" si="86"/>
        <v>1</v>
      </c>
      <c r="F456" s="565">
        <v>106</v>
      </c>
      <c r="G456" s="567">
        <f t="shared" si="79"/>
        <v>0.216981132075472</v>
      </c>
    </row>
    <row r="457" s="5" customFormat="1" ht="24.95" customHeight="1" spans="1:253">
      <c r="A457" s="563" t="s">
        <v>51</v>
      </c>
      <c r="B457" s="564">
        <v>0</v>
      </c>
      <c r="C457" s="565">
        <v>0</v>
      </c>
      <c r="D457" s="565">
        <v>0</v>
      </c>
      <c r="E457" s="566" t="str">
        <f t="shared" si="86"/>
        <v/>
      </c>
      <c r="F457" s="565">
        <v>0</v>
      </c>
      <c r="G457" s="567" t="str">
        <f t="shared" si="79"/>
        <v/>
      </c>
      <c r="H457" s="527"/>
      <c r="I457" s="527"/>
      <c r="J457" s="527"/>
      <c r="K457" s="527"/>
      <c r="L457" s="527"/>
      <c r="M457" s="527"/>
      <c r="N457" s="527"/>
      <c r="O457" s="527"/>
      <c r="P457" s="527"/>
      <c r="Q457" s="527"/>
      <c r="R457" s="527"/>
      <c r="S457" s="527"/>
      <c r="T457" s="527"/>
      <c r="U457" s="527"/>
      <c r="V457" s="527"/>
      <c r="W457" s="527"/>
      <c r="X457" s="527"/>
      <c r="Y457" s="527"/>
      <c r="Z457" s="527"/>
      <c r="AA457" s="527"/>
      <c r="AB457" s="527"/>
      <c r="AC457" s="527"/>
      <c r="HN457" s="527"/>
      <c r="HO457" s="527"/>
      <c r="HP457" s="527"/>
      <c r="HQ457" s="527"/>
      <c r="HR457" s="527"/>
      <c r="HS457" s="527"/>
      <c r="HT457" s="527"/>
      <c r="HU457" s="527"/>
      <c r="HV457" s="527"/>
      <c r="HW457" s="527"/>
      <c r="HX457" s="527"/>
      <c r="HY457" s="527"/>
      <c r="HZ457" s="527"/>
      <c r="IA457" s="527"/>
      <c r="IB457" s="527"/>
      <c r="IC457" s="527"/>
      <c r="ID457" s="527"/>
      <c r="IE457" s="527"/>
      <c r="IF457" s="527"/>
      <c r="IG457" s="527"/>
      <c r="IH457" s="527"/>
      <c r="II457" s="527"/>
      <c r="IJ457" s="527"/>
      <c r="IK457" s="527"/>
      <c r="IL457" s="527"/>
      <c r="IM457" s="527"/>
      <c r="IN457" s="527"/>
      <c r="IO457" s="527"/>
      <c r="IP457" s="527"/>
      <c r="IQ457" s="527"/>
      <c r="IR457" s="527"/>
      <c r="IS457" s="527"/>
    </row>
    <row r="458" s="5" customFormat="1" ht="24.95" customHeight="1" spans="1:253">
      <c r="A458" s="563" t="s">
        <v>52</v>
      </c>
      <c r="B458" s="564">
        <v>0</v>
      </c>
      <c r="C458" s="565">
        <v>0</v>
      </c>
      <c r="D458" s="565">
        <v>0</v>
      </c>
      <c r="E458" s="566" t="str">
        <f t="shared" si="86"/>
        <v/>
      </c>
      <c r="F458" s="565">
        <v>0</v>
      </c>
      <c r="G458" s="567" t="str">
        <f t="shared" si="79"/>
        <v/>
      </c>
      <c r="H458" s="527"/>
      <c r="I458" s="527"/>
      <c r="J458" s="527"/>
      <c r="K458" s="527"/>
      <c r="L458" s="527"/>
      <c r="M458" s="527"/>
      <c r="N458" s="527"/>
      <c r="O458" s="527"/>
      <c r="P458" s="527"/>
      <c r="Q458" s="527"/>
      <c r="R458" s="527"/>
      <c r="S458" s="527"/>
      <c r="T458" s="527"/>
      <c r="U458" s="527"/>
      <c r="V458" s="527"/>
      <c r="W458" s="527"/>
      <c r="X458" s="527"/>
      <c r="Y458" s="527"/>
      <c r="Z458" s="527"/>
      <c r="AA458" s="527"/>
      <c r="AB458" s="527"/>
      <c r="AC458" s="527"/>
      <c r="HN458" s="527"/>
      <c r="HO458" s="527"/>
      <c r="HP458" s="527"/>
      <c r="HQ458" s="527"/>
      <c r="HR458" s="527"/>
      <c r="HS458" s="527"/>
      <c r="HT458" s="527"/>
      <c r="HU458" s="527"/>
      <c r="HV458" s="527"/>
      <c r="HW458" s="527"/>
      <c r="HX458" s="527"/>
      <c r="HY458" s="527"/>
      <c r="HZ458" s="527"/>
      <c r="IA458" s="527"/>
      <c r="IB458" s="527"/>
      <c r="IC458" s="527"/>
      <c r="ID458" s="527"/>
      <c r="IE458" s="527"/>
      <c r="IF458" s="527"/>
      <c r="IG458" s="527"/>
      <c r="IH458" s="527"/>
      <c r="II458" s="527"/>
      <c r="IJ458" s="527"/>
      <c r="IK458" s="527"/>
      <c r="IL458" s="527"/>
      <c r="IM458" s="527"/>
      <c r="IN458" s="527"/>
      <c r="IO458" s="527"/>
      <c r="IP458" s="527"/>
      <c r="IQ458" s="527"/>
      <c r="IR458" s="527"/>
      <c r="IS458" s="527"/>
    </row>
    <row r="459" s="5" customFormat="1" ht="24.95" customHeight="1" spans="1:253">
      <c r="A459" s="563" t="s">
        <v>341</v>
      </c>
      <c r="B459" s="564">
        <v>62</v>
      </c>
      <c r="C459" s="565">
        <v>59</v>
      </c>
      <c r="D459" s="565">
        <v>59</v>
      </c>
      <c r="E459" s="566">
        <f t="shared" si="86"/>
        <v>1</v>
      </c>
      <c r="F459" s="565">
        <v>41</v>
      </c>
      <c r="G459" s="567">
        <f t="shared" si="79"/>
        <v>0.439024390243902</v>
      </c>
      <c r="H459" s="527"/>
      <c r="I459" s="527"/>
      <c r="J459" s="527"/>
      <c r="K459" s="527"/>
      <c r="L459" s="527"/>
      <c r="M459" s="527"/>
      <c r="N459" s="527"/>
      <c r="O459" s="527"/>
      <c r="P459" s="527"/>
      <c r="Q459" s="527"/>
      <c r="R459" s="527"/>
      <c r="S459" s="527"/>
      <c r="T459" s="527"/>
      <c r="U459" s="527"/>
      <c r="V459" s="527"/>
      <c r="W459" s="527"/>
      <c r="X459" s="527"/>
      <c r="Y459" s="527"/>
      <c r="Z459" s="527"/>
      <c r="AA459" s="527"/>
      <c r="AB459" s="527"/>
      <c r="AC459" s="527"/>
      <c r="HN459" s="527"/>
      <c r="HO459" s="527"/>
      <c r="HP459" s="527"/>
      <c r="HQ459" s="527"/>
      <c r="HR459" s="527"/>
      <c r="HS459" s="527"/>
      <c r="HT459" s="527"/>
      <c r="HU459" s="527"/>
      <c r="HV459" s="527"/>
      <c r="HW459" s="527"/>
      <c r="HX459" s="527"/>
      <c r="HY459" s="527"/>
      <c r="HZ459" s="527"/>
      <c r="IA459" s="527"/>
      <c r="IB459" s="527"/>
      <c r="IC459" s="527"/>
      <c r="ID459" s="527"/>
      <c r="IE459" s="527"/>
      <c r="IF459" s="527"/>
      <c r="IG459" s="527"/>
      <c r="IH459" s="527"/>
      <c r="II459" s="527"/>
      <c r="IJ459" s="527"/>
      <c r="IK459" s="527"/>
      <c r="IL459" s="527"/>
      <c r="IM459" s="527"/>
      <c r="IN459" s="527"/>
      <c r="IO459" s="527"/>
      <c r="IP459" s="527"/>
      <c r="IQ459" s="527"/>
      <c r="IR459" s="527"/>
      <c r="IS459" s="527"/>
    </row>
    <row r="460" s="528" customFormat="1" ht="24.95" customHeight="1" spans="1:253">
      <c r="A460" s="568" t="s">
        <v>342</v>
      </c>
      <c r="B460" s="367">
        <f t="shared" ref="B460:F460" si="89">SUM(B461:B468)</f>
        <v>0</v>
      </c>
      <c r="C460" s="367">
        <f t="shared" si="89"/>
        <v>0</v>
      </c>
      <c r="D460" s="367">
        <f t="shared" si="89"/>
        <v>0</v>
      </c>
      <c r="E460" s="561" t="str">
        <f t="shared" si="86"/>
        <v/>
      </c>
      <c r="F460" s="367">
        <f t="shared" si="89"/>
        <v>0</v>
      </c>
      <c r="G460" s="562" t="str">
        <f t="shared" si="79"/>
        <v/>
      </c>
    </row>
    <row r="461" s="5" customFormat="1" ht="24.95" customHeight="1" spans="1:253">
      <c r="A461" s="563" t="s">
        <v>343</v>
      </c>
      <c r="B461" s="564">
        <v>0</v>
      </c>
      <c r="C461" s="565">
        <v>0</v>
      </c>
      <c r="D461" s="565">
        <v>0</v>
      </c>
      <c r="E461" s="566" t="str">
        <f t="shared" si="86"/>
        <v/>
      </c>
      <c r="F461" s="565">
        <v>0</v>
      </c>
      <c r="G461" s="567" t="str">
        <f t="shared" si="79"/>
        <v/>
      </c>
      <c r="H461" s="527"/>
      <c r="I461" s="527"/>
      <c r="J461" s="527"/>
      <c r="K461" s="527"/>
      <c r="L461" s="527"/>
      <c r="M461" s="527"/>
      <c r="N461" s="527"/>
      <c r="O461" s="527"/>
      <c r="P461" s="527"/>
      <c r="Q461" s="527"/>
      <c r="R461" s="527"/>
      <c r="S461" s="527"/>
      <c r="T461" s="527"/>
      <c r="U461" s="527"/>
      <c r="V461" s="527"/>
      <c r="W461" s="527"/>
      <c r="X461" s="527"/>
      <c r="Y461" s="527"/>
      <c r="Z461" s="527"/>
      <c r="AA461" s="527"/>
      <c r="AB461" s="527"/>
      <c r="AC461" s="527"/>
      <c r="HN461" s="527"/>
      <c r="HO461" s="527"/>
      <c r="HP461" s="527"/>
      <c r="HQ461" s="527"/>
      <c r="HR461" s="527"/>
      <c r="HS461" s="527"/>
      <c r="HT461" s="527"/>
      <c r="HU461" s="527"/>
      <c r="HV461" s="527"/>
      <c r="HW461" s="527"/>
      <c r="HX461" s="527"/>
      <c r="HY461" s="527"/>
      <c r="HZ461" s="527"/>
      <c r="IA461" s="527"/>
      <c r="IB461" s="527"/>
      <c r="IC461" s="527"/>
      <c r="ID461" s="527"/>
      <c r="IE461" s="527"/>
      <c r="IF461" s="527"/>
      <c r="IG461" s="527"/>
      <c r="IH461" s="527"/>
      <c r="II461" s="527"/>
      <c r="IJ461" s="527"/>
      <c r="IK461" s="527"/>
      <c r="IL461" s="527"/>
      <c r="IM461" s="527"/>
      <c r="IN461" s="527"/>
      <c r="IO461" s="527"/>
      <c r="IP461" s="527"/>
      <c r="IQ461" s="527"/>
      <c r="IR461" s="527"/>
      <c r="IS461" s="527"/>
    </row>
    <row r="462" s="5" customFormat="1" ht="24.95" customHeight="1" spans="1:253">
      <c r="A462" s="563" t="s">
        <v>344</v>
      </c>
      <c r="B462" s="564">
        <v>0</v>
      </c>
      <c r="C462" s="565">
        <v>0</v>
      </c>
      <c r="D462" s="565">
        <v>0</v>
      </c>
      <c r="E462" s="566" t="str">
        <f t="shared" si="86"/>
        <v/>
      </c>
      <c r="F462" s="565">
        <v>0</v>
      </c>
      <c r="G462" s="567" t="str">
        <f t="shared" si="79"/>
        <v/>
      </c>
      <c r="H462" s="527"/>
      <c r="I462" s="527"/>
      <c r="J462" s="527"/>
      <c r="K462" s="527"/>
      <c r="L462" s="527"/>
      <c r="M462" s="527"/>
      <c r="N462" s="527"/>
      <c r="O462" s="527"/>
      <c r="P462" s="527"/>
      <c r="Q462" s="527"/>
      <c r="R462" s="527"/>
      <c r="S462" s="527"/>
      <c r="T462" s="527"/>
      <c r="U462" s="527"/>
      <c r="V462" s="527"/>
      <c r="W462" s="527"/>
      <c r="X462" s="527"/>
      <c r="Y462" s="527"/>
      <c r="Z462" s="527"/>
      <c r="AA462" s="527"/>
      <c r="AB462" s="527"/>
      <c r="AC462" s="527"/>
      <c r="HN462" s="527"/>
      <c r="HO462" s="527"/>
      <c r="HP462" s="527"/>
      <c r="HQ462" s="527"/>
      <c r="HR462" s="527"/>
      <c r="HS462" s="527"/>
      <c r="HT462" s="527"/>
      <c r="HU462" s="527"/>
      <c r="HV462" s="527"/>
      <c r="HW462" s="527"/>
      <c r="HX462" s="527"/>
      <c r="HY462" s="527"/>
      <c r="HZ462" s="527"/>
      <c r="IA462" s="527"/>
      <c r="IB462" s="527"/>
      <c r="IC462" s="527"/>
      <c r="ID462" s="527"/>
      <c r="IE462" s="527"/>
      <c r="IF462" s="527"/>
      <c r="IG462" s="527"/>
      <c r="IH462" s="527"/>
      <c r="II462" s="527"/>
      <c r="IJ462" s="527"/>
      <c r="IK462" s="527"/>
      <c r="IL462" s="527"/>
      <c r="IM462" s="527"/>
      <c r="IN462" s="527"/>
      <c r="IO462" s="527"/>
      <c r="IP462" s="527"/>
      <c r="IQ462" s="527"/>
      <c r="IR462" s="527"/>
      <c r="IS462" s="527"/>
    </row>
    <row r="463" s="528" customFormat="1" ht="24.95" customHeight="1" spans="1:253">
      <c r="A463" s="563" t="s">
        <v>345</v>
      </c>
      <c r="B463" s="564">
        <v>0</v>
      </c>
      <c r="C463" s="565">
        <v>0</v>
      </c>
      <c r="D463" s="565">
        <v>0</v>
      </c>
      <c r="E463" s="566" t="str">
        <f t="shared" si="86"/>
        <v/>
      </c>
      <c r="F463" s="565">
        <v>0</v>
      </c>
      <c r="G463" s="567" t="str">
        <f t="shared" si="79"/>
        <v/>
      </c>
    </row>
    <row r="464" s="528" customFormat="1" ht="24.95" customHeight="1" spans="1:253">
      <c r="A464" s="563" t="s">
        <v>346</v>
      </c>
      <c r="B464" s="564">
        <v>0</v>
      </c>
      <c r="C464" s="565">
        <v>0</v>
      </c>
      <c r="D464" s="565">
        <v>0</v>
      </c>
      <c r="E464" s="566" t="str">
        <f t="shared" si="86"/>
        <v/>
      </c>
      <c r="F464" s="565">
        <v>0</v>
      </c>
      <c r="G464" s="567" t="str">
        <f t="shared" si="79"/>
        <v/>
      </c>
    </row>
    <row r="465" s="5" customFormat="1" ht="24.95" customHeight="1" spans="1:253">
      <c r="A465" s="563" t="s">
        <v>347</v>
      </c>
      <c r="B465" s="564">
        <v>0</v>
      </c>
      <c r="C465" s="565">
        <v>0</v>
      </c>
      <c r="D465" s="565">
        <v>0</v>
      </c>
      <c r="E465" s="566" t="str">
        <f t="shared" si="86"/>
        <v/>
      </c>
      <c r="F465" s="565">
        <v>0</v>
      </c>
      <c r="G465" s="567" t="str">
        <f t="shared" si="79"/>
        <v/>
      </c>
      <c r="H465" s="527"/>
      <c r="I465" s="527"/>
      <c r="J465" s="527"/>
      <c r="K465" s="527"/>
      <c r="L465" s="527"/>
      <c r="M465" s="527"/>
      <c r="N465" s="527"/>
      <c r="O465" s="527"/>
      <c r="P465" s="527"/>
      <c r="Q465" s="527"/>
      <c r="R465" s="527"/>
      <c r="S465" s="527"/>
      <c r="T465" s="527"/>
      <c r="U465" s="527"/>
      <c r="V465" s="527"/>
      <c r="W465" s="527"/>
      <c r="X465" s="527"/>
      <c r="Y465" s="527"/>
      <c r="Z465" s="527"/>
      <c r="AA465" s="527"/>
      <c r="AB465" s="527"/>
      <c r="AC465" s="527"/>
      <c r="HN465" s="527"/>
      <c r="HO465" s="527"/>
      <c r="HP465" s="527"/>
      <c r="HQ465" s="527"/>
      <c r="HR465" s="527"/>
      <c r="HS465" s="527"/>
      <c r="HT465" s="527"/>
      <c r="HU465" s="527"/>
      <c r="HV465" s="527"/>
      <c r="HW465" s="527"/>
      <c r="HX465" s="527"/>
      <c r="HY465" s="527"/>
      <c r="HZ465" s="527"/>
      <c r="IA465" s="527"/>
      <c r="IB465" s="527"/>
      <c r="IC465" s="527"/>
      <c r="ID465" s="527"/>
      <c r="IE465" s="527"/>
      <c r="IF465" s="527"/>
      <c r="IG465" s="527"/>
      <c r="IH465" s="527"/>
      <c r="II465" s="527"/>
      <c r="IJ465" s="527"/>
      <c r="IK465" s="527"/>
      <c r="IL465" s="527"/>
      <c r="IM465" s="527"/>
      <c r="IN465" s="527"/>
      <c r="IO465" s="527"/>
      <c r="IP465" s="527"/>
      <c r="IQ465" s="527"/>
      <c r="IR465" s="527"/>
      <c r="IS465" s="527"/>
    </row>
    <row r="466" s="5" customFormat="1" ht="24.95" customHeight="1" spans="1:253">
      <c r="A466" s="563" t="s">
        <v>348</v>
      </c>
      <c r="B466" s="564">
        <v>0</v>
      </c>
      <c r="C466" s="565">
        <v>0</v>
      </c>
      <c r="D466" s="565">
        <v>0</v>
      </c>
      <c r="E466" s="566" t="str">
        <f t="shared" si="86"/>
        <v/>
      </c>
      <c r="F466" s="565">
        <v>0</v>
      </c>
      <c r="G466" s="567" t="str">
        <f t="shared" si="79"/>
        <v/>
      </c>
      <c r="H466" s="527"/>
      <c r="I466" s="527"/>
      <c r="J466" s="527"/>
      <c r="K466" s="527"/>
      <c r="L466" s="527"/>
      <c r="M466" s="527"/>
      <c r="N466" s="527"/>
      <c r="O466" s="527"/>
      <c r="P466" s="527"/>
      <c r="Q466" s="527"/>
      <c r="R466" s="527"/>
      <c r="S466" s="527"/>
      <c r="T466" s="527"/>
      <c r="U466" s="527"/>
      <c r="V466" s="527"/>
      <c r="W466" s="527"/>
      <c r="X466" s="527"/>
      <c r="Y466" s="527"/>
      <c r="Z466" s="527"/>
      <c r="AA466" s="527"/>
      <c r="AB466" s="527"/>
      <c r="AC466" s="527"/>
      <c r="HN466" s="527"/>
      <c r="HO466" s="527"/>
      <c r="HP466" s="527"/>
      <c r="HQ466" s="527"/>
      <c r="HR466" s="527"/>
      <c r="HS466" s="527"/>
      <c r="HT466" s="527"/>
      <c r="HU466" s="527"/>
      <c r="HV466" s="527"/>
      <c r="HW466" s="527"/>
      <c r="HX466" s="527"/>
      <c r="HY466" s="527"/>
      <c r="HZ466" s="527"/>
      <c r="IA466" s="527"/>
      <c r="IB466" s="527"/>
      <c r="IC466" s="527"/>
      <c r="ID466" s="527"/>
      <c r="IE466" s="527"/>
      <c r="IF466" s="527"/>
      <c r="IG466" s="527"/>
      <c r="IH466" s="527"/>
      <c r="II466" s="527"/>
      <c r="IJ466" s="527"/>
      <c r="IK466" s="527"/>
      <c r="IL466" s="527"/>
      <c r="IM466" s="527"/>
      <c r="IN466" s="527"/>
      <c r="IO466" s="527"/>
      <c r="IP466" s="527"/>
      <c r="IQ466" s="527"/>
      <c r="IR466" s="527"/>
      <c r="IS466" s="527"/>
    </row>
    <row r="467" s="5" customFormat="1" ht="24.95" customHeight="1" spans="1:253">
      <c r="A467" s="563" t="s">
        <v>349</v>
      </c>
      <c r="B467" s="564">
        <v>0</v>
      </c>
      <c r="C467" s="565">
        <v>0</v>
      </c>
      <c r="D467" s="565">
        <v>0</v>
      </c>
      <c r="E467" s="566" t="str">
        <f t="shared" si="86"/>
        <v/>
      </c>
      <c r="F467" s="565">
        <v>0</v>
      </c>
      <c r="G467" s="567" t="str">
        <f t="shared" si="79"/>
        <v/>
      </c>
      <c r="H467" s="527"/>
      <c r="I467" s="527"/>
      <c r="J467" s="527"/>
      <c r="K467" s="527"/>
      <c r="L467" s="527"/>
      <c r="M467" s="527"/>
      <c r="N467" s="527"/>
      <c r="O467" s="527"/>
      <c r="P467" s="527"/>
      <c r="Q467" s="527"/>
      <c r="R467" s="527"/>
      <c r="S467" s="527"/>
      <c r="T467" s="527"/>
      <c r="U467" s="527"/>
      <c r="V467" s="527"/>
      <c r="W467" s="527"/>
      <c r="X467" s="527"/>
      <c r="Y467" s="527"/>
      <c r="Z467" s="527"/>
      <c r="AA467" s="527"/>
      <c r="AB467" s="527"/>
      <c r="AC467" s="527"/>
      <c r="HN467" s="527"/>
      <c r="HO467" s="527"/>
      <c r="HP467" s="527"/>
      <c r="HQ467" s="527"/>
      <c r="HR467" s="527"/>
      <c r="HS467" s="527"/>
      <c r="HT467" s="527"/>
      <c r="HU467" s="527"/>
      <c r="HV467" s="527"/>
      <c r="HW467" s="527"/>
      <c r="HX467" s="527"/>
      <c r="HY467" s="527"/>
      <c r="HZ467" s="527"/>
      <c r="IA467" s="527"/>
      <c r="IB467" s="527"/>
      <c r="IC467" s="527"/>
      <c r="ID467" s="527"/>
      <c r="IE467" s="527"/>
      <c r="IF467" s="527"/>
      <c r="IG467" s="527"/>
      <c r="IH467" s="527"/>
      <c r="II467" s="527"/>
      <c r="IJ467" s="527"/>
      <c r="IK467" s="527"/>
      <c r="IL467" s="527"/>
      <c r="IM467" s="527"/>
      <c r="IN467" s="527"/>
      <c r="IO467" s="527"/>
      <c r="IP467" s="527"/>
      <c r="IQ467" s="527"/>
      <c r="IR467" s="527"/>
      <c r="IS467" s="527"/>
    </row>
    <row r="468" s="528" customFormat="1" ht="24.95" customHeight="1" spans="1:253">
      <c r="A468" s="563" t="s">
        <v>350</v>
      </c>
      <c r="B468" s="564">
        <v>0</v>
      </c>
      <c r="C468" s="565">
        <v>0</v>
      </c>
      <c r="D468" s="565">
        <v>0</v>
      </c>
      <c r="E468" s="566" t="str">
        <f t="shared" si="86"/>
        <v/>
      </c>
      <c r="F468" s="565">
        <v>0</v>
      </c>
      <c r="G468" s="567" t="str">
        <f t="shared" si="79"/>
        <v/>
      </c>
    </row>
    <row r="469" s="528" customFormat="1" ht="24.95" customHeight="1" spans="1:253">
      <c r="A469" s="568" t="s">
        <v>351</v>
      </c>
      <c r="B469" s="367">
        <f t="shared" ref="B469:F469" si="90">SUM(B470:B474)</f>
        <v>0</v>
      </c>
      <c r="C469" s="367">
        <f t="shared" si="90"/>
        <v>0</v>
      </c>
      <c r="D469" s="367">
        <f t="shared" si="90"/>
        <v>0</v>
      </c>
      <c r="E469" s="561" t="str">
        <f t="shared" si="86"/>
        <v/>
      </c>
      <c r="F469" s="367">
        <f t="shared" si="90"/>
        <v>0</v>
      </c>
      <c r="G469" s="562" t="str">
        <f t="shared" si="79"/>
        <v/>
      </c>
    </row>
    <row r="470" s="528" customFormat="1" ht="24.95" customHeight="1" spans="1:253">
      <c r="A470" s="563" t="s">
        <v>343</v>
      </c>
      <c r="B470" s="564">
        <v>0</v>
      </c>
      <c r="C470" s="565">
        <v>0</v>
      </c>
      <c r="D470" s="565">
        <v>0</v>
      </c>
      <c r="E470" s="566" t="str">
        <f t="shared" si="86"/>
        <v/>
      </c>
      <c r="F470" s="565">
        <v>0</v>
      </c>
      <c r="G470" s="567" t="str">
        <f t="shared" si="79"/>
        <v/>
      </c>
    </row>
    <row r="471" s="525" customFormat="1" ht="24.95" customHeight="1" spans="1:253">
      <c r="A471" s="563" t="s">
        <v>352</v>
      </c>
      <c r="B471" s="564">
        <v>0</v>
      </c>
      <c r="C471" s="565">
        <v>0</v>
      </c>
      <c r="D471" s="565">
        <v>0</v>
      </c>
      <c r="E471" s="566" t="str">
        <f t="shared" si="86"/>
        <v/>
      </c>
      <c r="F471" s="565">
        <v>0</v>
      </c>
      <c r="G471" s="567" t="str">
        <f t="shared" si="79"/>
        <v/>
      </c>
      <c r="H471" s="527"/>
      <c r="I471" s="527"/>
      <c r="J471" s="527"/>
      <c r="K471" s="527"/>
      <c r="L471" s="527"/>
      <c r="M471" s="527"/>
      <c r="N471" s="527"/>
      <c r="O471" s="527"/>
      <c r="P471" s="527"/>
      <c r="Q471" s="527"/>
      <c r="R471" s="527"/>
      <c r="S471" s="527"/>
      <c r="T471" s="527"/>
      <c r="U471" s="527"/>
      <c r="V471" s="527"/>
      <c r="W471" s="527"/>
      <c r="X471" s="527"/>
      <c r="Y471" s="527"/>
      <c r="Z471" s="527"/>
      <c r="AA471" s="527"/>
      <c r="AB471" s="527"/>
      <c r="AC471" s="527"/>
      <c r="HN471" s="527"/>
      <c r="HO471" s="527"/>
      <c r="HP471" s="527"/>
      <c r="HQ471" s="527"/>
      <c r="HR471" s="527"/>
      <c r="HS471" s="527"/>
      <c r="HT471" s="527"/>
      <c r="HU471" s="527"/>
      <c r="HV471" s="527"/>
      <c r="HW471" s="527"/>
      <c r="HX471" s="527"/>
      <c r="HY471" s="527"/>
      <c r="HZ471" s="527"/>
      <c r="IA471" s="527"/>
      <c r="IB471" s="527"/>
      <c r="IC471" s="527"/>
      <c r="ID471" s="527"/>
      <c r="IE471" s="527"/>
      <c r="IF471" s="527"/>
      <c r="IG471" s="527"/>
      <c r="IH471" s="527"/>
      <c r="II471" s="527"/>
      <c r="IJ471" s="527"/>
      <c r="IK471" s="527"/>
      <c r="IL471" s="527"/>
      <c r="IM471" s="527"/>
      <c r="IN471" s="527"/>
      <c r="IO471" s="527"/>
      <c r="IP471" s="527"/>
      <c r="IQ471" s="527"/>
      <c r="IR471" s="527"/>
      <c r="IS471" s="527"/>
    </row>
    <row r="472" s="525" customFormat="1" ht="24.95" customHeight="1" spans="1:253">
      <c r="A472" s="563" t="s">
        <v>353</v>
      </c>
      <c r="B472" s="564">
        <v>0</v>
      </c>
      <c r="C472" s="565">
        <v>0</v>
      </c>
      <c r="D472" s="565">
        <v>0</v>
      </c>
      <c r="E472" s="566" t="str">
        <f t="shared" si="86"/>
        <v/>
      </c>
      <c r="F472" s="565">
        <v>0</v>
      </c>
      <c r="G472" s="567" t="str">
        <f t="shared" si="79"/>
        <v/>
      </c>
      <c r="H472" s="527"/>
      <c r="I472" s="527"/>
      <c r="J472" s="527"/>
      <c r="K472" s="527"/>
      <c r="L472" s="527"/>
      <c r="M472" s="527"/>
      <c r="N472" s="527"/>
      <c r="O472" s="527"/>
      <c r="P472" s="527"/>
      <c r="Q472" s="527"/>
      <c r="R472" s="527"/>
      <c r="S472" s="527"/>
      <c r="T472" s="527"/>
      <c r="U472" s="527"/>
      <c r="V472" s="527"/>
      <c r="W472" s="527"/>
      <c r="X472" s="527"/>
      <c r="Y472" s="527"/>
      <c r="Z472" s="527"/>
      <c r="AA472" s="527"/>
      <c r="AB472" s="527"/>
      <c r="AC472" s="527"/>
      <c r="HN472" s="527"/>
      <c r="HO472" s="527"/>
      <c r="HP472" s="527"/>
      <c r="HQ472" s="527"/>
      <c r="HR472" s="527"/>
      <c r="HS472" s="527"/>
      <c r="HT472" s="527"/>
      <c r="HU472" s="527"/>
      <c r="HV472" s="527"/>
      <c r="HW472" s="527"/>
      <c r="HX472" s="527"/>
      <c r="HY472" s="527"/>
      <c r="HZ472" s="527"/>
      <c r="IA472" s="527"/>
      <c r="IB472" s="527"/>
      <c r="IC472" s="527"/>
      <c r="ID472" s="527"/>
      <c r="IE472" s="527"/>
      <c r="IF472" s="527"/>
      <c r="IG472" s="527"/>
      <c r="IH472" s="527"/>
      <c r="II472" s="527"/>
      <c r="IJ472" s="527"/>
      <c r="IK472" s="527"/>
      <c r="IL472" s="527"/>
      <c r="IM472" s="527"/>
      <c r="IN472" s="527"/>
      <c r="IO472" s="527"/>
      <c r="IP472" s="527"/>
      <c r="IQ472" s="527"/>
      <c r="IR472" s="527"/>
      <c r="IS472" s="527"/>
    </row>
    <row r="473" s="525" customFormat="1" ht="24.95" customHeight="1" spans="1:253">
      <c r="A473" s="563" t="s">
        <v>354</v>
      </c>
      <c r="B473" s="564">
        <v>0</v>
      </c>
      <c r="C473" s="565">
        <v>0</v>
      </c>
      <c r="D473" s="565">
        <v>0</v>
      </c>
      <c r="E473" s="566" t="str">
        <f t="shared" si="86"/>
        <v/>
      </c>
      <c r="F473" s="565">
        <v>0</v>
      </c>
      <c r="G473" s="567" t="str">
        <f t="shared" si="79"/>
        <v/>
      </c>
      <c r="H473" s="527"/>
      <c r="I473" s="527"/>
      <c r="J473" s="527"/>
      <c r="K473" s="527"/>
      <c r="L473" s="527"/>
      <c r="M473" s="527"/>
      <c r="N473" s="527"/>
      <c r="O473" s="527"/>
      <c r="P473" s="527"/>
      <c r="Q473" s="527"/>
      <c r="R473" s="527"/>
      <c r="S473" s="527"/>
      <c r="T473" s="527"/>
      <c r="U473" s="527"/>
      <c r="V473" s="527"/>
      <c r="W473" s="527"/>
      <c r="X473" s="527"/>
      <c r="Y473" s="527"/>
      <c r="Z473" s="527"/>
      <c r="AA473" s="527"/>
      <c r="AB473" s="527"/>
      <c r="AC473" s="527"/>
      <c r="HN473" s="527"/>
      <c r="HO473" s="527"/>
      <c r="HP473" s="527"/>
      <c r="HQ473" s="527"/>
      <c r="HR473" s="527"/>
      <c r="HS473" s="527"/>
      <c r="HT473" s="527"/>
      <c r="HU473" s="527"/>
      <c r="HV473" s="527"/>
      <c r="HW473" s="527"/>
      <c r="HX473" s="527"/>
      <c r="HY473" s="527"/>
      <c r="HZ473" s="527"/>
      <c r="IA473" s="527"/>
      <c r="IB473" s="527"/>
      <c r="IC473" s="527"/>
      <c r="ID473" s="527"/>
      <c r="IE473" s="527"/>
      <c r="IF473" s="527"/>
      <c r="IG473" s="527"/>
      <c r="IH473" s="527"/>
      <c r="II473" s="527"/>
      <c r="IJ473" s="527"/>
      <c r="IK473" s="527"/>
      <c r="IL473" s="527"/>
      <c r="IM473" s="527"/>
      <c r="IN473" s="527"/>
      <c r="IO473" s="527"/>
      <c r="IP473" s="527"/>
      <c r="IQ473" s="527"/>
      <c r="IR473" s="527"/>
      <c r="IS473" s="527"/>
    </row>
    <row r="474" s="528" customFormat="1" ht="24.95" customHeight="1" spans="1:253">
      <c r="A474" s="576" t="s">
        <v>355</v>
      </c>
      <c r="B474" s="577">
        <v>0</v>
      </c>
      <c r="C474" s="565">
        <v>0</v>
      </c>
      <c r="D474" s="565">
        <v>0</v>
      </c>
      <c r="E474" s="566" t="str">
        <f t="shared" si="86"/>
        <v/>
      </c>
      <c r="F474" s="565">
        <v>0</v>
      </c>
      <c r="G474" s="567" t="str">
        <f t="shared" si="79"/>
        <v/>
      </c>
    </row>
    <row r="475" s="529" customFormat="1" ht="24.95" customHeight="1" spans="1:253">
      <c r="A475" s="568" t="s">
        <v>356</v>
      </c>
      <c r="B475" s="367">
        <f t="shared" ref="B475:F475" si="91">SUM(B476:B479)</f>
        <v>76</v>
      </c>
      <c r="C475" s="367">
        <f t="shared" si="91"/>
        <v>0</v>
      </c>
      <c r="D475" s="367">
        <f t="shared" si="91"/>
        <v>0</v>
      </c>
      <c r="E475" s="561" t="str">
        <f t="shared" si="86"/>
        <v/>
      </c>
      <c r="F475" s="367">
        <f t="shared" si="91"/>
        <v>0</v>
      </c>
      <c r="G475" s="562" t="str">
        <f t="shared" si="79"/>
        <v/>
      </c>
      <c r="H475" s="527"/>
      <c r="I475" s="527"/>
      <c r="J475" s="527"/>
      <c r="K475" s="527"/>
      <c r="L475" s="527"/>
      <c r="M475" s="527"/>
      <c r="N475" s="527"/>
      <c r="O475" s="527"/>
      <c r="P475" s="527"/>
      <c r="Q475" s="527"/>
      <c r="R475" s="527"/>
      <c r="S475" s="527"/>
      <c r="T475" s="527"/>
      <c r="U475" s="527"/>
      <c r="V475" s="527"/>
      <c r="W475" s="527"/>
      <c r="X475" s="527"/>
      <c r="Y475" s="527"/>
      <c r="Z475" s="527"/>
      <c r="AA475" s="527"/>
      <c r="AB475" s="527"/>
      <c r="AC475" s="527"/>
      <c r="HN475" s="527"/>
      <c r="HO475" s="527"/>
      <c r="HP475" s="527"/>
      <c r="HQ475" s="527"/>
      <c r="HR475" s="527"/>
      <c r="HS475" s="527"/>
      <c r="HT475" s="527"/>
      <c r="HU475" s="527"/>
      <c r="HV475" s="527"/>
      <c r="HW475" s="527"/>
      <c r="HX475" s="527"/>
      <c r="HY475" s="527"/>
      <c r="HZ475" s="527"/>
      <c r="IA475" s="527"/>
      <c r="IB475" s="527"/>
      <c r="IC475" s="527"/>
      <c r="ID475" s="527"/>
      <c r="IE475" s="527"/>
      <c r="IF475" s="527"/>
      <c r="IG475" s="527"/>
      <c r="IH475" s="527"/>
      <c r="II475" s="527"/>
      <c r="IJ475" s="527"/>
      <c r="IK475" s="527"/>
      <c r="IL475" s="527"/>
      <c r="IM475" s="527"/>
      <c r="IN475" s="527"/>
      <c r="IO475" s="527"/>
      <c r="IP475" s="527"/>
      <c r="IQ475" s="527"/>
      <c r="IR475" s="527"/>
      <c r="IS475" s="527"/>
    </row>
    <row r="476" s="525" customFormat="1" ht="24.95" customHeight="1" spans="1:253">
      <c r="A476" s="563" t="s">
        <v>343</v>
      </c>
      <c r="B476" s="564">
        <v>0</v>
      </c>
      <c r="C476" s="565">
        <v>0</v>
      </c>
      <c r="D476" s="565">
        <v>0</v>
      </c>
      <c r="E476" s="566" t="str">
        <f t="shared" si="86"/>
        <v/>
      </c>
      <c r="F476" s="565">
        <v>0</v>
      </c>
      <c r="G476" s="567" t="str">
        <f t="shared" si="79"/>
        <v/>
      </c>
      <c r="H476" s="527"/>
      <c r="I476" s="527"/>
      <c r="J476" s="527"/>
      <c r="K476" s="527"/>
      <c r="L476" s="527"/>
      <c r="M476" s="527"/>
      <c r="N476" s="527"/>
      <c r="O476" s="527"/>
      <c r="P476" s="527"/>
      <c r="Q476" s="527"/>
      <c r="R476" s="527"/>
      <c r="S476" s="527"/>
      <c r="T476" s="527"/>
      <c r="U476" s="527"/>
      <c r="V476" s="527"/>
      <c r="W476" s="527"/>
      <c r="X476" s="527"/>
      <c r="Y476" s="527"/>
      <c r="Z476" s="527"/>
      <c r="AA476" s="527"/>
      <c r="AB476" s="527"/>
      <c r="AC476" s="527"/>
      <c r="HN476" s="527"/>
      <c r="HO476" s="527"/>
      <c r="HP476" s="527"/>
      <c r="HQ476" s="527"/>
      <c r="HR476" s="527"/>
      <c r="HS476" s="527"/>
      <c r="HT476" s="527"/>
      <c r="HU476" s="527"/>
      <c r="HV476" s="527"/>
      <c r="HW476" s="527"/>
      <c r="HX476" s="527"/>
      <c r="HY476" s="527"/>
      <c r="HZ476" s="527"/>
      <c r="IA476" s="527"/>
      <c r="IB476" s="527"/>
      <c r="IC476" s="527"/>
      <c r="ID476" s="527"/>
      <c r="IE476" s="527"/>
      <c r="IF476" s="527"/>
      <c r="IG476" s="527"/>
      <c r="IH476" s="527"/>
      <c r="II476" s="527"/>
      <c r="IJ476" s="527"/>
      <c r="IK476" s="527"/>
      <c r="IL476" s="527"/>
      <c r="IM476" s="527"/>
      <c r="IN476" s="527"/>
      <c r="IO476" s="527"/>
      <c r="IP476" s="527"/>
      <c r="IQ476" s="527"/>
      <c r="IR476" s="527"/>
      <c r="IS476" s="527"/>
    </row>
    <row r="477" s="525" customFormat="1" ht="24.95" customHeight="1" spans="1:253">
      <c r="A477" s="563" t="s">
        <v>357</v>
      </c>
      <c r="B477" s="564">
        <v>76</v>
      </c>
      <c r="C477" s="565">
        <v>0</v>
      </c>
      <c r="D477" s="565">
        <v>0</v>
      </c>
      <c r="E477" s="566" t="str">
        <f t="shared" si="86"/>
        <v/>
      </c>
      <c r="F477" s="565">
        <v>0</v>
      </c>
      <c r="G477" s="567" t="str">
        <f t="shared" si="79"/>
        <v/>
      </c>
      <c r="H477" s="527"/>
      <c r="I477" s="527"/>
      <c r="J477" s="527"/>
      <c r="K477" s="527"/>
      <c r="L477" s="527"/>
      <c r="M477" s="527"/>
      <c r="N477" s="527"/>
      <c r="O477" s="527"/>
      <c r="P477" s="527"/>
      <c r="Q477" s="527"/>
      <c r="R477" s="527"/>
      <c r="S477" s="527"/>
      <c r="T477" s="527"/>
      <c r="U477" s="527"/>
      <c r="V477" s="527"/>
      <c r="W477" s="527"/>
      <c r="X477" s="527"/>
      <c r="Y477" s="527"/>
      <c r="Z477" s="527"/>
      <c r="AA477" s="527"/>
      <c r="AB477" s="527"/>
      <c r="AC477" s="527"/>
      <c r="HN477" s="527"/>
      <c r="HO477" s="527"/>
      <c r="HP477" s="527"/>
      <c r="HQ477" s="527"/>
      <c r="HR477" s="527"/>
      <c r="HS477" s="527"/>
      <c r="HT477" s="527"/>
      <c r="HU477" s="527"/>
      <c r="HV477" s="527"/>
      <c r="HW477" s="527"/>
      <c r="HX477" s="527"/>
      <c r="HY477" s="527"/>
      <c r="HZ477" s="527"/>
      <c r="IA477" s="527"/>
      <c r="IB477" s="527"/>
      <c r="IC477" s="527"/>
      <c r="ID477" s="527"/>
      <c r="IE477" s="527"/>
      <c r="IF477" s="527"/>
      <c r="IG477" s="527"/>
      <c r="IH477" s="527"/>
      <c r="II477" s="527"/>
      <c r="IJ477" s="527"/>
      <c r="IK477" s="527"/>
      <c r="IL477" s="527"/>
      <c r="IM477" s="527"/>
      <c r="IN477" s="527"/>
      <c r="IO477" s="527"/>
      <c r="IP477" s="527"/>
      <c r="IQ477" s="527"/>
      <c r="IR477" s="527"/>
      <c r="IS477" s="527"/>
    </row>
    <row r="478" s="525" customFormat="1" ht="24.95" customHeight="1" spans="1:253">
      <c r="A478" s="563" t="s">
        <v>358</v>
      </c>
      <c r="B478" s="564">
        <v>0</v>
      </c>
      <c r="C478" s="565">
        <v>0</v>
      </c>
      <c r="D478" s="565">
        <v>0</v>
      </c>
      <c r="E478" s="566" t="str">
        <f t="shared" si="86"/>
        <v/>
      </c>
      <c r="F478" s="565">
        <v>0</v>
      </c>
      <c r="G478" s="567" t="str">
        <f t="shared" si="79"/>
        <v/>
      </c>
      <c r="H478" s="527"/>
      <c r="I478" s="527"/>
      <c r="J478" s="527"/>
      <c r="K478" s="527"/>
      <c r="L478" s="527"/>
      <c r="M478" s="527"/>
      <c r="N478" s="527"/>
      <c r="O478" s="527"/>
      <c r="P478" s="527"/>
      <c r="Q478" s="527"/>
      <c r="R478" s="527"/>
      <c r="S478" s="527"/>
      <c r="T478" s="527"/>
      <c r="U478" s="527"/>
      <c r="V478" s="527"/>
      <c r="W478" s="527"/>
      <c r="X478" s="527"/>
      <c r="Y478" s="527"/>
      <c r="Z478" s="527"/>
      <c r="AA478" s="527"/>
      <c r="AB478" s="527"/>
      <c r="AC478" s="527"/>
      <c r="HN478" s="527"/>
      <c r="HO478" s="527"/>
      <c r="HP478" s="527"/>
      <c r="HQ478" s="527"/>
      <c r="HR478" s="527"/>
      <c r="HS478" s="527"/>
      <c r="HT478" s="527"/>
      <c r="HU478" s="527"/>
      <c r="HV478" s="527"/>
      <c r="HW478" s="527"/>
      <c r="HX478" s="527"/>
      <c r="HY478" s="527"/>
      <c r="HZ478" s="527"/>
      <c r="IA478" s="527"/>
      <c r="IB478" s="527"/>
      <c r="IC478" s="527"/>
      <c r="ID478" s="527"/>
      <c r="IE478" s="527"/>
      <c r="IF478" s="527"/>
      <c r="IG478" s="527"/>
      <c r="IH478" s="527"/>
      <c r="II478" s="527"/>
      <c r="IJ478" s="527"/>
      <c r="IK478" s="527"/>
      <c r="IL478" s="527"/>
      <c r="IM478" s="527"/>
      <c r="IN478" s="527"/>
      <c r="IO478" s="527"/>
      <c r="IP478" s="527"/>
      <c r="IQ478" s="527"/>
      <c r="IR478" s="527"/>
      <c r="IS478" s="527"/>
    </row>
    <row r="479" s="528" customFormat="1" ht="24.95" customHeight="1" spans="1:253">
      <c r="A479" s="563" t="s">
        <v>359</v>
      </c>
      <c r="B479" s="564">
        <v>0</v>
      </c>
      <c r="C479" s="565">
        <v>0</v>
      </c>
      <c r="D479" s="565">
        <v>0</v>
      </c>
      <c r="E479" s="566" t="str">
        <f t="shared" si="86"/>
        <v/>
      </c>
      <c r="F479" s="565">
        <v>0</v>
      </c>
      <c r="G479" s="567" t="str">
        <f t="shared" si="79"/>
        <v/>
      </c>
    </row>
    <row r="480" s="529" customFormat="1" ht="24.95" customHeight="1" spans="1:253">
      <c r="A480" s="568" t="s">
        <v>360</v>
      </c>
      <c r="B480" s="367">
        <f t="shared" ref="B480:F480" si="92">SUM(B481:B484)</f>
        <v>0</v>
      </c>
      <c r="C480" s="367">
        <f t="shared" si="92"/>
        <v>0</v>
      </c>
      <c r="D480" s="367">
        <f t="shared" si="92"/>
        <v>0</v>
      </c>
      <c r="E480" s="561" t="str">
        <f t="shared" si="86"/>
        <v/>
      </c>
      <c r="F480" s="367">
        <f t="shared" si="92"/>
        <v>0</v>
      </c>
      <c r="G480" s="562" t="str">
        <f t="shared" si="79"/>
        <v/>
      </c>
      <c r="H480" s="527"/>
      <c r="I480" s="527"/>
      <c r="J480" s="527"/>
      <c r="K480" s="527"/>
      <c r="L480" s="527"/>
      <c r="M480" s="527"/>
      <c r="N480" s="527"/>
      <c r="O480" s="527"/>
      <c r="P480" s="527"/>
      <c r="Q480" s="527"/>
      <c r="R480" s="527"/>
      <c r="S480" s="527"/>
      <c r="T480" s="527"/>
      <c r="U480" s="527"/>
      <c r="V480" s="527"/>
      <c r="W480" s="527"/>
      <c r="X480" s="527"/>
      <c r="Y480" s="527"/>
      <c r="Z480" s="527"/>
      <c r="AA480" s="527"/>
      <c r="AB480" s="527"/>
      <c r="AC480" s="527"/>
      <c r="HN480" s="527"/>
      <c r="HO480" s="527"/>
      <c r="HP480" s="527"/>
      <c r="HQ480" s="527"/>
      <c r="HR480" s="527"/>
      <c r="HS480" s="527"/>
      <c r="HT480" s="527"/>
      <c r="HU480" s="527"/>
      <c r="HV480" s="527"/>
      <c r="HW480" s="527"/>
      <c r="HX480" s="527"/>
      <c r="HY480" s="527"/>
      <c r="HZ480" s="527"/>
      <c r="IA480" s="527"/>
      <c r="IB480" s="527"/>
      <c r="IC480" s="527"/>
      <c r="ID480" s="527"/>
      <c r="IE480" s="527"/>
      <c r="IF480" s="527"/>
      <c r="IG480" s="527"/>
      <c r="IH480" s="527"/>
      <c r="II480" s="527"/>
      <c r="IJ480" s="527"/>
      <c r="IK480" s="527"/>
      <c r="IL480" s="527"/>
      <c r="IM480" s="527"/>
      <c r="IN480" s="527"/>
      <c r="IO480" s="527"/>
      <c r="IP480" s="527"/>
      <c r="IQ480" s="527"/>
      <c r="IR480" s="527"/>
      <c r="IS480" s="527"/>
    </row>
    <row r="481" s="528" customFormat="1" ht="24.95" customHeight="1" spans="1:253">
      <c r="A481" s="563" t="s">
        <v>343</v>
      </c>
      <c r="B481" s="564">
        <v>0</v>
      </c>
      <c r="C481" s="565">
        <v>0</v>
      </c>
      <c r="D481" s="565">
        <v>0</v>
      </c>
      <c r="E481" s="566" t="str">
        <f t="shared" si="86"/>
        <v/>
      </c>
      <c r="F481" s="565">
        <v>0</v>
      </c>
      <c r="G481" s="567" t="str">
        <f t="shared" si="79"/>
        <v/>
      </c>
    </row>
    <row r="482" s="532" customFormat="1" ht="24.95" customHeight="1" spans="1:253">
      <c r="A482" s="563" t="s">
        <v>361</v>
      </c>
      <c r="B482" s="564">
        <v>0</v>
      </c>
      <c r="C482" s="565">
        <v>0</v>
      </c>
      <c r="D482" s="565">
        <v>0</v>
      </c>
      <c r="E482" s="566" t="str">
        <f t="shared" si="86"/>
        <v/>
      </c>
      <c r="F482" s="565">
        <v>0</v>
      </c>
      <c r="G482" s="567" t="str">
        <f t="shared" si="79"/>
        <v/>
      </c>
      <c r="H482" s="527"/>
      <c r="I482" s="527"/>
      <c r="J482" s="527"/>
      <c r="K482" s="527"/>
      <c r="L482" s="527"/>
      <c r="M482" s="527"/>
      <c r="N482" s="527"/>
      <c r="O482" s="527"/>
      <c r="P482" s="527"/>
      <c r="Q482" s="527"/>
      <c r="R482" s="527"/>
      <c r="S482" s="527"/>
      <c r="T482" s="527"/>
      <c r="U482" s="527"/>
      <c r="V482" s="527"/>
      <c r="W482" s="527"/>
      <c r="X482" s="527"/>
      <c r="Y482" s="527"/>
      <c r="Z482" s="527"/>
      <c r="AA482" s="527"/>
      <c r="AB482" s="527"/>
      <c r="AC482" s="527"/>
      <c r="HN482" s="527"/>
      <c r="HO482" s="527"/>
      <c r="HP482" s="527"/>
      <c r="HQ482" s="527"/>
      <c r="HR482" s="527"/>
      <c r="HS482" s="527"/>
      <c r="HT482" s="527"/>
      <c r="HU482" s="527"/>
      <c r="HV482" s="527"/>
      <c r="HW482" s="527"/>
      <c r="HX482" s="527"/>
      <c r="HY482" s="527"/>
      <c r="HZ482" s="527"/>
      <c r="IA482" s="527"/>
      <c r="IB482" s="527"/>
      <c r="IC482" s="527"/>
      <c r="ID482" s="527"/>
      <c r="IE482" s="527"/>
      <c r="IF482" s="527"/>
      <c r="IG482" s="527"/>
      <c r="IH482" s="527"/>
      <c r="II482" s="527"/>
      <c r="IJ482" s="527"/>
      <c r="IK482" s="527"/>
      <c r="IL482" s="527"/>
      <c r="IM482" s="527"/>
      <c r="IN482" s="527"/>
      <c r="IO482" s="527"/>
      <c r="IP482" s="527"/>
      <c r="IQ482" s="527"/>
      <c r="IR482" s="527"/>
      <c r="IS482" s="527"/>
    </row>
    <row r="483" s="528" customFormat="1" ht="24.95" customHeight="1" spans="1:253">
      <c r="A483" s="563" t="s">
        <v>362</v>
      </c>
      <c r="B483" s="564">
        <v>0</v>
      </c>
      <c r="C483" s="565">
        <v>0</v>
      </c>
      <c r="D483" s="565">
        <v>0</v>
      </c>
      <c r="E483" s="566" t="str">
        <f t="shared" si="86"/>
        <v/>
      </c>
      <c r="F483" s="565">
        <v>0</v>
      </c>
      <c r="G483" s="567" t="str">
        <f t="shared" si="79"/>
        <v/>
      </c>
    </row>
    <row r="484" s="528" customFormat="1" ht="24.95" customHeight="1" spans="1:253">
      <c r="A484" s="563" t="s">
        <v>363</v>
      </c>
      <c r="B484" s="564">
        <v>0</v>
      </c>
      <c r="C484" s="565">
        <v>0</v>
      </c>
      <c r="D484" s="565">
        <v>0</v>
      </c>
      <c r="E484" s="566" t="str">
        <f t="shared" si="86"/>
        <v/>
      </c>
      <c r="F484" s="565">
        <v>0</v>
      </c>
      <c r="G484" s="567" t="str">
        <f t="shared" si="79"/>
        <v/>
      </c>
    </row>
    <row r="485" s="528" customFormat="1" ht="24.95" customHeight="1" spans="1:253">
      <c r="A485" s="568" t="s">
        <v>364</v>
      </c>
      <c r="B485" s="367">
        <f t="shared" ref="B485:F485" si="93">SUM(B486:B489)</f>
        <v>0</v>
      </c>
      <c r="C485" s="367">
        <f t="shared" si="93"/>
        <v>0</v>
      </c>
      <c r="D485" s="367">
        <f t="shared" si="93"/>
        <v>0</v>
      </c>
      <c r="E485" s="561" t="str">
        <f t="shared" si="86"/>
        <v/>
      </c>
      <c r="F485" s="367">
        <f t="shared" si="93"/>
        <v>0</v>
      </c>
      <c r="G485" s="562" t="str">
        <f t="shared" si="79"/>
        <v/>
      </c>
    </row>
    <row r="486" s="5" customFormat="1" ht="24.95" customHeight="1" spans="1:253">
      <c r="A486" s="563" t="s">
        <v>365</v>
      </c>
      <c r="B486" s="564">
        <v>0</v>
      </c>
      <c r="C486" s="565">
        <v>0</v>
      </c>
      <c r="D486" s="565">
        <v>0</v>
      </c>
      <c r="E486" s="566" t="str">
        <f t="shared" si="86"/>
        <v/>
      </c>
      <c r="F486" s="565">
        <v>0</v>
      </c>
      <c r="G486" s="567" t="str">
        <f t="shared" si="79"/>
        <v/>
      </c>
      <c r="H486" s="527"/>
      <c r="I486" s="527"/>
      <c r="J486" s="527"/>
      <c r="K486" s="527"/>
      <c r="L486" s="527"/>
      <c r="M486" s="527"/>
      <c r="N486" s="527"/>
      <c r="O486" s="527"/>
      <c r="P486" s="527"/>
      <c r="Q486" s="527"/>
      <c r="R486" s="527"/>
      <c r="S486" s="527"/>
      <c r="T486" s="527"/>
      <c r="U486" s="527"/>
      <c r="V486" s="527"/>
      <c r="W486" s="527"/>
      <c r="X486" s="527"/>
      <c r="Y486" s="527"/>
      <c r="Z486" s="527"/>
      <c r="AA486" s="527"/>
      <c r="AB486" s="527"/>
      <c r="AC486" s="527"/>
      <c r="HN486" s="527"/>
      <c r="HO486" s="527"/>
      <c r="HP486" s="527"/>
      <c r="HQ486" s="527"/>
      <c r="HR486" s="527"/>
      <c r="HS486" s="527"/>
      <c r="HT486" s="527"/>
      <c r="HU486" s="527"/>
      <c r="HV486" s="527"/>
      <c r="HW486" s="527"/>
      <c r="HX486" s="527"/>
      <c r="HY486" s="527"/>
      <c r="HZ486" s="527"/>
      <c r="IA486" s="527"/>
      <c r="IB486" s="527"/>
      <c r="IC486" s="527"/>
      <c r="ID486" s="527"/>
      <c r="IE486" s="527"/>
      <c r="IF486" s="527"/>
      <c r="IG486" s="527"/>
      <c r="IH486" s="527"/>
      <c r="II486" s="527"/>
      <c r="IJ486" s="527"/>
      <c r="IK486" s="527"/>
      <c r="IL486" s="527"/>
      <c r="IM486" s="527"/>
      <c r="IN486" s="527"/>
      <c r="IO486" s="527"/>
      <c r="IP486" s="527"/>
      <c r="IQ486" s="527"/>
      <c r="IR486" s="527"/>
      <c r="IS486" s="527"/>
    </row>
    <row r="487" s="5" customFormat="1" ht="24.95" customHeight="1" spans="1:253">
      <c r="A487" s="563" t="s">
        <v>366</v>
      </c>
      <c r="B487" s="564">
        <v>0</v>
      </c>
      <c r="C487" s="565">
        <v>0</v>
      </c>
      <c r="D487" s="565">
        <v>0</v>
      </c>
      <c r="E487" s="566" t="str">
        <f t="shared" si="86"/>
        <v/>
      </c>
      <c r="F487" s="565">
        <v>0</v>
      </c>
      <c r="G487" s="567" t="str">
        <f t="shared" si="79"/>
        <v/>
      </c>
      <c r="H487" s="527"/>
      <c r="I487" s="527"/>
      <c r="J487" s="527"/>
      <c r="K487" s="527"/>
      <c r="L487" s="527"/>
      <c r="M487" s="527"/>
      <c r="N487" s="527"/>
      <c r="O487" s="527"/>
      <c r="P487" s="527"/>
      <c r="Q487" s="527"/>
      <c r="R487" s="527"/>
      <c r="S487" s="527"/>
      <c r="T487" s="527"/>
      <c r="U487" s="527"/>
      <c r="V487" s="527"/>
      <c r="W487" s="527"/>
      <c r="X487" s="527"/>
      <c r="Y487" s="527"/>
      <c r="Z487" s="527"/>
      <c r="AA487" s="527"/>
      <c r="AB487" s="527"/>
      <c r="AC487" s="527"/>
      <c r="HN487" s="527"/>
      <c r="HO487" s="527"/>
      <c r="HP487" s="527"/>
      <c r="HQ487" s="527"/>
      <c r="HR487" s="527"/>
      <c r="HS487" s="527"/>
      <c r="HT487" s="527"/>
      <c r="HU487" s="527"/>
      <c r="HV487" s="527"/>
      <c r="HW487" s="527"/>
      <c r="HX487" s="527"/>
      <c r="HY487" s="527"/>
      <c r="HZ487" s="527"/>
      <c r="IA487" s="527"/>
      <c r="IB487" s="527"/>
      <c r="IC487" s="527"/>
      <c r="ID487" s="527"/>
      <c r="IE487" s="527"/>
      <c r="IF487" s="527"/>
      <c r="IG487" s="527"/>
      <c r="IH487" s="527"/>
      <c r="II487" s="527"/>
      <c r="IJ487" s="527"/>
      <c r="IK487" s="527"/>
      <c r="IL487" s="527"/>
      <c r="IM487" s="527"/>
      <c r="IN487" s="527"/>
      <c r="IO487" s="527"/>
      <c r="IP487" s="527"/>
      <c r="IQ487" s="527"/>
      <c r="IR487" s="527"/>
      <c r="IS487" s="527"/>
    </row>
    <row r="488" s="5" customFormat="1" ht="24.95" customHeight="1" spans="1:253">
      <c r="A488" s="563" t="s">
        <v>367</v>
      </c>
      <c r="B488" s="564">
        <v>0</v>
      </c>
      <c r="C488" s="565">
        <v>0</v>
      </c>
      <c r="D488" s="565">
        <v>0</v>
      </c>
      <c r="E488" s="566" t="str">
        <f t="shared" si="86"/>
        <v/>
      </c>
      <c r="F488" s="565">
        <v>0</v>
      </c>
      <c r="G488" s="567" t="str">
        <f t="shared" si="79"/>
        <v/>
      </c>
      <c r="H488" s="527"/>
      <c r="I488" s="527"/>
      <c r="J488" s="527"/>
      <c r="K488" s="527"/>
      <c r="L488" s="527"/>
      <c r="M488" s="527"/>
      <c r="N488" s="527"/>
      <c r="O488" s="527"/>
      <c r="P488" s="527"/>
      <c r="Q488" s="527"/>
      <c r="R488" s="527"/>
      <c r="S488" s="527"/>
      <c r="T488" s="527"/>
      <c r="U488" s="527"/>
      <c r="V488" s="527"/>
      <c r="W488" s="527"/>
      <c r="X488" s="527"/>
      <c r="Y488" s="527"/>
      <c r="Z488" s="527"/>
      <c r="AA488" s="527"/>
      <c r="AB488" s="527"/>
      <c r="AC488" s="527"/>
      <c r="HN488" s="527"/>
      <c r="HO488" s="527"/>
      <c r="HP488" s="527"/>
      <c r="HQ488" s="527"/>
      <c r="HR488" s="527"/>
      <c r="HS488" s="527"/>
      <c r="HT488" s="527"/>
      <c r="HU488" s="527"/>
      <c r="HV488" s="527"/>
      <c r="HW488" s="527"/>
      <c r="HX488" s="527"/>
      <c r="HY488" s="527"/>
      <c r="HZ488" s="527"/>
      <c r="IA488" s="527"/>
      <c r="IB488" s="527"/>
      <c r="IC488" s="527"/>
      <c r="ID488" s="527"/>
      <c r="IE488" s="527"/>
      <c r="IF488" s="527"/>
      <c r="IG488" s="527"/>
      <c r="IH488" s="527"/>
      <c r="II488" s="527"/>
      <c r="IJ488" s="527"/>
      <c r="IK488" s="527"/>
      <c r="IL488" s="527"/>
      <c r="IM488" s="527"/>
      <c r="IN488" s="527"/>
      <c r="IO488" s="527"/>
      <c r="IP488" s="527"/>
      <c r="IQ488" s="527"/>
      <c r="IR488" s="527"/>
      <c r="IS488" s="527"/>
    </row>
    <row r="489" s="528" customFormat="1" ht="24.95" customHeight="1" spans="1:253">
      <c r="A489" s="563" t="s">
        <v>368</v>
      </c>
      <c r="B489" s="564">
        <v>0</v>
      </c>
      <c r="C489" s="565">
        <v>0</v>
      </c>
      <c r="D489" s="565">
        <v>0</v>
      </c>
      <c r="E489" s="566" t="str">
        <f t="shared" si="86"/>
        <v/>
      </c>
      <c r="F489" s="565">
        <v>0</v>
      </c>
      <c r="G489" s="567" t="str">
        <f t="shared" ref="G489:G552" si="94">IFERROR((D489-F489)/F489,"")</f>
        <v/>
      </c>
    </row>
    <row r="490" s="5" customFormat="1" ht="24.95" customHeight="1" spans="1:253">
      <c r="A490" s="568" t="s">
        <v>369</v>
      </c>
      <c r="B490" s="367">
        <f t="shared" ref="B490:F490" si="95">SUM(B491:B496)</f>
        <v>14</v>
      </c>
      <c r="C490" s="367">
        <f t="shared" si="95"/>
        <v>41</v>
      </c>
      <c r="D490" s="367">
        <f t="shared" si="95"/>
        <v>16</v>
      </c>
      <c r="E490" s="561">
        <f t="shared" si="86"/>
        <v>0.390243902439024</v>
      </c>
      <c r="F490" s="367">
        <f t="shared" si="95"/>
        <v>9</v>
      </c>
      <c r="G490" s="562">
        <f t="shared" si="94"/>
        <v>0.777777777777778</v>
      </c>
      <c r="H490" s="527"/>
      <c r="I490" s="527"/>
      <c r="J490" s="527"/>
      <c r="K490" s="527"/>
      <c r="L490" s="527"/>
      <c r="M490" s="527"/>
      <c r="N490" s="527"/>
      <c r="O490" s="527"/>
      <c r="P490" s="527"/>
      <c r="Q490" s="527"/>
      <c r="R490" s="527"/>
      <c r="S490" s="527"/>
      <c r="T490" s="527"/>
      <c r="U490" s="527"/>
      <c r="V490" s="527"/>
      <c r="W490" s="527"/>
      <c r="X490" s="527"/>
      <c r="Y490" s="527"/>
      <c r="Z490" s="527"/>
      <c r="AA490" s="527"/>
      <c r="AB490" s="527"/>
      <c r="AC490" s="527"/>
      <c r="HN490" s="527"/>
      <c r="HO490" s="527"/>
      <c r="HP490" s="527"/>
      <c r="HQ490" s="527"/>
      <c r="HR490" s="527"/>
      <c r="HS490" s="527"/>
      <c r="HT490" s="527"/>
      <c r="HU490" s="527"/>
      <c r="HV490" s="527"/>
      <c r="HW490" s="527"/>
      <c r="HX490" s="527"/>
      <c r="HY490" s="527"/>
      <c r="HZ490" s="527"/>
      <c r="IA490" s="527"/>
      <c r="IB490" s="527"/>
      <c r="IC490" s="527"/>
      <c r="ID490" s="527"/>
      <c r="IE490" s="527"/>
      <c r="IF490" s="527"/>
      <c r="IG490" s="527"/>
      <c r="IH490" s="527"/>
      <c r="II490" s="527"/>
      <c r="IJ490" s="527"/>
      <c r="IK490" s="527"/>
      <c r="IL490" s="527"/>
      <c r="IM490" s="527"/>
      <c r="IN490" s="527"/>
      <c r="IO490" s="527"/>
      <c r="IP490" s="527"/>
      <c r="IQ490" s="527"/>
      <c r="IR490" s="527"/>
      <c r="IS490" s="527"/>
    </row>
    <row r="491" s="528" customFormat="1" ht="24.95" customHeight="1" spans="1:253">
      <c r="A491" s="563" t="s">
        <v>343</v>
      </c>
      <c r="B491" s="564">
        <v>0</v>
      </c>
      <c r="C491" s="565">
        <v>0</v>
      </c>
      <c r="D491" s="565">
        <v>0</v>
      </c>
      <c r="E491" s="566" t="str">
        <f t="shared" si="86"/>
        <v/>
      </c>
      <c r="F491" s="565">
        <v>0</v>
      </c>
      <c r="G491" s="567" t="str">
        <f t="shared" si="94"/>
        <v/>
      </c>
    </row>
    <row r="492" s="529" customFormat="1" ht="24.95" customHeight="1" spans="1:253">
      <c r="A492" s="563" t="s">
        <v>370</v>
      </c>
      <c r="B492" s="564">
        <v>1</v>
      </c>
      <c r="C492" s="565">
        <v>0</v>
      </c>
      <c r="D492" s="565">
        <v>0</v>
      </c>
      <c r="E492" s="566" t="str">
        <f t="shared" si="86"/>
        <v/>
      </c>
      <c r="F492" s="565">
        <v>0</v>
      </c>
      <c r="G492" s="567" t="str">
        <f t="shared" si="94"/>
        <v/>
      </c>
      <c r="H492" s="527"/>
      <c r="I492" s="527"/>
      <c r="J492" s="527"/>
      <c r="K492" s="527"/>
      <c r="L492" s="527"/>
      <c r="M492" s="527"/>
      <c r="N492" s="527"/>
      <c r="O492" s="527"/>
      <c r="P492" s="527"/>
      <c r="Q492" s="527"/>
      <c r="R492" s="527"/>
      <c r="S492" s="527"/>
      <c r="T492" s="527"/>
      <c r="U492" s="527"/>
      <c r="V492" s="527"/>
      <c r="W492" s="527"/>
      <c r="X492" s="527"/>
      <c r="Y492" s="527"/>
      <c r="Z492" s="527"/>
      <c r="AA492" s="527"/>
      <c r="AB492" s="527"/>
      <c r="AC492" s="527"/>
      <c r="HN492" s="527"/>
      <c r="HO492" s="527"/>
      <c r="HP492" s="527"/>
      <c r="HQ492" s="527"/>
      <c r="HR492" s="527"/>
      <c r="HS492" s="527"/>
      <c r="HT492" s="527"/>
      <c r="HU492" s="527"/>
      <c r="HV492" s="527"/>
      <c r="HW492" s="527"/>
      <c r="HX492" s="527"/>
      <c r="HY492" s="527"/>
      <c r="HZ492" s="527"/>
      <c r="IA492" s="527"/>
      <c r="IB492" s="527"/>
      <c r="IC492" s="527"/>
      <c r="ID492" s="527"/>
      <c r="IE492" s="527"/>
      <c r="IF492" s="527"/>
      <c r="IG492" s="527"/>
      <c r="IH492" s="527"/>
      <c r="II492" s="527"/>
      <c r="IJ492" s="527"/>
      <c r="IK492" s="527"/>
      <c r="IL492" s="527"/>
      <c r="IM492" s="527"/>
      <c r="IN492" s="527"/>
      <c r="IO492" s="527"/>
      <c r="IP492" s="527"/>
      <c r="IQ492" s="527"/>
      <c r="IR492" s="527"/>
      <c r="IS492" s="527"/>
    </row>
    <row r="493" s="525" customFormat="1" ht="24.95" customHeight="1" spans="1:253">
      <c r="A493" s="563" t="s">
        <v>371</v>
      </c>
      <c r="B493" s="564">
        <v>0</v>
      </c>
      <c r="C493" s="565">
        <v>0</v>
      </c>
      <c r="D493" s="565">
        <v>0</v>
      </c>
      <c r="E493" s="566" t="str">
        <f t="shared" si="86"/>
        <v/>
      </c>
      <c r="F493" s="565">
        <v>0</v>
      </c>
      <c r="G493" s="567" t="str">
        <f t="shared" si="94"/>
        <v/>
      </c>
      <c r="H493" s="527"/>
      <c r="I493" s="527"/>
      <c r="J493" s="527"/>
      <c r="K493" s="527"/>
      <c r="L493" s="527"/>
      <c r="M493" s="527"/>
      <c r="N493" s="527"/>
      <c r="O493" s="527"/>
      <c r="P493" s="527"/>
      <c r="Q493" s="527"/>
      <c r="R493" s="527"/>
      <c r="S493" s="527"/>
      <c r="T493" s="527"/>
      <c r="U493" s="527"/>
      <c r="V493" s="527"/>
      <c r="W493" s="527"/>
      <c r="X493" s="527"/>
      <c r="Y493" s="527"/>
      <c r="Z493" s="527"/>
      <c r="AA493" s="527"/>
      <c r="AB493" s="527"/>
      <c r="AC493" s="527"/>
      <c r="HN493" s="527"/>
      <c r="HO493" s="527"/>
      <c r="HP493" s="527"/>
      <c r="HQ493" s="527"/>
      <c r="HR493" s="527"/>
      <c r="HS493" s="527"/>
      <c r="HT493" s="527"/>
      <c r="HU493" s="527"/>
      <c r="HV493" s="527"/>
      <c r="HW493" s="527"/>
      <c r="HX493" s="527"/>
      <c r="HY493" s="527"/>
      <c r="HZ493" s="527"/>
      <c r="IA493" s="527"/>
      <c r="IB493" s="527"/>
      <c r="IC493" s="527"/>
      <c r="ID493" s="527"/>
      <c r="IE493" s="527"/>
      <c r="IF493" s="527"/>
      <c r="IG493" s="527"/>
      <c r="IH493" s="527"/>
      <c r="II493" s="527"/>
      <c r="IJ493" s="527"/>
      <c r="IK493" s="527"/>
      <c r="IL493" s="527"/>
      <c r="IM493" s="527"/>
      <c r="IN493" s="527"/>
      <c r="IO493" s="527"/>
      <c r="IP493" s="527"/>
      <c r="IQ493" s="527"/>
      <c r="IR493" s="527"/>
      <c r="IS493" s="527"/>
    </row>
    <row r="494" s="525" customFormat="1" ht="24.95" customHeight="1" spans="1:253">
      <c r="A494" s="563" t="s">
        <v>372</v>
      </c>
      <c r="B494" s="564">
        <v>0</v>
      </c>
      <c r="C494" s="565">
        <v>0</v>
      </c>
      <c r="D494" s="565">
        <v>0</v>
      </c>
      <c r="E494" s="566" t="str">
        <f t="shared" si="86"/>
        <v/>
      </c>
      <c r="F494" s="565">
        <v>0</v>
      </c>
      <c r="G494" s="567" t="str">
        <f t="shared" si="94"/>
        <v/>
      </c>
      <c r="H494" s="527"/>
      <c r="I494" s="527"/>
      <c r="J494" s="527"/>
      <c r="K494" s="527"/>
      <c r="L494" s="527"/>
      <c r="M494" s="527"/>
      <c r="N494" s="527"/>
      <c r="O494" s="527"/>
      <c r="P494" s="527"/>
      <c r="Q494" s="527"/>
      <c r="R494" s="527"/>
      <c r="S494" s="527"/>
      <c r="T494" s="527"/>
      <c r="U494" s="527"/>
      <c r="V494" s="527"/>
      <c r="W494" s="527"/>
      <c r="X494" s="527"/>
      <c r="Y494" s="527"/>
      <c r="Z494" s="527"/>
      <c r="AA494" s="527"/>
      <c r="AB494" s="527"/>
      <c r="AC494" s="527"/>
      <c r="HN494" s="527"/>
      <c r="HO494" s="527"/>
      <c r="HP494" s="527"/>
      <c r="HQ494" s="527"/>
      <c r="HR494" s="527"/>
      <c r="HS494" s="527"/>
      <c r="HT494" s="527"/>
      <c r="HU494" s="527"/>
      <c r="HV494" s="527"/>
      <c r="HW494" s="527"/>
      <c r="HX494" s="527"/>
      <c r="HY494" s="527"/>
      <c r="HZ494" s="527"/>
      <c r="IA494" s="527"/>
      <c r="IB494" s="527"/>
      <c r="IC494" s="527"/>
      <c r="ID494" s="527"/>
      <c r="IE494" s="527"/>
      <c r="IF494" s="527"/>
      <c r="IG494" s="527"/>
      <c r="IH494" s="527"/>
      <c r="II494" s="527"/>
      <c r="IJ494" s="527"/>
      <c r="IK494" s="527"/>
      <c r="IL494" s="527"/>
      <c r="IM494" s="527"/>
      <c r="IN494" s="527"/>
      <c r="IO494" s="527"/>
      <c r="IP494" s="527"/>
      <c r="IQ494" s="527"/>
      <c r="IR494" s="527"/>
      <c r="IS494" s="527"/>
    </row>
    <row r="495" s="528" customFormat="1" ht="24.95" customHeight="1" spans="1:253">
      <c r="A495" s="563" t="s">
        <v>373</v>
      </c>
      <c r="B495" s="564">
        <v>0</v>
      </c>
      <c r="C495" s="565">
        <v>0</v>
      </c>
      <c r="D495" s="565">
        <v>0</v>
      </c>
      <c r="E495" s="566" t="str">
        <f t="shared" si="86"/>
        <v/>
      </c>
      <c r="F495" s="565">
        <v>0</v>
      </c>
      <c r="G495" s="567" t="str">
        <f t="shared" si="94"/>
        <v/>
      </c>
    </row>
    <row r="496" s="529" customFormat="1" ht="24.95" customHeight="1" spans="1:253">
      <c r="A496" s="563" t="s">
        <v>374</v>
      </c>
      <c r="B496" s="564">
        <v>13</v>
      </c>
      <c r="C496" s="565">
        <v>41</v>
      </c>
      <c r="D496" s="565">
        <v>16</v>
      </c>
      <c r="E496" s="566">
        <f t="shared" si="86"/>
        <v>0.390243902439024</v>
      </c>
      <c r="F496" s="565">
        <v>9</v>
      </c>
      <c r="G496" s="567">
        <f t="shared" si="94"/>
        <v>0.777777777777778</v>
      </c>
      <c r="H496" s="527"/>
      <c r="I496" s="527"/>
      <c r="J496" s="527"/>
      <c r="K496" s="527"/>
      <c r="L496" s="527"/>
      <c r="M496" s="527"/>
      <c r="N496" s="527"/>
      <c r="O496" s="527"/>
      <c r="P496" s="527"/>
      <c r="Q496" s="527"/>
      <c r="R496" s="527"/>
      <c r="S496" s="527"/>
      <c r="T496" s="527"/>
      <c r="U496" s="527"/>
      <c r="V496" s="527"/>
      <c r="W496" s="527"/>
      <c r="X496" s="527"/>
      <c r="Y496" s="527"/>
      <c r="Z496" s="527"/>
      <c r="AA496" s="527"/>
      <c r="AB496" s="527"/>
      <c r="AC496" s="527"/>
      <c r="HN496" s="527"/>
      <c r="HO496" s="527"/>
      <c r="HP496" s="527"/>
      <c r="HQ496" s="527"/>
      <c r="HR496" s="527"/>
      <c r="HS496" s="527"/>
      <c r="HT496" s="527"/>
      <c r="HU496" s="527"/>
      <c r="HV496" s="527"/>
      <c r="HW496" s="527"/>
      <c r="HX496" s="527"/>
      <c r="HY496" s="527"/>
      <c r="HZ496" s="527"/>
      <c r="IA496" s="527"/>
      <c r="IB496" s="527"/>
      <c r="IC496" s="527"/>
      <c r="ID496" s="527"/>
      <c r="IE496" s="527"/>
      <c r="IF496" s="527"/>
      <c r="IG496" s="527"/>
      <c r="IH496" s="527"/>
      <c r="II496" s="527"/>
      <c r="IJ496" s="527"/>
      <c r="IK496" s="527"/>
      <c r="IL496" s="527"/>
      <c r="IM496" s="527"/>
      <c r="IN496" s="527"/>
      <c r="IO496" s="527"/>
      <c r="IP496" s="527"/>
      <c r="IQ496" s="527"/>
      <c r="IR496" s="527"/>
      <c r="IS496" s="527"/>
    </row>
    <row r="497" s="5" customFormat="1" ht="24.95" customHeight="1" spans="1:253">
      <c r="A497" s="568" t="s">
        <v>375</v>
      </c>
      <c r="B497" s="367">
        <f t="shared" ref="B497:F497" si="96">SUM(B498:B500)</f>
        <v>0</v>
      </c>
      <c r="C497" s="367">
        <f t="shared" si="96"/>
        <v>0</v>
      </c>
      <c r="D497" s="367">
        <f t="shared" si="96"/>
        <v>0</v>
      </c>
      <c r="E497" s="561" t="str">
        <f t="shared" si="86"/>
        <v/>
      </c>
      <c r="F497" s="367">
        <f t="shared" si="96"/>
        <v>0</v>
      </c>
      <c r="G497" s="562" t="str">
        <f t="shared" si="94"/>
        <v/>
      </c>
      <c r="H497" s="527"/>
      <c r="I497" s="527"/>
      <c r="J497" s="527"/>
      <c r="K497" s="527"/>
      <c r="L497" s="527"/>
      <c r="M497" s="527"/>
      <c r="N497" s="527"/>
      <c r="O497" s="527"/>
      <c r="P497" s="527"/>
      <c r="Q497" s="527"/>
      <c r="R497" s="527"/>
      <c r="S497" s="527"/>
      <c r="T497" s="527"/>
      <c r="U497" s="527"/>
      <c r="V497" s="527"/>
      <c r="W497" s="527"/>
      <c r="X497" s="527"/>
      <c r="Y497" s="527"/>
      <c r="Z497" s="527"/>
      <c r="AA497" s="527"/>
      <c r="AB497" s="527"/>
      <c r="AC497" s="527"/>
      <c r="HN497" s="527"/>
      <c r="HO497" s="527"/>
      <c r="HP497" s="527"/>
      <c r="HQ497" s="527"/>
      <c r="HR497" s="527"/>
      <c r="HS497" s="527"/>
      <c r="HT497" s="527"/>
      <c r="HU497" s="527"/>
      <c r="HV497" s="527"/>
      <c r="HW497" s="527"/>
      <c r="HX497" s="527"/>
      <c r="HY497" s="527"/>
      <c r="HZ497" s="527"/>
      <c r="IA497" s="527"/>
      <c r="IB497" s="527"/>
      <c r="IC497" s="527"/>
      <c r="ID497" s="527"/>
      <c r="IE497" s="527"/>
      <c r="IF497" s="527"/>
      <c r="IG497" s="527"/>
      <c r="IH497" s="527"/>
      <c r="II497" s="527"/>
      <c r="IJ497" s="527"/>
      <c r="IK497" s="527"/>
      <c r="IL497" s="527"/>
      <c r="IM497" s="527"/>
      <c r="IN497" s="527"/>
      <c r="IO497" s="527"/>
      <c r="IP497" s="527"/>
      <c r="IQ497" s="527"/>
      <c r="IR497" s="527"/>
      <c r="IS497" s="527"/>
    </row>
    <row r="498" s="528" customFormat="1" ht="24.95" customHeight="1" spans="1:253">
      <c r="A498" s="563" t="s">
        <v>376</v>
      </c>
      <c r="B498" s="564">
        <v>0</v>
      </c>
      <c r="C498" s="565">
        <v>0</v>
      </c>
      <c r="D498" s="565">
        <v>0</v>
      </c>
      <c r="E498" s="566" t="str">
        <f t="shared" si="86"/>
        <v/>
      </c>
      <c r="F498" s="565">
        <v>0</v>
      </c>
      <c r="G498" s="567" t="str">
        <f t="shared" si="94"/>
        <v/>
      </c>
    </row>
    <row r="499" s="528" customFormat="1" ht="24.95" customHeight="1" spans="1:253">
      <c r="A499" s="563" t="s">
        <v>377</v>
      </c>
      <c r="B499" s="564">
        <v>0</v>
      </c>
      <c r="C499" s="565">
        <v>0</v>
      </c>
      <c r="D499" s="565">
        <v>0</v>
      </c>
      <c r="E499" s="566" t="str">
        <f t="shared" si="86"/>
        <v/>
      </c>
      <c r="F499" s="565">
        <v>0</v>
      </c>
      <c r="G499" s="567" t="str">
        <f t="shared" si="94"/>
        <v/>
      </c>
    </row>
    <row r="500" s="5" customFormat="1" ht="24.95" customHeight="1" spans="1:253">
      <c r="A500" s="563" t="s">
        <v>378</v>
      </c>
      <c r="B500" s="564">
        <v>0</v>
      </c>
      <c r="C500" s="565">
        <v>0</v>
      </c>
      <c r="D500" s="565">
        <v>0</v>
      </c>
      <c r="E500" s="566" t="str">
        <f t="shared" si="86"/>
        <v/>
      </c>
      <c r="F500" s="565">
        <v>0</v>
      </c>
      <c r="G500" s="567" t="str">
        <f t="shared" si="94"/>
        <v/>
      </c>
      <c r="H500" s="527"/>
      <c r="I500" s="527"/>
      <c r="J500" s="527"/>
      <c r="K500" s="527"/>
      <c r="L500" s="527"/>
      <c r="M500" s="527"/>
      <c r="N500" s="527"/>
      <c r="O500" s="527"/>
      <c r="P500" s="527"/>
      <c r="Q500" s="527"/>
      <c r="R500" s="527"/>
      <c r="S500" s="527"/>
      <c r="T500" s="527"/>
      <c r="U500" s="527"/>
      <c r="V500" s="527"/>
      <c r="W500" s="527"/>
      <c r="X500" s="527"/>
      <c r="Y500" s="527"/>
      <c r="Z500" s="527"/>
      <c r="AA500" s="527"/>
      <c r="AB500" s="527"/>
      <c r="AC500" s="527"/>
      <c r="HN500" s="527"/>
      <c r="HO500" s="527"/>
      <c r="HP500" s="527"/>
      <c r="HQ500" s="527"/>
      <c r="HR500" s="527"/>
      <c r="HS500" s="527"/>
      <c r="HT500" s="527"/>
      <c r="HU500" s="527"/>
      <c r="HV500" s="527"/>
      <c r="HW500" s="527"/>
      <c r="HX500" s="527"/>
      <c r="HY500" s="527"/>
      <c r="HZ500" s="527"/>
      <c r="IA500" s="527"/>
      <c r="IB500" s="527"/>
      <c r="IC500" s="527"/>
      <c r="ID500" s="527"/>
      <c r="IE500" s="527"/>
      <c r="IF500" s="527"/>
      <c r="IG500" s="527"/>
      <c r="IH500" s="527"/>
      <c r="II500" s="527"/>
      <c r="IJ500" s="527"/>
      <c r="IK500" s="527"/>
      <c r="IL500" s="527"/>
      <c r="IM500" s="527"/>
      <c r="IN500" s="527"/>
      <c r="IO500" s="527"/>
      <c r="IP500" s="527"/>
      <c r="IQ500" s="527"/>
      <c r="IR500" s="527"/>
      <c r="IS500" s="527"/>
    </row>
    <row r="501" s="5" customFormat="1" ht="24.95" customHeight="1" spans="1:253">
      <c r="A501" s="568" t="s">
        <v>379</v>
      </c>
      <c r="B501" s="367">
        <f t="shared" ref="B501:F501" si="97">SUM(B502:B504)</f>
        <v>16</v>
      </c>
      <c r="C501" s="367">
        <f t="shared" si="97"/>
        <v>0</v>
      </c>
      <c r="D501" s="367">
        <f t="shared" si="97"/>
        <v>0</v>
      </c>
      <c r="E501" s="561" t="str">
        <f t="shared" si="86"/>
        <v/>
      </c>
      <c r="F501" s="367">
        <f t="shared" si="97"/>
        <v>0</v>
      </c>
      <c r="G501" s="562" t="str">
        <f t="shared" si="94"/>
        <v/>
      </c>
      <c r="H501" s="527"/>
      <c r="I501" s="527"/>
      <c r="J501" s="527"/>
      <c r="K501" s="527"/>
      <c r="L501" s="527"/>
      <c r="M501" s="527"/>
      <c r="N501" s="527"/>
      <c r="O501" s="527"/>
      <c r="P501" s="527"/>
      <c r="Q501" s="527"/>
      <c r="R501" s="527"/>
      <c r="S501" s="527"/>
      <c r="T501" s="527"/>
      <c r="U501" s="527"/>
      <c r="V501" s="527"/>
      <c r="W501" s="527"/>
      <c r="X501" s="527"/>
      <c r="Y501" s="527"/>
      <c r="Z501" s="527"/>
      <c r="AA501" s="527"/>
      <c r="AB501" s="527"/>
      <c r="AC501" s="527"/>
      <c r="HN501" s="527"/>
      <c r="HO501" s="527"/>
      <c r="HP501" s="527"/>
      <c r="HQ501" s="527"/>
      <c r="HR501" s="527"/>
      <c r="HS501" s="527"/>
      <c r="HT501" s="527"/>
      <c r="HU501" s="527"/>
      <c r="HV501" s="527"/>
      <c r="HW501" s="527"/>
      <c r="HX501" s="527"/>
      <c r="HY501" s="527"/>
      <c r="HZ501" s="527"/>
      <c r="IA501" s="527"/>
      <c r="IB501" s="527"/>
      <c r="IC501" s="527"/>
      <c r="ID501" s="527"/>
      <c r="IE501" s="527"/>
      <c r="IF501" s="527"/>
      <c r="IG501" s="527"/>
      <c r="IH501" s="527"/>
      <c r="II501" s="527"/>
      <c r="IJ501" s="527"/>
      <c r="IK501" s="527"/>
      <c r="IL501" s="527"/>
      <c r="IM501" s="527"/>
      <c r="IN501" s="527"/>
      <c r="IO501" s="527"/>
      <c r="IP501" s="527"/>
      <c r="IQ501" s="527"/>
      <c r="IR501" s="527"/>
      <c r="IS501" s="527"/>
    </row>
    <row r="502" s="5" customFormat="1" ht="24.95" customHeight="1" spans="1:253">
      <c r="A502" s="563" t="s">
        <v>380</v>
      </c>
      <c r="B502" s="564">
        <v>0</v>
      </c>
      <c r="C502" s="565">
        <v>0</v>
      </c>
      <c r="D502" s="565">
        <v>0</v>
      </c>
      <c r="E502" s="566" t="str">
        <f t="shared" si="86"/>
        <v/>
      </c>
      <c r="F502" s="565">
        <v>0</v>
      </c>
      <c r="G502" s="567" t="str">
        <f t="shared" si="94"/>
        <v/>
      </c>
      <c r="H502" s="527"/>
      <c r="I502" s="527"/>
      <c r="J502" s="527"/>
      <c r="K502" s="527"/>
      <c r="L502" s="527"/>
      <c r="M502" s="527"/>
      <c r="N502" s="527"/>
      <c r="O502" s="527"/>
      <c r="P502" s="527"/>
      <c r="Q502" s="527"/>
      <c r="R502" s="527"/>
      <c r="S502" s="527"/>
      <c r="T502" s="527"/>
      <c r="U502" s="527"/>
      <c r="V502" s="527"/>
      <c r="W502" s="527"/>
      <c r="X502" s="527"/>
      <c r="Y502" s="527"/>
      <c r="Z502" s="527"/>
      <c r="AA502" s="527"/>
      <c r="AB502" s="527"/>
      <c r="AC502" s="527"/>
      <c r="HN502" s="527"/>
      <c r="HO502" s="527"/>
      <c r="HP502" s="527"/>
      <c r="HQ502" s="527"/>
      <c r="HR502" s="527"/>
      <c r="HS502" s="527"/>
      <c r="HT502" s="527"/>
      <c r="HU502" s="527"/>
      <c r="HV502" s="527"/>
      <c r="HW502" s="527"/>
      <c r="HX502" s="527"/>
      <c r="HY502" s="527"/>
      <c r="HZ502" s="527"/>
      <c r="IA502" s="527"/>
      <c r="IB502" s="527"/>
      <c r="IC502" s="527"/>
      <c r="ID502" s="527"/>
      <c r="IE502" s="527"/>
      <c r="IF502" s="527"/>
      <c r="IG502" s="527"/>
      <c r="IH502" s="527"/>
      <c r="II502" s="527"/>
      <c r="IJ502" s="527"/>
      <c r="IK502" s="527"/>
      <c r="IL502" s="527"/>
      <c r="IM502" s="527"/>
      <c r="IN502" s="527"/>
      <c r="IO502" s="527"/>
      <c r="IP502" s="527"/>
      <c r="IQ502" s="527"/>
      <c r="IR502" s="527"/>
      <c r="IS502" s="527"/>
    </row>
    <row r="503" s="529" customFormat="1" ht="24.95" customHeight="1" spans="1:253">
      <c r="A503" s="563" t="s">
        <v>381</v>
      </c>
      <c r="B503" s="564">
        <v>16</v>
      </c>
      <c r="C503" s="565">
        <v>0</v>
      </c>
      <c r="D503" s="565">
        <v>0</v>
      </c>
      <c r="E503" s="566" t="str">
        <f t="shared" si="86"/>
        <v/>
      </c>
      <c r="F503" s="565">
        <v>0</v>
      </c>
      <c r="G503" s="567" t="str">
        <f t="shared" si="94"/>
        <v/>
      </c>
      <c r="H503" s="528"/>
      <c r="I503" s="528"/>
      <c r="J503" s="528"/>
      <c r="K503" s="528"/>
      <c r="L503" s="528"/>
      <c r="M503" s="528"/>
      <c r="N503" s="528"/>
      <c r="O503" s="528"/>
      <c r="P503" s="528"/>
      <c r="Q503" s="528"/>
      <c r="R503" s="528"/>
      <c r="S503" s="528"/>
      <c r="T503" s="528"/>
      <c r="U503" s="528"/>
      <c r="V503" s="528"/>
      <c r="W503" s="528"/>
      <c r="X503" s="528"/>
      <c r="Y503" s="528"/>
      <c r="Z503" s="528"/>
      <c r="AA503" s="528"/>
      <c r="AB503" s="528"/>
      <c r="AC503" s="528"/>
      <c r="HN503" s="528"/>
      <c r="HO503" s="528"/>
      <c r="HP503" s="528"/>
      <c r="HQ503" s="528"/>
      <c r="HR503" s="528"/>
      <c r="HS503" s="528"/>
      <c r="HT503" s="528"/>
      <c r="HU503" s="528"/>
      <c r="HV503" s="528"/>
      <c r="HW503" s="528"/>
      <c r="HX503" s="528"/>
      <c r="HY503" s="528"/>
      <c r="HZ503" s="528"/>
      <c r="IA503" s="528"/>
      <c r="IB503" s="528"/>
      <c r="IC503" s="528"/>
      <c r="ID503" s="528"/>
      <c r="IE503" s="528"/>
      <c r="IF503" s="528"/>
      <c r="IG503" s="528"/>
      <c r="IH503" s="528"/>
      <c r="II503" s="528"/>
      <c r="IJ503" s="528"/>
      <c r="IK503" s="528"/>
      <c r="IL503" s="528"/>
      <c r="IM503" s="528"/>
      <c r="IN503" s="528"/>
      <c r="IO503" s="528"/>
      <c r="IP503" s="528"/>
      <c r="IQ503" s="528"/>
      <c r="IR503" s="528"/>
      <c r="IS503" s="528"/>
    </row>
    <row r="504" s="528" customFormat="1" ht="24.95" customHeight="1" spans="1:253">
      <c r="A504" s="563" t="s">
        <v>382</v>
      </c>
      <c r="B504" s="564">
        <v>0</v>
      </c>
      <c r="C504" s="565">
        <v>0</v>
      </c>
      <c r="D504" s="565">
        <v>0</v>
      </c>
      <c r="E504" s="566" t="str">
        <f t="shared" si="86"/>
        <v/>
      </c>
      <c r="F504" s="565">
        <v>0</v>
      </c>
      <c r="G504" s="567" t="str">
        <f t="shared" si="94"/>
        <v/>
      </c>
    </row>
    <row r="505" s="528" customFormat="1" ht="24.95" customHeight="1" spans="1:253">
      <c r="A505" s="568" t="s">
        <v>383</v>
      </c>
      <c r="B505" s="367">
        <f t="shared" ref="B505:F505" si="98">SUM(B506:B509)</f>
        <v>152</v>
      </c>
      <c r="C505" s="367">
        <f t="shared" si="98"/>
        <v>252</v>
      </c>
      <c r="D505" s="367">
        <f t="shared" si="98"/>
        <v>176</v>
      </c>
      <c r="E505" s="561">
        <f t="shared" si="86"/>
        <v>0.698412698412698</v>
      </c>
      <c r="F505" s="367">
        <f t="shared" si="98"/>
        <v>144</v>
      </c>
      <c r="G505" s="562">
        <f t="shared" si="94"/>
        <v>0.222222222222222</v>
      </c>
    </row>
    <row r="506" s="5" customFormat="1" ht="24.95" customHeight="1" spans="1:253">
      <c r="A506" s="563" t="s">
        <v>384</v>
      </c>
      <c r="B506" s="564">
        <v>0</v>
      </c>
      <c r="C506" s="565">
        <v>0</v>
      </c>
      <c r="D506" s="565">
        <v>0</v>
      </c>
      <c r="E506" s="566" t="str">
        <f t="shared" si="86"/>
        <v/>
      </c>
      <c r="F506" s="565">
        <v>0</v>
      </c>
      <c r="G506" s="567" t="str">
        <f t="shared" si="94"/>
        <v/>
      </c>
      <c r="H506" s="527"/>
      <c r="I506" s="527"/>
      <c r="J506" s="527"/>
      <c r="K506" s="527"/>
      <c r="L506" s="527"/>
      <c r="M506" s="527"/>
      <c r="N506" s="527"/>
      <c r="O506" s="527"/>
      <c r="P506" s="527"/>
      <c r="Q506" s="527"/>
      <c r="R506" s="527"/>
      <c r="S506" s="527"/>
      <c r="T506" s="527"/>
      <c r="U506" s="527"/>
      <c r="V506" s="527"/>
      <c r="W506" s="527"/>
      <c r="X506" s="527"/>
      <c r="Y506" s="527"/>
      <c r="Z506" s="527"/>
      <c r="AA506" s="527"/>
      <c r="AB506" s="527"/>
      <c r="AC506" s="527"/>
      <c r="HN506" s="527"/>
      <c r="HO506" s="527"/>
      <c r="HP506" s="527"/>
      <c r="HQ506" s="527"/>
      <c r="HR506" s="527"/>
      <c r="HS506" s="527"/>
      <c r="HT506" s="527"/>
      <c r="HU506" s="527"/>
      <c r="HV506" s="527"/>
      <c r="HW506" s="527"/>
      <c r="HX506" s="527"/>
      <c r="HY506" s="527"/>
      <c r="HZ506" s="527"/>
      <c r="IA506" s="527"/>
      <c r="IB506" s="527"/>
      <c r="IC506" s="527"/>
      <c r="ID506" s="527"/>
      <c r="IE506" s="527"/>
      <c r="IF506" s="527"/>
      <c r="IG506" s="527"/>
      <c r="IH506" s="527"/>
      <c r="II506" s="527"/>
      <c r="IJ506" s="527"/>
      <c r="IK506" s="527"/>
      <c r="IL506" s="527"/>
      <c r="IM506" s="527"/>
      <c r="IN506" s="527"/>
      <c r="IO506" s="527"/>
      <c r="IP506" s="527"/>
      <c r="IQ506" s="527"/>
      <c r="IR506" s="527"/>
      <c r="IS506" s="527"/>
    </row>
    <row r="507" s="5" customFormat="1" ht="24.95" customHeight="1" spans="1:253">
      <c r="A507" s="563" t="s">
        <v>385</v>
      </c>
      <c r="B507" s="564">
        <v>0</v>
      </c>
      <c r="C507" s="565">
        <v>0</v>
      </c>
      <c r="D507" s="565">
        <v>0</v>
      </c>
      <c r="E507" s="566" t="str">
        <f t="shared" si="86"/>
        <v/>
      </c>
      <c r="F507" s="565">
        <v>0</v>
      </c>
      <c r="G507" s="567" t="str">
        <f t="shared" si="94"/>
        <v/>
      </c>
      <c r="H507" s="527"/>
      <c r="I507" s="527"/>
      <c r="J507" s="527"/>
      <c r="K507" s="527"/>
      <c r="L507" s="527"/>
      <c r="M507" s="527"/>
      <c r="N507" s="527"/>
      <c r="O507" s="527"/>
      <c r="P507" s="527"/>
      <c r="Q507" s="527"/>
      <c r="R507" s="527"/>
      <c r="S507" s="527"/>
      <c r="T507" s="527"/>
      <c r="U507" s="527"/>
      <c r="V507" s="527"/>
      <c r="W507" s="527"/>
      <c r="X507" s="527"/>
      <c r="Y507" s="527"/>
      <c r="Z507" s="527"/>
      <c r="AA507" s="527"/>
      <c r="AB507" s="527"/>
      <c r="AC507" s="527"/>
      <c r="HN507" s="527"/>
      <c r="HO507" s="527"/>
      <c r="HP507" s="527"/>
      <c r="HQ507" s="527"/>
      <c r="HR507" s="527"/>
      <c r="HS507" s="527"/>
      <c r="HT507" s="527"/>
      <c r="HU507" s="527"/>
      <c r="HV507" s="527"/>
      <c r="HW507" s="527"/>
      <c r="HX507" s="527"/>
      <c r="HY507" s="527"/>
      <c r="HZ507" s="527"/>
      <c r="IA507" s="527"/>
      <c r="IB507" s="527"/>
      <c r="IC507" s="527"/>
      <c r="ID507" s="527"/>
      <c r="IE507" s="527"/>
      <c r="IF507" s="527"/>
      <c r="IG507" s="527"/>
      <c r="IH507" s="527"/>
      <c r="II507" s="527"/>
      <c r="IJ507" s="527"/>
      <c r="IK507" s="527"/>
      <c r="IL507" s="527"/>
      <c r="IM507" s="527"/>
      <c r="IN507" s="527"/>
      <c r="IO507" s="527"/>
      <c r="IP507" s="527"/>
      <c r="IQ507" s="527"/>
      <c r="IR507" s="527"/>
      <c r="IS507" s="527"/>
    </row>
    <row r="508" s="5" customFormat="1" ht="24.95" customHeight="1" spans="1:253">
      <c r="A508" s="563" t="s">
        <v>386</v>
      </c>
      <c r="B508" s="564">
        <v>0</v>
      </c>
      <c r="C508" s="565">
        <v>0</v>
      </c>
      <c r="D508" s="565">
        <v>0</v>
      </c>
      <c r="E508" s="566" t="str">
        <f t="shared" si="86"/>
        <v/>
      </c>
      <c r="F508" s="565">
        <v>0</v>
      </c>
      <c r="G508" s="567" t="str">
        <f t="shared" si="94"/>
        <v/>
      </c>
      <c r="H508" s="527"/>
      <c r="I508" s="527"/>
      <c r="J508" s="527"/>
      <c r="K508" s="527"/>
      <c r="L508" s="527"/>
      <c r="M508" s="527"/>
      <c r="N508" s="527"/>
      <c r="O508" s="527"/>
      <c r="P508" s="527"/>
      <c r="Q508" s="527"/>
      <c r="R508" s="527"/>
      <c r="S508" s="527"/>
      <c r="T508" s="527"/>
      <c r="U508" s="527"/>
      <c r="V508" s="527"/>
      <c r="W508" s="527"/>
      <c r="X508" s="527"/>
      <c r="Y508" s="527"/>
      <c r="Z508" s="527"/>
      <c r="AA508" s="527"/>
      <c r="AB508" s="527"/>
      <c r="AC508" s="527"/>
      <c r="HN508" s="527"/>
      <c r="HO508" s="527"/>
      <c r="HP508" s="527"/>
      <c r="HQ508" s="527"/>
      <c r="HR508" s="527"/>
      <c r="HS508" s="527"/>
      <c r="HT508" s="527"/>
      <c r="HU508" s="527"/>
      <c r="HV508" s="527"/>
      <c r="HW508" s="527"/>
      <c r="HX508" s="527"/>
      <c r="HY508" s="527"/>
      <c r="HZ508" s="527"/>
      <c r="IA508" s="527"/>
      <c r="IB508" s="527"/>
      <c r="IC508" s="527"/>
      <c r="ID508" s="527"/>
      <c r="IE508" s="527"/>
      <c r="IF508" s="527"/>
      <c r="IG508" s="527"/>
      <c r="IH508" s="527"/>
      <c r="II508" s="527"/>
      <c r="IJ508" s="527"/>
      <c r="IK508" s="527"/>
      <c r="IL508" s="527"/>
      <c r="IM508" s="527"/>
      <c r="IN508" s="527"/>
      <c r="IO508" s="527"/>
      <c r="IP508" s="527"/>
      <c r="IQ508" s="527"/>
      <c r="IR508" s="527"/>
      <c r="IS508" s="527"/>
    </row>
    <row r="509" s="5" customFormat="1" ht="24.95" customHeight="1" spans="1:253">
      <c r="A509" s="563" t="s">
        <v>387</v>
      </c>
      <c r="B509" s="564">
        <v>152</v>
      </c>
      <c r="C509" s="565">
        <v>252</v>
      </c>
      <c r="D509" s="565">
        <v>176</v>
      </c>
      <c r="E509" s="566">
        <f t="shared" si="86"/>
        <v>0.698412698412698</v>
      </c>
      <c r="F509" s="565">
        <v>144</v>
      </c>
      <c r="G509" s="567">
        <f t="shared" si="94"/>
        <v>0.222222222222222</v>
      </c>
      <c r="H509" s="527"/>
      <c r="I509" s="527"/>
      <c r="J509" s="527"/>
      <c r="K509" s="527"/>
      <c r="L509" s="527"/>
      <c r="M509" s="527"/>
      <c r="N509" s="527"/>
      <c r="O509" s="527"/>
      <c r="P509" s="527"/>
      <c r="Q509" s="527"/>
      <c r="R509" s="527"/>
      <c r="S509" s="527"/>
      <c r="T509" s="527"/>
      <c r="U509" s="527"/>
      <c r="V509" s="527"/>
      <c r="W509" s="527"/>
      <c r="X509" s="527"/>
      <c r="Y509" s="527"/>
      <c r="Z509" s="527"/>
      <c r="AA509" s="527"/>
      <c r="AB509" s="527"/>
      <c r="AC509" s="527"/>
      <c r="HN509" s="527"/>
      <c r="HO509" s="527"/>
      <c r="HP509" s="527"/>
      <c r="HQ509" s="527"/>
      <c r="HR509" s="527"/>
      <c r="HS509" s="527"/>
      <c r="HT509" s="527"/>
      <c r="HU509" s="527"/>
      <c r="HV509" s="527"/>
      <c r="HW509" s="527"/>
      <c r="HX509" s="527"/>
      <c r="HY509" s="527"/>
      <c r="HZ509" s="527"/>
      <c r="IA509" s="527"/>
      <c r="IB509" s="527"/>
      <c r="IC509" s="527"/>
      <c r="ID509" s="527"/>
      <c r="IE509" s="527"/>
      <c r="IF509" s="527"/>
      <c r="IG509" s="527"/>
      <c r="IH509" s="527"/>
      <c r="II509" s="527"/>
      <c r="IJ509" s="527"/>
      <c r="IK509" s="527"/>
      <c r="IL509" s="527"/>
      <c r="IM509" s="527"/>
      <c r="IN509" s="527"/>
      <c r="IO509" s="527"/>
      <c r="IP509" s="527"/>
      <c r="IQ509" s="527"/>
      <c r="IR509" s="527"/>
      <c r="IS509" s="527"/>
    </row>
    <row r="510" s="528" customFormat="1" ht="24.95" customHeight="1" spans="1:253">
      <c r="A510" s="575" t="s">
        <v>388</v>
      </c>
      <c r="B510" s="367">
        <f t="shared" ref="B510:F510" si="99">SUM(B511,B527,B535,B546,B555,B563)</f>
        <v>3868</v>
      </c>
      <c r="C510" s="367">
        <f t="shared" si="99"/>
        <v>4938</v>
      </c>
      <c r="D510" s="367">
        <f t="shared" si="99"/>
        <v>2534</v>
      </c>
      <c r="E510" s="561">
        <f t="shared" si="86"/>
        <v>0.513163223977319</v>
      </c>
      <c r="F510" s="367">
        <f t="shared" si="99"/>
        <v>4844</v>
      </c>
      <c r="G510" s="562">
        <f t="shared" si="94"/>
        <v>-0.476878612716763</v>
      </c>
    </row>
    <row r="511" s="5" customFormat="1" ht="24.95" customHeight="1" spans="1:253">
      <c r="A511" s="575" t="s">
        <v>389</v>
      </c>
      <c r="B511" s="367">
        <f t="shared" ref="B511:F511" si="100">SUM(B512:B526)</f>
        <v>2037</v>
      </c>
      <c r="C511" s="367">
        <f t="shared" si="100"/>
        <v>3087</v>
      </c>
      <c r="D511" s="367">
        <f t="shared" si="100"/>
        <v>2079</v>
      </c>
      <c r="E511" s="561">
        <f t="shared" si="86"/>
        <v>0.673469387755102</v>
      </c>
      <c r="F511" s="367">
        <f t="shared" si="100"/>
        <v>3744</v>
      </c>
      <c r="G511" s="562">
        <f t="shared" si="94"/>
        <v>-0.444711538461538</v>
      </c>
      <c r="H511" s="527"/>
      <c r="I511" s="527"/>
      <c r="J511" s="527"/>
      <c r="K511" s="527"/>
      <c r="L511" s="527"/>
      <c r="M511" s="527"/>
      <c r="N511" s="527"/>
      <c r="O511" s="527"/>
      <c r="P511" s="527"/>
      <c r="Q511" s="527"/>
      <c r="R511" s="527"/>
      <c r="S511" s="527"/>
      <c r="T511" s="527"/>
      <c r="U511" s="527"/>
      <c r="V511" s="527"/>
      <c r="W511" s="527"/>
      <c r="X511" s="527"/>
      <c r="Y511" s="527"/>
      <c r="Z511" s="527"/>
      <c r="AA511" s="527"/>
      <c r="AB511" s="527"/>
      <c r="AC511" s="527"/>
      <c r="HN511" s="527"/>
      <c r="HO511" s="527"/>
      <c r="HP511" s="527"/>
      <c r="HQ511" s="527"/>
      <c r="HR511" s="527"/>
      <c r="HS511" s="527"/>
      <c r="HT511" s="527"/>
      <c r="HU511" s="527"/>
      <c r="HV511" s="527"/>
      <c r="HW511" s="527"/>
      <c r="HX511" s="527"/>
      <c r="HY511" s="527"/>
      <c r="HZ511" s="527"/>
      <c r="IA511" s="527"/>
      <c r="IB511" s="527"/>
      <c r="IC511" s="527"/>
      <c r="ID511" s="527"/>
      <c r="IE511" s="527"/>
      <c r="IF511" s="527"/>
      <c r="IG511" s="527"/>
      <c r="IH511" s="527"/>
      <c r="II511" s="527"/>
      <c r="IJ511" s="527"/>
      <c r="IK511" s="527"/>
      <c r="IL511" s="527"/>
      <c r="IM511" s="527"/>
      <c r="IN511" s="527"/>
      <c r="IO511" s="527"/>
      <c r="IP511" s="527"/>
      <c r="IQ511" s="527"/>
      <c r="IR511" s="527"/>
      <c r="IS511" s="527"/>
    </row>
    <row r="512" s="5" customFormat="1" ht="24.95" customHeight="1" spans="1:253">
      <c r="A512" s="563" t="s">
        <v>50</v>
      </c>
      <c r="B512" s="564">
        <v>74</v>
      </c>
      <c r="C512" s="565">
        <v>80</v>
      </c>
      <c r="D512" s="565">
        <v>80</v>
      </c>
      <c r="E512" s="566">
        <f t="shared" si="86"/>
        <v>1</v>
      </c>
      <c r="F512" s="565">
        <v>120</v>
      </c>
      <c r="G512" s="567">
        <f t="shared" si="94"/>
        <v>-0.333333333333333</v>
      </c>
      <c r="H512" s="527"/>
      <c r="I512" s="527"/>
      <c r="J512" s="527"/>
      <c r="K512" s="527"/>
      <c r="L512" s="527"/>
      <c r="M512" s="527"/>
      <c r="N512" s="527"/>
      <c r="O512" s="527"/>
      <c r="P512" s="527"/>
      <c r="Q512" s="527"/>
      <c r="R512" s="527"/>
      <c r="S512" s="527"/>
      <c r="T512" s="527"/>
      <c r="U512" s="527"/>
      <c r="V512" s="527"/>
      <c r="W512" s="527"/>
      <c r="X512" s="527"/>
      <c r="Y512" s="527"/>
      <c r="Z512" s="527"/>
      <c r="AA512" s="527"/>
      <c r="AB512" s="527"/>
      <c r="AC512" s="527"/>
      <c r="HN512" s="527"/>
      <c r="HO512" s="527"/>
      <c r="HP512" s="527"/>
      <c r="HQ512" s="527"/>
      <c r="HR512" s="527"/>
      <c r="HS512" s="527"/>
      <c r="HT512" s="527"/>
      <c r="HU512" s="527"/>
      <c r="HV512" s="527"/>
      <c r="HW512" s="527"/>
      <c r="HX512" s="527"/>
      <c r="HY512" s="527"/>
      <c r="HZ512" s="527"/>
      <c r="IA512" s="527"/>
      <c r="IB512" s="527"/>
      <c r="IC512" s="527"/>
      <c r="ID512" s="527"/>
      <c r="IE512" s="527"/>
      <c r="IF512" s="527"/>
      <c r="IG512" s="527"/>
      <c r="IH512" s="527"/>
      <c r="II512" s="527"/>
      <c r="IJ512" s="527"/>
      <c r="IK512" s="527"/>
      <c r="IL512" s="527"/>
      <c r="IM512" s="527"/>
      <c r="IN512" s="527"/>
      <c r="IO512" s="527"/>
      <c r="IP512" s="527"/>
      <c r="IQ512" s="527"/>
      <c r="IR512" s="527"/>
      <c r="IS512" s="527"/>
    </row>
    <row r="513" s="5" customFormat="1" ht="24.95" customHeight="1" spans="1:253">
      <c r="A513" s="563" t="s">
        <v>51</v>
      </c>
      <c r="B513" s="564">
        <v>0</v>
      </c>
      <c r="C513" s="565">
        <v>0</v>
      </c>
      <c r="D513" s="565">
        <v>0</v>
      </c>
      <c r="E513" s="566" t="str">
        <f t="shared" si="86"/>
        <v/>
      </c>
      <c r="F513" s="565">
        <v>0</v>
      </c>
      <c r="G513" s="567" t="str">
        <f t="shared" si="94"/>
        <v/>
      </c>
      <c r="H513" s="527"/>
      <c r="I513" s="527"/>
      <c r="J513" s="527"/>
      <c r="K513" s="527"/>
      <c r="L513" s="527"/>
      <c r="M513" s="527"/>
      <c r="N513" s="527"/>
      <c r="O513" s="527"/>
      <c r="P513" s="527"/>
      <c r="Q513" s="527"/>
      <c r="R513" s="527"/>
      <c r="S513" s="527"/>
      <c r="T513" s="527"/>
      <c r="U513" s="527"/>
      <c r="V513" s="527"/>
      <c r="W513" s="527"/>
      <c r="X513" s="527"/>
      <c r="Y513" s="527"/>
      <c r="Z513" s="527"/>
      <c r="AA513" s="527"/>
      <c r="AB513" s="527"/>
      <c r="AC513" s="527"/>
      <c r="HN513" s="527"/>
      <c r="HO513" s="527"/>
      <c r="HP513" s="527"/>
      <c r="HQ513" s="527"/>
      <c r="HR513" s="527"/>
      <c r="HS513" s="527"/>
      <c r="HT513" s="527"/>
      <c r="HU513" s="527"/>
      <c r="HV513" s="527"/>
      <c r="HW513" s="527"/>
      <c r="HX513" s="527"/>
      <c r="HY513" s="527"/>
      <c r="HZ513" s="527"/>
      <c r="IA513" s="527"/>
      <c r="IB513" s="527"/>
      <c r="IC513" s="527"/>
      <c r="ID513" s="527"/>
      <c r="IE513" s="527"/>
      <c r="IF513" s="527"/>
      <c r="IG513" s="527"/>
      <c r="IH513" s="527"/>
      <c r="II513" s="527"/>
      <c r="IJ513" s="527"/>
      <c r="IK513" s="527"/>
      <c r="IL513" s="527"/>
      <c r="IM513" s="527"/>
      <c r="IN513" s="527"/>
      <c r="IO513" s="527"/>
      <c r="IP513" s="527"/>
      <c r="IQ513" s="527"/>
      <c r="IR513" s="527"/>
      <c r="IS513" s="527"/>
    </row>
    <row r="514" s="5" customFormat="1" ht="24.95" customHeight="1" spans="1:253">
      <c r="A514" s="563" t="s">
        <v>52</v>
      </c>
      <c r="B514" s="564">
        <v>0</v>
      </c>
      <c r="C514" s="565">
        <v>0</v>
      </c>
      <c r="D514" s="565">
        <v>0</v>
      </c>
      <c r="E514" s="566" t="str">
        <f t="shared" si="86"/>
        <v/>
      </c>
      <c r="F514" s="565">
        <v>0</v>
      </c>
      <c r="G514" s="567" t="str">
        <f t="shared" si="94"/>
        <v/>
      </c>
      <c r="H514" s="527"/>
      <c r="I514" s="527"/>
      <c r="J514" s="527"/>
      <c r="K514" s="527"/>
      <c r="L514" s="527"/>
      <c r="M514" s="527"/>
      <c r="N514" s="527"/>
      <c r="O514" s="527"/>
      <c r="P514" s="527"/>
      <c r="Q514" s="527"/>
      <c r="R514" s="527"/>
      <c r="S514" s="527"/>
      <c r="T514" s="527"/>
      <c r="U514" s="527"/>
      <c r="V514" s="527"/>
      <c r="W514" s="527"/>
      <c r="X514" s="527"/>
      <c r="Y514" s="527"/>
      <c r="Z514" s="527"/>
      <c r="AA514" s="527"/>
      <c r="AB514" s="527"/>
      <c r="AC514" s="527"/>
      <c r="HN514" s="527"/>
      <c r="HO514" s="527"/>
      <c r="HP514" s="527"/>
      <c r="HQ514" s="527"/>
      <c r="HR514" s="527"/>
      <c r="HS514" s="527"/>
      <c r="HT514" s="527"/>
      <c r="HU514" s="527"/>
      <c r="HV514" s="527"/>
      <c r="HW514" s="527"/>
      <c r="HX514" s="527"/>
      <c r="HY514" s="527"/>
      <c r="HZ514" s="527"/>
      <c r="IA514" s="527"/>
      <c r="IB514" s="527"/>
      <c r="IC514" s="527"/>
      <c r="ID514" s="527"/>
      <c r="IE514" s="527"/>
      <c r="IF514" s="527"/>
      <c r="IG514" s="527"/>
      <c r="IH514" s="527"/>
      <c r="II514" s="527"/>
      <c r="IJ514" s="527"/>
      <c r="IK514" s="527"/>
      <c r="IL514" s="527"/>
      <c r="IM514" s="527"/>
      <c r="IN514" s="527"/>
      <c r="IO514" s="527"/>
      <c r="IP514" s="527"/>
      <c r="IQ514" s="527"/>
      <c r="IR514" s="527"/>
      <c r="IS514" s="527"/>
    </row>
    <row r="515" s="528" customFormat="1" ht="24.95" customHeight="1" spans="1:253">
      <c r="A515" s="563" t="s">
        <v>390</v>
      </c>
      <c r="B515" s="564">
        <v>74</v>
      </c>
      <c r="C515" s="565">
        <v>79</v>
      </c>
      <c r="D515" s="565">
        <v>79</v>
      </c>
      <c r="E515" s="566">
        <f t="shared" si="86"/>
        <v>1</v>
      </c>
      <c r="F515" s="565">
        <v>71</v>
      </c>
      <c r="G515" s="567">
        <f t="shared" si="94"/>
        <v>0.112676056338028</v>
      </c>
    </row>
    <row r="516" s="5" customFormat="1" ht="24.95" customHeight="1" spans="1:253">
      <c r="A516" s="563" t="s">
        <v>391</v>
      </c>
      <c r="B516" s="564">
        <v>0</v>
      </c>
      <c r="C516" s="565">
        <v>0</v>
      </c>
      <c r="D516" s="565">
        <v>0</v>
      </c>
      <c r="E516" s="566" t="str">
        <f t="shared" si="86"/>
        <v/>
      </c>
      <c r="F516" s="565">
        <v>0</v>
      </c>
      <c r="G516" s="567" t="str">
        <f t="shared" si="94"/>
        <v/>
      </c>
      <c r="H516" s="527"/>
      <c r="I516" s="527"/>
      <c r="J516" s="527"/>
      <c r="K516" s="527"/>
      <c r="L516" s="527"/>
      <c r="M516" s="527"/>
      <c r="N516" s="527"/>
      <c r="O516" s="527"/>
      <c r="P516" s="527"/>
      <c r="Q516" s="527"/>
      <c r="R516" s="527"/>
      <c r="S516" s="527"/>
      <c r="T516" s="527"/>
      <c r="U516" s="527"/>
      <c r="V516" s="527"/>
      <c r="W516" s="527"/>
      <c r="X516" s="527"/>
      <c r="Y516" s="527"/>
      <c r="Z516" s="527"/>
      <c r="AA516" s="527"/>
      <c r="AB516" s="527"/>
      <c r="AC516" s="527"/>
      <c r="HN516" s="527"/>
      <c r="HO516" s="527"/>
      <c r="HP516" s="527"/>
      <c r="HQ516" s="527"/>
      <c r="HR516" s="527"/>
      <c r="HS516" s="527"/>
      <c r="HT516" s="527"/>
      <c r="HU516" s="527"/>
      <c r="HV516" s="527"/>
      <c r="HW516" s="527"/>
      <c r="HX516" s="527"/>
      <c r="HY516" s="527"/>
      <c r="HZ516" s="527"/>
      <c r="IA516" s="527"/>
      <c r="IB516" s="527"/>
      <c r="IC516" s="527"/>
      <c r="ID516" s="527"/>
      <c r="IE516" s="527"/>
      <c r="IF516" s="527"/>
      <c r="IG516" s="527"/>
      <c r="IH516" s="527"/>
      <c r="II516" s="527"/>
      <c r="IJ516" s="527"/>
      <c r="IK516" s="527"/>
      <c r="IL516" s="527"/>
      <c r="IM516" s="527"/>
      <c r="IN516" s="527"/>
      <c r="IO516" s="527"/>
      <c r="IP516" s="527"/>
      <c r="IQ516" s="527"/>
      <c r="IR516" s="527"/>
      <c r="IS516" s="527"/>
    </row>
    <row r="517" s="5" customFormat="1" ht="24.95" customHeight="1" spans="1:253">
      <c r="A517" s="563" t="s">
        <v>392</v>
      </c>
      <c r="B517" s="564">
        <v>0</v>
      </c>
      <c r="C517" s="565">
        <v>0</v>
      </c>
      <c r="D517" s="565">
        <v>0</v>
      </c>
      <c r="E517" s="566" t="str">
        <f t="shared" ref="E517:E580" si="101">IFERROR(D517/C517,"")</f>
        <v/>
      </c>
      <c r="F517" s="565">
        <v>0</v>
      </c>
      <c r="G517" s="567" t="str">
        <f t="shared" si="94"/>
        <v/>
      </c>
      <c r="H517" s="527"/>
      <c r="I517" s="527"/>
      <c r="J517" s="527"/>
      <c r="K517" s="527"/>
      <c r="L517" s="527"/>
      <c r="M517" s="527"/>
      <c r="N517" s="527"/>
      <c r="O517" s="527"/>
      <c r="P517" s="527"/>
      <c r="Q517" s="527"/>
      <c r="R517" s="527"/>
      <c r="S517" s="527"/>
      <c r="T517" s="527"/>
      <c r="U517" s="527"/>
      <c r="V517" s="527"/>
      <c r="W517" s="527"/>
      <c r="X517" s="527"/>
      <c r="Y517" s="527"/>
      <c r="Z517" s="527"/>
      <c r="AA517" s="527"/>
      <c r="AB517" s="527"/>
      <c r="AC517" s="527"/>
      <c r="HN517" s="527"/>
      <c r="HO517" s="527"/>
      <c r="HP517" s="527"/>
      <c r="HQ517" s="527"/>
      <c r="HR517" s="527"/>
      <c r="HS517" s="527"/>
      <c r="HT517" s="527"/>
      <c r="HU517" s="527"/>
      <c r="HV517" s="527"/>
      <c r="HW517" s="527"/>
      <c r="HX517" s="527"/>
      <c r="HY517" s="527"/>
      <c r="HZ517" s="527"/>
      <c r="IA517" s="527"/>
      <c r="IB517" s="527"/>
      <c r="IC517" s="527"/>
      <c r="ID517" s="527"/>
      <c r="IE517" s="527"/>
      <c r="IF517" s="527"/>
      <c r="IG517" s="527"/>
      <c r="IH517" s="527"/>
      <c r="II517" s="527"/>
      <c r="IJ517" s="527"/>
      <c r="IK517" s="527"/>
      <c r="IL517" s="527"/>
      <c r="IM517" s="527"/>
      <c r="IN517" s="527"/>
      <c r="IO517" s="527"/>
      <c r="IP517" s="527"/>
      <c r="IQ517" s="527"/>
      <c r="IR517" s="527"/>
      <c r="IS517" s="527"/>
    </row>
    <row r="518" s="5" customFormat="1" ht="24.95" customHeight="1" spans="1:253">
      <c r="A518" s="563" t="s">
        <v>393</v>
      </c>
      <c r="B518" s="564">
        <v>0</v>
      </c>
      <c r="C518" s="565">
        <v>0</v>
      </c>
      <c r="D518" s="565">
        <v>0</v>
      </c>
      <c r="E518" s="566" t="str">
        <f t="shared" si="101"/>
        <v/>
      </c>
      <c r="F518" s="565">
        <v>0</v>
      </c>
      <c r="G518" s="567" t="str">
        <f t="shared" si="94"/>
        <v/>
      </c>
      <c r="H518" s="527"/>
      <c r="I518" s="527"/>
      <c r="J518" s="527"/>
      <c r="K518" s="527"/>
      <c r="L518" s="527"/>
      <c r="M518" s="527"/>
      <c r="N518" s="527"/>
      <c r="O518" s="527"/>
      <c r="P518" s="527"/>
      <c r="Q518" s="527"/>
      <c r="R518" s="527"/>
      <c r="S518" s="527"/>
      <c r="T518" s="527"/>
      <c r="U518" s="527"/>
      <c r="V518" s="527"/>
      <c r="W518" s="527"/>
      <c r="X518" s="527"/>
      <c r="Y518" s="527"/>
      <c r="Z518" s="527"/>
      <c r="AA518" s="527"/>
      <c r="AB518" s="527"/>
      <c r="AC518" s="527"/>
      <c r="HN518" s="527"/>
      <c r="HO518" s="527"/>
      <c r="HP518" s="527"/>
      <c r="HQ518" s="527"/>
      <c r="HR518" s="527"/>
      <c r="HS518" s="527"/>
      <c r="HT518" s="527"/>
      <c r="HU518" s="527"/>
      <c r="HV518" s="527"/>
      <c r="HW518" s="527"/>
      <c r="HX518" s="527"/>
      <c r="HY518" s="527"/>
      <c r="HZ518" s="527"/>
      <c r="IA518" s="527"/>
      <c r="IB518" s="527"/>
      <c r="IC518" s="527"/>
      <c r="ID518" s="527"/>
      <c r="IE518" s="527"/>
      <c r="IF518" s="527"/>
      <c r="IG518" s="527"/>
      <c r="IH518" s="527"/>
      <c r="II518" s="527"/>
      <c r="IJ518" s="527"/>
      <c r="IK518" s="527"/>
      <c r="IL518" s="527"/>
      <c r="IM518" s="527"/>
      <c r="IN518" s="527"/>
      <c r="IO518" s="527"/>
      <c r="IP518" s="527"/>
      <c r="IQ518" s="527"/>
      <c r="IR518" s="527"/>
      <c r="IS518" s="527"/>
    </row>
    <row r="519" s="5" customFormat="1" ht="24.95" customHeight="1" spans="1:253">
      <c r="A519" s="563" t="s">
        <v>394</v>
      </c>
      <c r="B519" s="564">
        <v>0</v>
      </c>
      <c r="C519" s="565">
        <v>0</v>
      </c>
      <c r="D519" s="565">
        <v>0</v>
      </c>
      <c r="E519" s="566" t="str">
        <f t="shared" si="101"/>
        <v/>
      </c>
      <c r="F519" s="565">
        <v>0</v>
      </c>
      <c r="G519" s="567" t="str">
        <f t="shared" si="94"/>
        <v/>
      </c>
      <c r="H519" s="527"/>
      <c r="I519" s="527"/>
      <c r="J519" s="527"/>
      <c r="K519" s="527"/>
      <c r="L519" s="527"/>
      <c r="M519" s="527"/>
      <c r="N519" s="527"/>
      <c r="O519" s="527"/>
      <c r="P519" s="527"/>
      <c r="Q519" s="527"/>
      <c r="R519" s="527"/>
      <c r="S519" s="527"/>
      <c r="T519" s="527"/>
      <c r="U519" s="527"/>
      <c r="V519" s="527"/>
      <c r="W519" s="527"/>
      <c r="X519" s="527"/>
      <c r="Y519" s="527"/>
      <c r="Z519" s="527"/>
      <c r="AA519" s="527"/>
      <c r="AB519" s="527"/>
      <c r="AC519" s="527"/>
      <c r="HN519" s="527"/>
      <c r="HO519" s="527"/>
      <c r="HP519" s="527"/>
      <c r="HQ519" s="527"/>
      <c r="HR519" s="527"/>
      <c r="HS519" s="527"/>
      <c r="HT519" s="527"/>
      <c r="HU519" s="527"/>
      <c r="HV519" s="527"/>
      <c r="HW519" s="527"/>
      <c r="HX519" s="527"/>
      <c r="HY519" s="527"/>
      <c r="HZ519" s="527"/>
      <c r="IA519" s="527"/>
      <c r="IB519" s="527"/>
      <c r="IC519" s="527"/>
      <c r="ID519" s="527"/>
      <c r="IE519" s="527"/>
      <c r="IF519" s="527"/>
      <c r="IG519" s="527"/>
      <c r="IH519" s="527"/>
      <c r="II519" s="527"/>
      <c r="IJ519" s="527"/>
      <c r="IK519" s="527"/>
      <c r="IL519" s="527"/>
      <c r="IM519" s="527"/>
      <c r="IN519" s="527"/>
      <c r="IO519" s="527"/>
      <c r="IP519" s="527"/>
      <c r="IQ519" s="527"/>
      <c r="IR519" s="527"/>
      <c r="IS519" s="527"/>
    </row>
    <row r="520" s="528" customFormat="1" ht="24.95" customHeight="1" spans="1:253">
      <c r="A520" s="563" t="s">
        <v>395</v>
      </c>
      <c r="B520" s="564">
        <v>85</v>
      </c>
      <c r="C520" s="565">
        <v>94</v>
      </c>
      <c r="D520" s="565">
        <v>94</v>
      </c>
      <c r="E520" s="566">
        <f t="shared" si="101"/>
        <v>1</v>
      </c>
      <c r="F520" s="565">
        <v>89</v>
      </c>
      <c r="G520" s="567">
        <f t="shared" si="94"/>
        <v>0.0561797752808989</v>
      </c>
    </row>
    <row r="521" s="528" customFormat="1" ht="24.95" customHeight="1" spans="1:253">
      <c r="A521" s="563" t="s">
        <v>396</v>
      </c>
      <c r="B521" s="564">
        <v>0</v>
      </c>
      <c r="C521" s="565">
        <v>0</v>
      </c>
      <c r="D521" s="565">
        <v>0</v>
      </c>
      <c r="E521" s="566" t="str">
        <f t="shared" si="101"/>
        <v/>
      </c>
      <c r="F521" s="565">
        <v>0</v>
      </c>
      <c r="G521" s="567" t="str">
        <f t="shared" si="94"/>
        <v/>
      </c>
    </row>
    <row r="522" s="5" customFormat="1" ht="24.95" customHeight="1" spans="1:253">
      <c r="A522" s="563" t="s">
        <v>397</v>
      </c>
      <c r="B522" s="564">
        <v>0</v>
      </c>
      <c r="C522" s="565">
        <v>0</v>
      </c>
      <c r="D522" s="565">
        <v>0</v>
      </c>
      <c r="E522" s="566" t="str">
        <f t="shared" si="101"/>
        <v/>
      </c>
      <c r="F522" s="565">
        <v>0</v>
      </c>
      <c r="G522" s="567" t="str">
        <f t="shared" si="94"/>
        <v/>
      </c>
      <c r="H522" s="527"/>
      <c r="I522" s="527"/>
      <c r="J522" s="527"/>
      <c r="K522" s="527"/>
      <c r="L522" s="527"/>
      <c r="M522" s="527"/>
      <c r="N522" s="527"/>
      <c r="O522" s="527"/>
      <c r="P522" s="527"/>
      <c r="Q522" s="527"/>
      <c r="R522" s="527"/>
      <c r="S522" s="527"/>
      <c r="T522" s="527"/>
      <c r="U522" s="527"/>
      <c r="V522" s="527"/>
      <c r="W522" s="527"/>
      <c r="X522" s="527"/>
      <c r="Y522" s="527"/>
      <c r="Z522" s="527"/>
      <c r="AA522" s="527"/>
      <c r="AB522" s="527"/>
      <c r="AC522" s="527"/>
      <c r="HN522" s="527"/>
      <c r="HO522" s="527"/>
      <c r="HP522" s="527"/>
      <c r="HQ522" s="527"/>
      <c r="HR522" s="527"/>
      <c r="HS522" s="527"/>
      <c r="HT522" s="527"/>
      <c r="HU522" s="527"/>
      <c r="HV522" s="527"/>
      <c r="HW522" s="527"/>
      <c r="HX522" s="527"/>
      <c r="HY522" s="527"/>
      <c r="HZ522" s="527"/>
      <c r="IA522" s="527"/>
      <c r="IB522" s="527"/>
      <c r="IC522" s="527"/>
      <c r="ID522" s="527"/>
      <c r="IE522" s="527"/>
      <c r="IF522" s="527"/>
      <c r="IG522" s="527"/>
      <c r="IH522" s="527"/>
      <c r="II522" s="527"/>
      <c r="IJ522" s="527"/>
      <c r="IK522" s="527"/>
      <c r="IL522" s="527"/>
      <c r="IM522" s="527"/>
      <c r="IN522" s="527"/>
      <c r="IO522" s="527"/>
      <c r="IP522" s="527"/>
      <c r="IQ522" s="527"/>
      <c r="IR522" s="527"/>
      <c r="IS522" s="527"/>
    </row>
    <row r="523" s="5" customFormat="1" ht="24.95" customHeight="1" spans="1:253">
      <c r="A523" s="563" t="s">
        <v>398</v>
      </c>
      <c r="B523" s="564">
        <v>0</v>
      </c>
      <c r="C523" s="565">
        <v>0</v>
      </c>
      <c r="D523" s="565">
        <v>0</v>
      </c>
      <c r="E523" s="566" t="str">
        <f t="shared" si="101"/>
        <v/>
      </c>
      <c r="F523" s="565">
        <v>0</v>
      </c>
      <c r="G523" s="567" t="str">
        <f t="shared" si="94"/>
        <v/>
      </c>
      <c r="H523" s="527"/>
      <c r="I523" s="527"/>
      <c r="J523" s="527"/>
      <c r="K523" s="527"/>
      <c r="L523" s="527"/>
      <c r="M523" s="527"/>
      <c r="N523" s="527"/>
      <c r="O523" s="527"/>
      <c r="P523" s="527"/>
      <c r="Q523" s="527"/>
      <c r="R523" s="527"/>
      <c r="S523" s="527"/>
      <c r="T523" s="527"/>
      <c r="U523" s="527"/>
      <c r="V523" s="527"/>
      <c r="W523" s="527"/>
      <c r="X523" s="527"/>
      <c r="Y523" s="527"/>
      <c r="Z523" s="527"/>
      <c r="AA523" s="527"/>
      <c r="AB523" s="527"/>
      <c r="AC523" s="527"/>
      <c r="HN523" s="527"/>
      <c r="HO523" s="527"/>
      <c r="HP523" s="527"/>
      <c r="HQ523" s="527"/>
      <c r="HR523" s="527"/>
      <c r="HS523" s="527"/>
      <c r="HT523" s="527"/>
      <c r="HU523" s="527"/>
      <c r="HV523" s="527"/>
      <c r="HW523" s="527"/>
      <c r="HX523" s="527"/>
      <c r="HY523" s="527"/>
      <c r="HZ523" s="527"/>
      <c r="IA523" s="527"/>
      <c r="IB523" s="527"/>
      <c r="IC523" s="527"/>
      <c r="ID523" s="527"/>
      <c r="IE523" s="527"/>
      <c r="IF523" s="527"/>
      <c r="IG523" s="527"/>
      <c r="IH523" s="527"/>
      <c r="II523" s="527"/>
      <c r="IJ523" s="527"/>
      <c r="IK523" s="527"/>
      <c r="IL523" s="527"/>
      <c r="IM523" s="527"/>
      <c r="IN523" s="527"/>
      <c r="IO523" s="527"/>
      <c r="IP523" s="527"/>
      <c r="IQ523" s="527"/>
      <c r="IR523" s="527"/>
      <c r="IS523" s="527"/>
    </row>
    <row r="524" s="5" customFormat="1" ht="24.95" customHeight="1" spans="1:253">
      <c r="A524" s="563" t="s">
        <v>399</v>
      </c>
      <c r="B524" s="564">
        <v>0</v>
      </c>
      <c r="C524" s="565">
        <v>0</v>
      </c>
      <c r="D524" s="565">
        <v>0</v>
      </c>
      <c r="E524" s="566" t="str">
        <f t="shared" si="101"/>
        <v/>
      </c>
      <c r="F524" s="565">
        <v>0</v>
      </c>
      <c r="G524" s="567" t="str">
        <f t="shared" si="94"/>
        <v/>
      </c>
      <c r="H524" s="527"/>
      <c r="I524" s="527"/>
      <c r="J524" s="527"/>
      <c r="K524" s="527"/>
      <c r="L524" s="527"/>
      <c r="M524" s="527"/>
      <c r="N524" s="527"/>
      <c r="O524" s="527"/>
      <c r="P524" s="527"/>
      <c r="Q524" s="527"/>
      <c r="R524" s="527"/>
      <c r="S524" s="527"/>
      <c r="T524" s="527"/>
      <c r="U524" s="527"/>
      <c r="V524" s="527"/>
      <c r="W524" s="527"/>
      <c r="X524" s="527"/>
      <c r="Y524" s="527"/>
      <c r="Z524" s="527"/>
      <c r="AA524" s="527"/>
      <c r="AB524" s="527"/>
      <c r="AC524" s="527"/>
      <c r="HN524" s="527"/>
      <c r="HO524" s="527"/>
      <c r="HP524" s="527"/>
      <c r="HQ524" s="527"/>
      <c r="HR524" s="527"/>
      <c r="HS524" s="527"/>
      <c r="HT524" s="527"/>
      <c r="HU524" s="527"/>
      <c r="HV524" s="527"/>
      <c r="HW524" s="527"/>
      <c r="HX524" s="527"/>
      <c r="HY524" s="527"/>
      <c r="HZ524" s="527"/>
      <c r="IA524" s="527"/>
      <c r="IB524" s="527"/>
      <c r="IC524" s="527"/>
      <c r="ID524" s="527"/>
      <c r="IE524" s="527"/>
      <c r="IF524" s="527"/>
      <c r="IG524" s="527"/>
      <c r="IH524" s="527"/>
      <c r="II524" s="527"/>
      <c r="IJ524" s="527"/>
      <c r="IK524" s="527"/>
      <c r="IL524" s="527"/>
      <c r="IM524" s="527"/>
      <c r="IN524" s="527"/>
      <c r="IO524" s="527"/>
      <c r="IP524" s="527"/>
      <c r="IQ524" s="527"/>
      <c r="IR524" s="527"/>
      <c r="IS524" s="527"/>
    </row>
    <row r="525" s="5" customFormat="1" ht="24.95" customHeight="1" spans="1:253">
      <c r="A525" s="563" t="s">
        <v>400</v>
      </c>
      <c r="B525" s="564">
        <v>0</v>
      </c>
      <c r="C525" s="565">
        <v>0</v>
      </c>
      <c r="D525" s="565">
        <v>0</v>
      </c>
      <c r="E525" s="566" t="str">
        <f t="shared" si="101"/>
        <v/>
      </c>
      <c r="F525" s="565">
        <v>0</v>
      </c>
      <c r="G525" s="567" t="str">
        <f t="shared" si="94"/>
        <v/>
      </c>
      <c r="H525" s="527"/>
      <c r="I525" s="527"/>
      <c r="J525" s="527"/>
      <c r="K525" s="527"/>
      <c r="L525" s="527"/>
      <c r="M525" s="527"/>
      <c r="N525" s="527"/>
      <c r="O525" s="527"/>
      <c r="P525" s="527"/>
      <c r="Q525" s="527"/>
      <c r="R525" s="527"/>
      <c r="S525" s="527"/>
      <c r="T525" s="527"/>
      <c r="U525" s="527"/>
      <c r="V525" s="527"/>
      <c r="W525" s="527"/>
      <c r="X525" s="527"/>
      <c r="Y525" s="527"/>
      <c r="Z525" s="527"/>
      <c r="AA525" s="527"/>
      <c r="AB525" s="527"/>
      <c r="AC525" s="527"/>
      <c r="HN525" s="527"/>
      <c r="HO525" s="527"/>
      <c r="HP525" s="527"/>
      <c r="HQ525" s="527"/>
      <c r="HR525" s="527"/>
      <c r="HS525" s="527"/>
      <c r="HT525" s="527"/>
      <c r="HU525" s="527"/>
      <c r="HV525" s="527"/>
      <c r="HW525" s="527"/>
      <c r="HX525" s="527"/>
      <c r="HY525" s="527"/>
      <c r="HZ525" s="527"/>
      <c r="IA525" s="527"/>
      <c r="IB525" s="527"/>
      <c r="IC525" s="527"/>
      <c r="ID525" s="527"/>
      <c r="IE525" s="527"/>
      <c r="IF525" s="527"/>
      <c r="IG525" s="527"/>
      <c r="IH525" s="527"/>
      <c r="II525" s="527"/>
      <c r="IJ525" s="527"/>
      <c r="IK525" s="527"/>
      <c r="IL525" s="527"/>
      <c r="IM525" s="527"/>
      <c r="IN525" s="527"/>
      <c r="IO525" s="527"/>
      <c r="IP525" s="527"/>
      <c r="IQ525" s="527"/>
      <c r="IR525" s="527"/>
      <c r="IS525" s="527"/>
    </row>
    <row r="526" s="5" customFormat="1" ht="24.95" customHeight="1" spans="1:253">
      <c r="A526" s="563" t="s">
        <v>401</v>
      </c>
      <c r="B526" s="564">
        <v>1804</v>
      </c>
      <c r="C526" s="565">
        <v>2834</v>
      </c>
      <c r="D526" s="565">
        <v>1826</v>
      </c>
      <c r="E526" s="566">
        <f t="shared" si="101"/>
        <v>0.644318983768525</v>
      </c>
      <c r="F526" s="565">
        <v>3464</v>
      </c>
      <c r="G526" s="567">
        <f t="shared" si="94"/>
        <v>-0.472863741339492</v>
      </c>
      <c r="H526" s="527"/>
      <c r="I526" s="527"/>
      <c r="J526" s="527"/>
      <c r="K526" s="527"/>
      <c r="L526" s="527"/>
      <c r="M526" s="527"/>
      <c r="N526" s="527"/>
      <c r="O526" s="527"/>
      <c r="P526" s="527"/>
      <c r="Q526" s="527"/>
      <c r="R526" s="527"/>
      <c r="S526" s="527"/>
      <c r="T526" s="527"/>
      <c r="U526" s="527"/>
      <c r="V526" s="527"/>
      <c r="W526" s="527"/>
      <c r="X526" s="527"/>
      <c r="Y526" s="527"/>
      <c r="Z526" s="527"/>
      <c r="AA526" s="527"/>
      <c r="AB526" s="527"/>
      <c r="AC526" s="527"/>
      <c r="HN526" s="527"/>
      <c r="HO526" s="527"/>
      <c r="HP526" s="527"/>
      <c r="HQ526" s="527"/>
      <c r="HR526" s="527"/>
      <c r="HS526" s="527"/>
      <c r="HT526" s="527"/>
      <c r="HU526" s="527"/>
      <c r="HV526" s="527"/>
      <c r="HW526" s="527"/>
      <c r="HX526" s="527"/>
      <c r="HY526" s="527"/>
      <c r="HZ526" s="527"/>
      <c r="IA526" s="527"/>
      <c r="IB526" s="527"/>
      <c r="IC526" s="527"/>
      <c r="ID526" s="527"/>
      <c r="IE526" s="527"/>
      <c r="IF526" s="527"/>
      <c r="IG526" s="527"/>
      <c r="IH526" s="527"/>
      <c r="II526" s="527"/>
      <c r="IJ526" s="527"/>
      <c r="IK526" s="527"/>
      <c r="IL526" s="527"/>
      <c r="IM526" s="527"/>
      <c r="IN526" s="527"/>
      <c r="IO526" s="527"/>
      <c r="IP526" s="527"/>
      <c r="IQ526" s="527"/>
      <c r="IR526" s="527"/>
      <c r="IS526" s="527"/>
    </row>
    <row r="527" s="528" customFormat="1" ht="24.95" customHeight="1" spans="1:253">
      <c r="A527" s="568" t="s">
        <v>402</v>
      </c>
      <c r="B527" s="367">
        <f t="shared" ref="B527:F527" si="102">SUM(B528:B534)</f>
        <v>0</v>
      </c>
      <c r="C527" s="367">
        <f t="shared" si="102"/>
        <v>0</v>
      </c>
      <c r="D527" s="367">
        <f t="shared" si="102"/>
        <v>0</v>
      </c>
      <c r="E527" s="561" t="str">
        <f t="shared" si="101"/>
        <v/>
      </c>
      <c r="F527" s="367">
        <f t="shared" si="102"/>
        <v>67</v>
      </c>
      <c r="G527" s="562">
        <f t="shared" si="94"/>
        <v>-1</v>
      </c>
    </row>
    <row r="528" s="529" customFormat="1" ht="24.95" customHeight="1" spans="1:253">
      <c r="A528" s="563" t="s">
        <v>50</v>
      </c>
      <c r="B528" s="564">
        <v>0</v>
      </c>
      <c r="C528" s="565">
        <v>0</v>
      </c>
      <c r="D528" s="565">
        <v>0</v>
      </c>
      <c r="E528" s="566" t="str">
        <f t="shared" si="101"/>
        <v/>
      </c>
      <c r="F528" s="565">
        <v>0</v>
      </c>
      <c r="G528" s="567" t="str">
        <f t="shared" si="94"/>
        <v/>
      </c>
      <c r="H528" s="528"/>
      <c r="I528" s="528"/>
      <c r="J528" s="528"/>
      <c r="K528" s="528"/>
      <c r="L528" s="528"/>
      <c r="M528" s="528"/>
      <c r="N528" s="528"/>
      <c r="O528" s="528"/>
      <c r="P528" s="528"/>
      <c r="Q528" s="528"/>
      <c r="R528" s="528"/>
      <c r="S528" s="528"/>
      <c r="T528" s="528"/>
      <c r="U528" s="528"/>
      <c r="V528" s="528"/>
      <c r="W528" s="528"/>
      <c r="X528" s="528"/>
      <c r="Y528" s="528"/>
      <c r="Z528" s="528"/>
      <c r="AA528" s="528"/>
      <c r="AB528" s="528"/>
      <c r="AC528" s="528"/>
      <c r="HN528" s="528"/>
      <c r="HO528" s="528"/>
      <c r="HP528" s="528"/>
      <c r="HQ528" s="528"/>
      <c r="HR528" s="528"/>
      <c r="HS528" s="528"/>
      <c r="HT528" s="528"/>
      <c r="HU528" s="528"/>
      <c r="HV528" s="528"/>
      <c r="HW528" s="528"/>
      <c r="HX528" s="528"/>
      <c r="HY528" s="528"/>
      <c r="HZ528" s="528"/>
      <c r="IA528" s="528"/>
      <c r="IB528" s="528"/>
      <c r="IC528" s="528"/>
      <c r="ID528" s="528"/>
      <c r="IE528" s="528"/>
      <c r="IF528" s="528"/>
      <c r="IG528" s="528"/>
      <c r="IH528" s="528"/>
      <c r="II528" s="528"/>
      <c r="IJ528" s="528"/>
      <c r="IK528" s="528"/>
      <c r="IL528" s="528"/>
      <c r="IM528" s="528"/>
      <c r="IN528" s="528"/>
      <c r="IO528" s="528"/>
      <c r="IP528" s="528"/>
      <c r="IQ528" s="528"/>
      <c r="IR528" s="528"/>
      <c r="IS528" s="528"/>
    </row>
    <row r="529" s="528" customFormat="1" ht="24.95" customHeight="1" spans="1:253">
      <c r="A529" s="563" t="s">
        <v>51</v>
      </c>
      <c r="B529" s="564">
        <v>0</v>
      </c>
      <c r="C529" s="565">
        <v>0</v>
      </c>
      <c r="D529" s="565">
        <v>0</v>
      </c>
      <c r="E529" s="566" t="str">
        <f t="shared" si="101"/>
        <v/>
      </c>
      <c r="F529" s="565">
        <v>0</v>
      </c>
      <c r="G529" s="567" t="str">
        <f t="shared" si="94"/>
        <v/>
      </c>
    </row>
    <row r="530" s="5" customFormat="1" ht="24.95" customHeight="1" spans="1:253">
      <c r="A530" s="563" t="s">
        <v>52</v>
      </c>
      <c r="B530" s="564">
        <v>0</v>
      </c>
      <c r="C530" s="565">
        <v>0</v>
      </c>
      <c r="D530" s="565">
        <v>0</v>
      </c>
      <c r="E530" s="566" t="str">
        <f t="shared" si="101"/>
        <v/>
      </c>
      <c r="F530" s="565">
        <v>0</v>
      </c>
      <c r="G530" s="567" t="str">
        <f t="shared" si="94"/>
        <v/>
      </c>
      <c r="H530" s="527"/>
      <c r="I530" s="527"/>
      <c r="J530" s="527"/>
      <c r="K530" s="527"/>
      <c r="L530" s="527"/>
      <c r="M530" s="527"/>
      <c r="N530" s="527"/>
      <c r="O530" s="527"/>
      <c r="P530" s="527"/>
      <c r="Q530" s="527"/>
      <c r="R530" s="527"/>
      <c r="S530" s="527"/>
      <c r="T530" s="527"/>
      <c r="U530" s="527"/>
      <c r="V530" s="527"/>
      <c r="W530" s="527"/>
      <c r="X530" s="527"/>
      <c r="Y530" s="527"/>
      <c r="Z530" s="527"/>
      <c r="AA530" s="527"/>
      <c r="AB530" s="527"/>
      <c r="AC530" s="527"/>
      <c r="HN530" s="527"/>
      <c r="HO530" s="527"/>
      <c r="HP530" s="527"/>
      <c r="HQ530" s="527"/>
      <c r="HR530" s="527"/>
      <c r="HS530" s="527"/>
      <c r="HT530" s="527"/>
      <c r="HU530" s="527"/>
      <c r="HV530" s="527"/>
      <c r="HW530" s="527"/>
      <c r="HX530" s="527"/>
      <c r="HY530" s="527"/>
      <c r="HZ530" s="527"/>
      <c r="IA530" s="527"/>
      <c r="IB530" s="527"/>
      <c r="IC530" s="527"/>
      <c r="ID530" s="527"/>
      <c r="IE530" s="527"/>
      <c r="IF530" s="527"/>
      <c r="IG530" s="527"/>
      <c r="IH530" s="527"/>
      <c r="II530" s="527"/>
      <c r="IJ530" s="527"/>
      <c r="IK530" s="527"/>
      <c r="IL530" s="527"/>
      <c r="IM530" s="527"/>
      <c r="IN530" s="527"/>
      <c r="IO530" s="527"/>
      <c r="IP530" s="527"/>
      <c r="IQ530" s="527"/>
      <c r="IR530" s="527"/>
      <c r="IS530" s="527"/>
    </row>
    <row r="531" s="528" customFormat="1" ht="24.95" customHeight="1" spans="1:253">
      <c r="A531" s="563" t="s">
        <v>403</v>
      </c>
      <c r="B531" s="564">
        <v>0</v>
      </c>
      <c r="C531" s="565">
        <v>0</v>
      </c>
      <c r="D531" s="565">
        <v>0</v>
      </c>
      <c r="E531" s="566" t="str">
        <f t="shared" si="101"/>
        <v/>
      </c>
      <c r="F531" s="565">
        <v>0</v>
      </c>
      <c r="G531" s="567" t="str">
        <f t="shared" si="94"/>
        <v/>
      </c>
    </row>
    <row r="532" s="5" customFormat="1" ht="24.95" customHeight="1" spans="1:253">
      <c r="A532" s="563" t="s">
        <v>404</v>
      </c>
      <c r="B532" s="564">
        <v>0</v>
      </c>
      <c r="C532" s="565">
        <v>0</v>
      </c>
      <c r="D532" s="565">
        <v>0</v>
      </c>
      <c r="E532" s="566" t="str">
        <f t="shared" si="101"/>
        <v/>
      </c>
      <c r="F532" s="565">
        <v>67</v>
      </c>
      <c r="G532" s="567">
        <f t="shared" si="94"/>
        <v>-1</v>
      </c>
      <c r="H532" s="527"/>
      <c r="I532" s="527"/>
      <c r="J532" s="527"/>
      <c r="K532" s="527"/>
      <c r="L532" s="527"/>
      <c r="M532" s="527"/>
      <c r="N532" s="527"/>
      <c r="O532" s="527"/>
      <c r="P532" s="527"/>
      <c r="Q532" s="527"/>
      <c r="R532" s="527"/>
      <c r="S532" s="527"/>
      <c r="T532" s="527"/>
      <c r="U532" s="527"/>
      <c r="V532" s="527"/>
      <c r="W532" s="527"/>
      <c r="X532" s="527"/>
      <c r="Y532" s="527"/>
      <c r="Z532" s="527"/>
      <c r="AA532" s="527"/>
      <c r="AB532" s="527"/>
      <c r="AC532" s="527"/>
      <c r="HN532" s="527"/>
      <c r="HO532" s="527"/>
      <c r="HP532" s="527"/>
      <c r="HQ532" s="527"/>
      <c r="HR532" s="527"/>
      <c r="HS532" s="527"/>
      <c r="HT532" s="527"/>
      <c r="HU532" s="527"/>
      <c r="HV532" s="527"/>
      <c r="HW532" s="527"/>
      <c r="HX532" s="527"/>
      <c r="HY532" s="527"/>
      <c r="HZ532" s="527"/>
      <c r="IA532" s="527"/>
      <c r="IB532" s="527"/>
      <c r="IC532" s="527"/>
      <c r="ID532" s="527"/>
      <c r="IE532" s="527"/>
      <c r="IF532" s="527"/>
      <c r="IG532" s="527"/>
      <c r="IH532" s="527"/>
      <c r="II532" s="527"/>
      <c r="IJ532" s="527"/>
      <c r="IK532" s="527"/>
      <c r="IL532" s="527"/>
      <c r="IM532" s="527"/>
      <c r="IN532" s="527"/>
      <c r="IO532" s="527"/>
      <c r="IP532" s="527"/>
      <c r="IQ532" s="527"/>
      <c r="IR532" s="527"/>
      <c r="IS532" s="527"/>
    </row>
    <row r="533" s="5" customFormat="1" ht="24.95" customHeight="1" spans="1:253">
      <c r="A533" s="563" t="s">
        <v>405</v>
      </c>
      <c r="B533" s="564">
        <v>0</v>
      </c>
      <c r="C533" s="565">
        <v>0</v>
      </c>
      <c r="D533" s="565">
        <v>0</v>
      </c>
      <c r="E533" s="566" t="str">
        <f t="shared" si="101"/>
        <v/>
      </c>
      <c r="F533" s="565">
        <v>0</v>
      </c>
      <c r="G533" s="567" t="str">
        <f t="shared" si="94"/>
        <v/>
      </c>
      <c r="H533" s="527"/>
      <c r="I533" s="527"/>
      <c r="J533" s="527"/>
      <c r="K533" s="527"/>
      <c r="L533" s="527"/>
      <c r="M533" s="527"/>
      <c r="N533" s="527"/>
      <c r="O533" s="527"/>
      <c r="P533" s="527"/>
      <c r="Q533" s="527"/>
      <c r="R533" s="527"/>
      <c r="S533" s="527"/>
      <c r="T533" s="527"/>
      <c r="U533" s="527"/>
      <c r="V533" s="527"/>
      <c r="W533" s="527"/>
      <c r="X533" s="527"/>
      <c r="Y533" s="527"/>
      <c r="Z533" s="527"/>
      <c r="AA533" s="527"/>
      <c r="AB533" s="527"/>
      <c r="AC533" s="527"/>
      <c r="HN533" s="527"/>
      <c r="HO533" s="527"/>
      <c r="HP533" s="527"/>
      <c r="HQ533" s="527"/>
      <c r="HR533" s="527"/>
      <c r="HS533" s="527"/>
      <c r="HT533" s="527"/>
      <c r="HU533" s="527"/>
      <c r="HV533" s="527"/>
      <c r="HW533" s="527"/>
      <c r="HX533" s="527"/>
      <c r="HY533" s="527"/>
      <c r="HZ533" s="527"/>
      <c r="IA533" s="527"/>
      <c r="IB533" s="527"/>
      <c r="IC533" s="527"/>
      <c r="ID533" s="527"/>
      <c r="IE533" s="527"/>
      <c r="IF533" s="527"/>
      <c r="IG533" s="527"/>
      <c r="IH533" s="527"/>
      <c r="II533" s="527"/>
      <c r="IJ533" s="527"/>
      <c r="IK533" s="527"/>
      <c r="IL533" s="527"/>
      <c r="IM533" s="527"/>
      <c r="IN533" s="527"/>
      <c r="IO533" s="527"/>
      <c r="IP533" s="527"/>
      <c r="IQ533" s="527"/>
      <c r="IR533" s="527"/>
      <c r="IS533" s="527"/>
    </row>
    <row r="534" s="528" customFormat="1" ht="24.95" customHeight="1" spans="1:253">
      <c r="A534" s="563" t="s">
        <v>406</v>
      </c>
      <c r="B534" s="564">
        <v>0</v>
      </c>
      <c r="C534" s="565">
        <v>0</v>
      </c>
      <c r="D534" s="565">
        <v>0</v>
      </c>
      <c r="E534" s="566" t="str">
        <f t="shared" si="101"/>
        <v/>
      </c>
      <c r="F534" s="565">
        <v>0</v>
      </c>
      <c r="G534" s="567" t="str">
        <f t="shared" si="94"/>
        <v/>
      </c>
    </row>
    <row r="535" s="5" customFormat="1" ht="24.95" customHeight="1" spans="1:253">
      <c r="A535" s="568" t="s">
        <v>407</v>
      </c>
      <c r="B535" s="367">
        <f t="shared" ref="B535:F535" si="103">SUM(B536:B545)</f>
        <v>10</v>
      </c>
      <c r="C535" s="367">
        <f t="shared" si="103"/>
        <v>23</v>
      </c>
      <c r="D535" s="367">
        <f t="shared" si="103"/>
        <v>10</v>
      </c>
      <c r="E535" s="561">
        <f t="shared" si="101"/>
        <v>0.434782608695652</v>
      </c>
      <c r="F535" s="367">
        <f t="shared" si="103"/>
        <v>3</v>
      </c>
      <c r="G535" s="562">
        <f t="shared" si="94"/>
        <v>2.33333333333333</v>
      </c>
      <c r="H535" s="527"/>
      <c r="I535" s="527"/>
      <c r="J535" s="527"/>
      <c r="K535" s="527"/>
      <c r="L535" s="527"/>
      <c r="M535" s="527"/>
      <c r="N535" s="527"/>
      <c r="O535" s="527"/>
      <c r="P535" s="527"/>
      <c r="Q535" s="527"/>
      <c r="R535" s="527"/>
      <c r="S535" s="527"/>
      <c r="T535" s="527"/>
      <c r="U535" s="527"/>
      <c r="V535" s="527"/>
      <c r="W535" s="527"/>
      <c r="X535" s="527"/>
      <c r="Y535" s="527"/>
      <c r="Z535" s="527"/>
      <c r="AA535" s="527"/>
      <c r="AB535" s="527"/>
      <c r="AC535" s="527"/>
      <c r="HN535" s="527"/>
      <c r="HO535" s="527"/>
      <c r="HP535" s="527"/>
      <c r="HQ535" s="527"/>
      <c r="HR535" s="527"/>
      <c r="HS535" s="527"/>
      <c r="HT535" s="527"/>
      <c r="HU535" s="527"/>
      <c r="HV535" s="527"/>
      <c r="HW535" s="527"/>
      <c r="HX535" s="527"/>
      <c r="HY535" s="527"/>
      <c r="HZ535" s="527"/>
      <c r="IA535" s="527"/>
      <c r="IB535" s="527"/>
      <c r="IC535" s="527"/>
      <c r="ID535" s="527"/>
      <c r="IE535" s="527"/>
      <c r="IF535" s="527"/>
      <c r="IG535" s="527"/>
      <c r="IH535" s="527"/>
      <c r="II535" s="527"/>
      <c r="IJ535" s="527"/>
      <c r="IK535" s="527"/>
      <c r="IL535" s="527"/>
      <c r="IM535" s="527"/>
      <c r="IN535" s="527"/>
      <c r="IO535" s="527"/>
      <c r="IP535" s="527"/>
      <c r="IQ535" s="527"/>
      <c r="IR535" s="527"/>
      <c r="IS535" s="527"/>
    </row>
    <row r="536" s="5" customFormat="1" ht="24.95" customHeight="1" spans="1:253">
      <c r="A536" s="563" t="s">
        <v>50</v>
      </c>
      <c r="B536" s="564">
        <v>0</v>
      </c>
      <c r="C536" s="565">
        <v>0</v>
      </c>
      <c r="D536" s="565">
        <v>0</v>
      </c>
      <c r="E536" s="566" t="str">
        <f t="shared" si="101"/>
        <v/>
      </c>
      <c r="F536" s="565">
        <v>0</v>
      </c>
      <c r="G536" s="567" t="str">
        <f t="shared" si="94"/>
        <v/>
      </c>
      <c r="H536" s="527"/>
      <c r="I536" s="527"/>
      <c r="J536" s="527"/>
      <c r="K536" s="527"/>
      <c r="L536" s="527"/>
      <c r="M536" s="527"/>
      <c r="N536" s="527"/>
      <c r="O536" s="527"/>
      <c r="P536" s="527"/>
      <c r="Q536" s="527"/>
      <c r="R536" s="527"/>
      <c r="S536" s="527"/>
      <c r="T536" s="527"/>
      <c r="U536" s="527"/>
      <c r="V536" s="527"/>
      <c r="W536" s="527"/>
      <c r="X536" s="527"/>
      <c r="Y536" s="527"/>
      <c r="Z536" s="527"/>
      <c r="AA536" s="527"/>
      <c r="AB536" s="527"/>
      <c r="AC536" s="527"/>
      <c r="HN536" s="527"/>
      <c r="HO536" s="527"/>
      <c r="HP536" s="527"/>
      <c r="HQ536" s="527"/>
      <c r="HR536" s="527"/>
      <c r="HS536" s="527"/>
      <c r="HT536" s="527"/>
      <c r="HU536" s="527"/>
      <c r="HV536" s="527"/>
      <c r="HW536" s="527"/>
      <c r="HX536" s="527"/>
      <c r="HY536" s="527"/>
      <c r="HZ536" s="527"/>
      <c r="IA536" s="527"/>
      <c r="IB536" s="527"/>
      <c r="IC536" s="527"/>
      <c r="ID536" s="527"/>
      <c r="IE536" s="527"/>
      <c r="IF536" s="527"/>
      <c r="IG536" s="527"/>
      <c r="IH536" s="527"/>
      <c r="II536" s="527"/>
      <c r="IJ536" s="527"/>
      <c r="IK536" s="527"/>
      <c r="IL536" s="527"/>
      <c r="IM536" s="527"/>
      <c r="IN536" s="527"/>
      <c r="IO536" s="527"/>
      <c r="IP536" s="527"/>
      <c r="IQ536" s="527"/>
      <c r="IR536" s="527"/>
      <c r="IS536" s="527"/>
    </row>
    <row r="537" s="5" customFormat="1" ht="24.95" customHeight="1" spans="1:253">
      <c r="A537" s="563" t="s">
        <v>51</v>
      </c>
      <c r="B537" s="564">
        <v>0</v>
      </c>
      <c r="C537" s="565">
        <v>0</v>
      </c>
      <c r="D537" s="565">
        <v>0</v>
      </c>
      <c r="E537" s="566" t="str">
        <f t="shared" si="101"/>
        <v/>
      </c>
      <c r="F537" s="565">
        <v>0</v>
      </c>
      <c r="G537" s="567" t="str">
        <f t="shared" si="94"/>
        <v/>
      </c>
      <c r="H537" s="527"/>
      <c r="I537" s="527"/>
      <c r="J537" s="527"/>
      <c r="K537" s="527"/>
      <c r="L537" s="527"/>
      <c r="M537" s="527"/>
      <c r="N537" s="527"/>
      <c r="O537" s="527"/>
      <c r="P537" s="527"/>
      <c r="Q537" s="527"/>
      <c r="R537" s="527"/>
      <c r="S537" s="527"/>
      <c r="T537" s="527"/>
      <c r="U537" s="527"/>
      <c r="V537" s="527"/>
      <c r="W537" s="527"/>
      <c r="X537" s="527"/>
      <c r="Y537" s="527"/>
      <c r="Z537" s="527"/>
      <c r="AA537" s="527"/>
      <c r="AB537" s="527"/>
      <c r="AC537" s="527"/>
      <c r="HN537" s="527"/>
      <c r="HO537" s="527"/>
      <c r="HP537" s="527"/>
      <c r="HQ537" s="527"/>
      <c r="HR537" s="527"/>
      <c r="HS537" s="527"/>
      <c r="HT537" s="527"/>
      <c r="HU537" s="527"/>
      <c r="HV537" s="527"/>
      <c r="HW537" s="527"/>
      <c r="HX537" s="527"/>
      <c r="HY537" s="527"/>
      <c r="HZ537" s="527"/>
      <c r="IA537" s="527"/>
      <c r="IB537" s="527"/>
      <c r="IC537" s="527"/>
      <c r="ID537" s="527"/>
      <c r="IE537" s="527"/>
      <c r="IF537" s="527"/>
      <c r="IG537" s="527"/>
      <c r="IH537" s="527"/>
      <c r="II537" s="527"/>
      <c r="IJ537" s="527"/>
      <c r="IK537" s="527"/>
      <c r="IL537" s="527"/>
      <c r="IM537" s="527"/>
      <c r="IN537" s="527"/>
      <c r="IO537" s="527"/>
      <c r="IP537" s="527"/>
      <c r="IQ537" s="527"/>
      <c r="IR537" s="527"/>
      <c r="IS537" s="527"/>
    </row>
    <row r="538" s="5" customFormat="1" ht="24.95" customHeight="1" spans="1:253">
      <c r="A538" s="563" t="s">
        <v>52</v>
      </c>
      <c r="B538" s="564">
        <v>0</v>
      </c>
      <c r="C538" s="565">
        <v>0</v>
      </c>
      <c r="D538" s="565">
        <v>0</v>
      </c>
      <c r="E538" s="566" t="str">
        <f t="shared" si="101"/>
        <v/>
      </c>
      <c r="F538" s="565">
        <v>0</v>
      </c>
      <c r="G538" s="567" t="str">
        <f t="shared" si="94"/>
        <v/>
      </c>
      <c r="H538" s="527"/>
      <c r="I538" s="527"/>
      <c r="J538" s="527"/>
      <c r="K538" s="527"/>
      <c r="L538" s="527"/>
      <c r="M538" s="527"/>
      <c r="N538" s="527"/>
      <c r="O538" s="527"/>
      <c r="P538" s="527"/>
      <c r="Q538" s="527"/>
      <c r="R538" s="527"/>
      <c r="S538" s="527"/>
      <c r="T538" s="527"/>
      <c r="U538" s="527"/>
      <c r="V538" s="527"/>
      <c r="W538" s="527"/>
      <c r="X538" s="527"/>
      <c r="Y538" s="527"/>
      <c r="Z538" s="527"/>
      <c r="AA538" s="527"/>
      <c r="AB538" s="527"/>
      <c r="AC538" s="527"/>
      <c r="HN538" s="527"/>
      <c r="HO538" s="527"/>
      <c r="HP538" s="527"/>
      <c r="HQ538" s="527"/>
      <c r="HR538" s="527"/>
      <c r="HS538" s="527"/>
      <c r="HT538" s="527"/>
      <c r="HU538" s="527"/>
      <c r="HV538" s="527"/>
      <c r="HW538" s="527"/>
      <c r="HX538" s="527"/>
      <c r="HY538" s="527"/>
      <c r="HZ538" s="527"/>
      <c r="IA538" s="527"/>
      <c r="IB538" s="527"/>
      <c r="IC538" s="527"/>
      <c r="ID538" s="527"/>
      <c r="IE538" s="527"/>
      <c r="IF538" s="527"/>
      <c r="IG538" s="527"/>
      <c r="IH538" s="527"/>
      <c r="II538" s="527"/>
      <c r="IJ538" s="527"/>
      <c r="IK538" s="527"/>
      <c r="IL538" s="527"/>
      <c r="IM538" s="527"/>
      <c r="IN538" s="527"/>
      <c r="IO538" s="527"/>
      <c r="IP538" s="527"/>
      <c r="IQ538" s="527"/>
      <c r="IR538" s="527"/>
      <c r="IS538" s="527"/>
    </row>
    <row r="539" s="528" customFormat="1" ht="24.95" customHeight="1" spans="1:253">
      <c r="A539" s="563" t="s">
        <v>408</v>
      </c>
      <c r="B539" s="564">
        <v>0</v>
      </c>
      <c r="C539" s="565">
        <v>0</v>
      </c>
      <c r="D539" s="565">
        <v>0</v>
      </c>
      <c r="E539" s="566" t="str">
        <f t="shared" si="101"/>
        <v/>
      </c>
      <c r="F539" s="565">
        <v>0</v>
      </c>
      <c r="G539" s="567" t="str">
        <f t="shared" si="94"/>
        <v/>
      </c>
    </row>
    <row r="540" s="528" customFormat="1" ht="24.95" customHeight="1" spans="1:253">
      <c r="A540" s="563" t="s">
        <v>409</v>
      </c>
      <c r="B540" s="564">
        <v>0</v>
      </c>
      <c r="C540" s="565">
        <v>0</v>
      </c>
      <c r="D540" s="565">
        <v>0</v>
      </c>
      <c r="E540" s="566" t="str">
        <f t="shared" si="101"/>
        <v/>
      </c>
      <c r="F540" s="565">
        <v>0</v>
      </c>
      <c r="G540" s="567" t="str">
        <f t="shared" si="94"/>
        <v/>
      </c>
    </row>
    <row r="541" s="5" customFormat="1" ht="24.95" customHeight="1" spans="1:253">
      <c r="A541" s="563" t="s">
        <v>410</v>
      </c>
      <c r="B541" s="564">
        <v>0</v>
      </c>
      <c r="C541" s="565">
        <v>0</v>
      </c>
      <c r="D541" s="565">
        <v>0</v>
      </c>
      <c r="E541" s="566" t="str">
        <f t="shared" si="101"/>
        <v/>
      </c>
      <c r="F541" s="565">
        <v>0</v>
      </c>
      <c r="G541" s="567" t="str">
        <f t="shared" si="94"/>
        <v/>
      </c>
      <c r="H541" s="527"/>
      <c r="I541" s="527"/>
      <c r="J541" s="527"/>
      <c r="K541" s="527"/>
      <c r="L541" s="527"/>
      <c r="M541" s="527"/>
      <c r="N541" s="527"/>
      <c r="O541" s="527"/>
      <c r="P541" s="527"/>
      <c r="Q541" s="527"/>
      <c r="R541" s="527"/>
      <c r="S541" s="527"/>
      <c r="T541" s="527"/>
      <c r="U541" s="527"/>
      <c r="V541" s="527"/>
      <c r="W541" s="527"/>
      <c r="X541" s="527"/>
      <c r="Y541" s="527"/>
      <c r="Z541" s="527"/>
      <c r="AA541" s="527"/>
      <c r="AB541" s="527"/>
      <c r="AC541" s="527"/>
      <c r="HN541" s="527"/>
      <c r="HO541" s="527"/>
      <c r="HP541" s="527"/>
      <c r="HQ541" s="527"/>
      <c r="HR541" s="527"/>
      <c r="HS541" s="527"/>
      <c r="HT541" s="527"/>
      <c r="HU541" s="527"/>
      <c r="HV541" s="527"/>
      <c r="HW541" s="527"/>
      <c r="HX541" s="527"/>
      <c r="HY541" s="527"/>
      <c r="HZ541" s="527"/>
      <c r="IA541" s="527"/>
      <c r="IB541" s="527"/>
      <c r="IC541" s="527"/>
      <c r="ID541" s="527"/>
      <c r="IE541" s="527"/>
      <c r="IF541" s="527"/>
      <c r="IG541" s="527"/>
      <c r="IH541" s="527"/>
      <c r="II541" s="527"/>
      <c r="IJ541" s="527"/>
      <c r="IK541" s="527"/>
      <c r="IL541" s="527"/>
      <c r="IM541" s="527"/>
      <c r="IN541" s="527"/>
      <c r="IO541" s="527"/>
      <c r="IP541" s="527"/>
      <c r="IQ541" s="527"/>
      <c r="IR541" s="527"/>
      <c r="IS541" s="527"/>
    </row>
    <row r="542" s="5" customFormat="1" ht="24.95" customHeight="1" spans="1:253">
      <c r="A542" s="563" t="s">
        <v>411</v>
      </c>
      <c r="B542" s="564">
        <v>10</v>
      </c>
      <c r="C542" s="565">
        <v>19</v>
      </c>
      <c r="D542" s="565">
        <v>10</v>
      </c>
      <c r="E542" s="566">
        <f t="shared" si="101"/>
        <v>0.526315789473684</v>
      </c>
      <c r="F542" s="565">
        <v>0</v>
      </c>
      <c r="G542" s="567" t="str">
        <f t="shared" si="94"/>
        <v/>
      </c>
      <c r="H542" s="527"/>
      <c r="I542" s="527"/>
      <c r="J542" s="527"/>
      <c r="K542" s="527"/>
      <c r="L542" s="527"/>
      <c r="M542" s="527"/>
      <c r="N542" s="527"/>
      <c r="O542" s="527"/>
      <c r="P542" s="527"/>
      <c r="Q542" s="527"/>
      <c r="R542" s="527"/>
      <c r="S542" s="527"/>
      <c r="T542" s="527"/>
      <c r="U542" s="527"/>
      <c r="V542" s="527"/>
      <c r="W542" s="527"/>
      <c r="X542" s="527"/>
      <c r="Y542" s="527"/>
      <c r="Z542" s="527"/>
      <c r="AA542" s="527"/>
      <c r="AB542" s="527"/>
      <c r="AC542" s="527"/>
      <c r="HN542" s="527"/>
      <c r="HO542" s="527"/>
      <c r="HP542" s="527"/>
      <c r="HQ542" s="527"/>
      <c r="HR542" s="527"/>
      <c r="HS542" s="527"/>
      <c r="HT542" s="527"/>
      <c r="HU542" s="527"/>
      <c r="HV542" s="527"/>
      <c r="HW542" s="527"/>
      <c r="HX542" s="527"/>
      <c r="HY542" s="527"/>
      <c r="HZ542" s="527"/>
      <c r="IA542" s="527"/>
      <c r="IB542" s="527"/>
      <c r="IC542" s="527"/>
      <c r="ID542" s="527"/>
      <c r="IE542" s="527"/>
      <c r="IF542" s="527"/>
      <c r="IG542" s="527"/>
      <c r="IH542" s="527"/>
      <c r="II542" s="527"/>
      <c r="IJ542" s="527"/>
      <c r="IK542" s="527"/>
      <c r="IL542" s="527"/>
      <c r="IM542" s="527"/>
      <c r="IN542" s="527"/>
      <c r="IO542" s="527"/>
      <c r="IP542" s="527"/>
      <c r="IQ542" s="527"/>
      <c r="IR542" s="527"/>
      <c r="IS542" s="527"/>
    </row>
    <row r="543" s="5" customFormat="1" ht="24.95" customHeight="1" spans="1:253">
      <c r="A543" s="563" t="s">
        <v>412</v>
      </c>
      <c r="B543" s="564">
        <v>0</v>
      </c>
      <c r="C543" s="565">
        <v>0</v>
      </c>
      <c r="D543" s="565">
        <v>0</v>
      </c>
      <c r="E543" s="566" t="str">
        <f t="shared" si="101"/>
        <v/>
      </c>
      <c r="F543" s="565">
        <v>0</v>
      </c>
      <c r="G543" s="567" t="str">
        <f t="shared" si="94"/>
        <v/>
      </c>
      <c r="H543" s="527"/>
      <c r="I543" s="527"/>
      <c r="J543" s="527"/>
      <c r="K543" s="527"/>
      <c r="L543" s="527"/>
      <c r="M543" s="527"/>
      <c r="N543" s="527"/>
      <c r="O543" s="527"/>
      <c r="P543" s="527"/>
      <c r="Q543" s="527"/>
      <c r="R543" s="527"/>
      <c r="S543" s="527"/>
      <c r="T543" s="527"/>
      <c r="U543" s="527"/>
      <c r="V543" s="527"/>
      <c r="W543" s="527"/>
      <c r="X543" s="527"/>
      <c r="Y543" s="527"/>
      <c r="Z543" s="527"/>
      <c r="AA543" s="527"/>
      <c r="AB543" s="527"/>
      <c r="AC543" s="527"/>
      <c r="HN543" s="527"/>
      <c r="HO543" s="527"/>
      <c r="HP543" s="527"/>
      <c r="HQ543" s="527"/>
      <c r="HR543" s="527"/>
      <c r="HS543" s="527"/>
      <c r="HT543" s="527"/>
      <c r="HU543" s="527"/>
      <c r="HV543" s="527"/>
      <c r="HW543" s="527"/>
      <c r="HX543" s="527"/>
      <c r="HY543" s="527"/>
      <c r="HZ543" s="527"/>
      <c r="IA543" s="527"/>
      <c r="IB543" s="527"/>
      <c r="IC543" s="527"/>
      <c r="ID543" s="527"/>
      <c r="IE543" s="527"/>
      <c r="IF543" s="527"/>
      <c r="IG543" s="527"/>
      <c r="IH543" s="527"/>
      <c r="II543" s="527"/>
      <c r="IJ543" s="527"/>
      <c r="IK543" s="527"/>
      <c r="IL543" s="527"/>
      <c r="IM543" s="527"/>
      <c r="IN543" s="527"/>
      <c r="IO543" s="527"/>
      <c r="IP543" s="527"/>
      <c r="IQ543" s="527"/>
      <c r="IR543" s="527"/>
      <c r="IS543" s="527"/>
    </row>
    <row r="544" s="5" customFormat="1" ht="24.95" customHeight="1" spans="1:253">
      <c r="A544" s="563" t="s">
        <v>413</v>
      </c>
      <c r="B544" s="564">
        <v>0</v>
      </c>
      <c r="C544" s="565">
        <v>0</v>
      </c>
      <c r="D544" s="565">
        <v>0</v>
      </c>
      <c r="E544" s="566" t="str">
        <f t="shared" si="101"/>
        <v/>
      </c>
      <c r="F544" s="565">
        <v>0</v>
      </c>
      <c r="G544" s="567" t="str">
        <f t="shared" si="94"/>
        <v/>
      </c>
      <c r="H544" s="527"/>
      <c r="I544" s="527"/>
      <c r="J544" s="527"/>
      <c r="K544" s="527"/>
      <c r="L544" s="527"/>
      <c r="M544" s="527"/>
      <c r="N544" s="527"/>
      <c r="O544" s="527"/>
      <c r="P544" s="527"/>
      <c r="Q544" s="527"/>
      <c r="R544" s="527"/>
      <c r="S544" s="527"/>
      <c r="T544" s="527"/>
      <c r="U544" s="527"/>
      <c r="V544" s="527"/>
      <c r="W544" s="527"/>
      <c r="X544" s="527"/>
      <c r="Y544" s="527"/>
      <c r="Z544" s="527"/>
      <c r="AA544" s="527"/>
      <c r="AB544" s="527"/>
      <c r="AC544" s="527"/>
      <c r="HN544" s="527"/>
      <c r="HO544" s="527"/>
      <c r="HP544" s="527"/>
      <c r="HQ544" s="527"/>
      <c r="HR544" s="527"/>
      <c r="HS544" s="527"/>
      <c r="HT544" s="527"/>
      <c r="HU544" s="527"/>
      <c r="HV544" s="527"/>
      <c r="HW544" s="527"/>
      <c r="HX544" s="527"/>
      <c r="HY544" s="527"/>
      <c r="HZ544" s="527"/>
      <c r="IA544" s="527"/>
      <c r="IB544" s="527"/>
      <c r="IC544" s="527"/>
      <c r="ID544" s="527"/>
      <c r="IE544" s="527"/>
      <c r="IF544" s="527"/>
      <c r="IG544" s="527"/>
      <c r="IH544" s="527"/>
      <c r="II544" s="527"/>
      <c r="IJ544" s="527"/>
      <c r="IK544" s="527"/>
      <c r="IL544" s="527"/>
      <c r="IM544" s="527"/>
      <c r="IN544" s="527"/>
      <c r="IO544" s="527"/>
      <c r="IP544" s="527"/>
      <c r="IQ544" s="527"/>
      <c r="IR544" s="527"/>
      <c r="IS544" s="527"/>
    </row>
    <row r="545" s="5" customFormat="1" ht="24.95" customHeight="1" spans="1:253">
      <c r="A545" s="563" t="s">
        <v>414</v>
      </c>
      <c r="B545" s="564">
        <v>0</v>
      </c>
      <c r="C545" s="565">
        <v>4</v>
      </c>
      <c r="D545" s="565">
        <v>0</v>
      </c>
      <c r="E545" s="566">
        <f t="shared" si="101"/>
        <v>0</v>
      </c>
      <c r="F545" s="565">
        <v>3</v>
      </c>
      <c r="G545" s="567">
        <f t="shared" si="94"/>
        <v>-1</v>
      </c>
      <c r="H545" s="527"/>
      <c r="I545" s="527"/>
      <c r="J545" s="527"/>
      <c r="K545" s="527"/>
      <c r="L545" s="527"/>
      <c r="M545" s="527"/>
      <c r="N545" s="527"/>
      <c r="O545" s="527"/>
      <c r="P545" s="527"/>
      <c r="Q545" s="527"/>
      <c r="R545" s="527"/>
      <c r="S545" s="527"/>
      <c r="T545" s="527"/>
      <c r="U545" s="527"/>
      <c r="V545" s="527"/>
      <c r="W545" s="527"/>
      <c r="X545" s="527"/>
      <c r="Y545" s="527"/>
      <c r="Z545" s="527"/>
      <c r="AA545" s="527"/>
      <c r="AB545" s="527"/>
      <c r="AC545" s="527"/>
      <c r="HN545" s="527"/>
      <c r="HO545" s="527"/>
      <c r="HP545" s="527"/>
      <c r="HQ545" s="527"/>
      <c r="HR545" s="527"/>
      <c r="HS545" s="527"/>
      <c r="HT545" s="527"/>
      <c r="HU545" s="527"/>
      <c r="HV545" s="527"/>
      <c r="HW545" s="527"/>
      <c r="HX545" s="527"/>
      <c r="HY545" s="527"/>
      <c r="HZ545" s="527"/>
      <c r="IA545" s="527"/>
      <c r="IB545" s="527"/>
      <c r="IC545" s="527"/>
      <c r="ID545" s="527"/>
      <c r="IE545" s="527"/>
      <c r="IF545" s="527"/>
      <c r="IG545" s="527"/>
      <c r="IH545" s="527"/>
      <c r="II545" s="527"/>
      <c r="IJ545" s="527"/>
      <c r="IK545" s="527"/>
      <c r="IL545" s="527"/>
      <c r="IM545" s="527"/>
      <c r="IN545" s="527"/>
      <c r="IO545" s="527"/>
      <c r="IP545" s="527"/>
      <c r="IQ545" s="527"/>
      <c r="IR545" s="527"/>
      <c r="IS545" s="527"/>
    </row>
    <row r="546" s="5" customFormat="1" ht="24.95" customHeight="1" spans="1:253">
      <c r="A546" s="568" t="s">
        <v>415</v>
      </c>
      <c r="B546" s="367">
        <f t="shared" ref="B546:F546" si="104">SUM(B547:B554)</f>
        <v>0</v>
      </c>
      <c r="C546" s="367">
        <f t="shared" si="104"/>
        <v>0</v>
      </c>
      <c r="D546" s="367">
        <f t="shared" si="104"/>
        <v>0</v>
      </c>
      <c r="E546" s="561" t="str">
        <f t="shared" si="101"/>
        <v/>
      </c>
      <c r="F546" s="367">
        <f t="shared" si="104"/>
        <v>0</v>
      </c>
      <c r="G546" s="562" t="str">
        <f t="shared" si="94"/>
        <v/>
      </c>
      <c r="H546" s="527"/>
      <c r="I546" s="527"/>
      <c r="J546" s="527"/>
      <c r="K546" s="527"/>
      <c r="L546" s="527"/>
      <c r="M546" s="527"/>
      <c r="N546" s="527"/>
      <c r="O546" s="527"/>
      <c r="P546" s="527"/>
      <c r="Q546" s="527"/>
      <c r="R546" s="527"/>
      <c r="S546" s="527"/>
      <c r="T546" s="527"/>
      <c r="U546" s="527"/>
      <c r="V546" s="527"/>
      <c r="W546" s="527"/>
      <c r="X546" s="527"/>
      <c r="Y546" s="527"/>
      <c r="Z546" s="527"/>
      <c r="AA546" s="527"/>
      <c r="AB546" s="527"/>
      <c r="AC546" s="527"/>
      <c r="HN546" s="527"/>
      <c r="HO546" s="527"/>
      <c r="HP546" s="527"/>
      <c r="HQ546" s="527"/>
      <c r="HR546" s="527"/>
      <c r="HS546" s="527"/>
      <c r="HT546" s="527"/>
      <c r="HU546" s="527"/>
      <c r="HV546" s="527"/>
      <c r="HW546" s="527"/>
      <c r="HX546" s="527"/>
      <c r="HY546" s="527"/>
      <c r="HZ546" s="527"/>
      <c r="IA546" s="527"/>
      <c r="IB546" s="527"/>
      <c r="IC546" s="527"/>
      <c r="ID546" s="527"/>
      <c r="IE546" s="527"/>
      <c r="IF546" s="527"/>
      <c r="IG546" s="527"/>
      <c r="IH546" s="527"/>
      <c r="II546" s="527"/>
      <c r="IJ546" s="527"/>
      <c r="IK546" s="527"/>
      <c r="IL546" s="527"/>
      <c r="IM546" s="527"/>
      <c r="IN546" s="527"/>
      <c r="IO546" s="527"/>
      <c r="IP546" s="527"/>
      <c r="IQ546" s="527"/>
      <c r="IR546" s="527"/>
      <c r="IS546" s="527"/>
    </row>
    <row r="547" s="5" customFormat="1" ht="24.95" customHeight="1" spans="1:253">
      <c r="A547" s="563" t="s">
        <v>50</v>
      </c>
      <c r="B547" s="564">
        <v>0</v>
      </c>
      <c r="C547" s="565">
        <v>0</v>
      </c>
      <c r="D547" s="565">
        <v>0</v>
      </c>
      <c r="E547" s="566" t="str">
        <f t="shared" si="101"/>
        <v/>
      </c>
      <c r="F547" s="565">
        <v>0</v>
      </c>
      <c r="G547" s="567" t="str">
        <f t="shared" si="94"/>
        <v/>
      </c>
      <c r="H547" s="527"/>
      <c r="I547" s="527"/>
      <c r="J547" s="527"/>
      <c r="K547" s="527"/>
      <c r="L547" s="527"/>
      <c r="M547" s="527"/>
      <c r="N547" s="527"/>
      <c r="O547" s="527"/>
      <c r="P547" s="527"/>
      <c r="Q547" s="527"/>
      <c r="R547" s="527"/>
      <c r="S547" s="527"/>
      <c r="T547" s="527"/>
      <c r="U547" s="527"/>
      <c r="V547" s="527"/>
      <c r="W547" s="527"/>
      <c r="X547" s="527"/>
      <c r="Y547" s="527"/>
      <c r="Z547" s="527"/>
      <c r="AA547" s="527"/>
      <c r="AB547" s="527"/>
      <c r="AC547" s="527"/>
      <c r="HN547" s="527"/>
      <c r="HO547" s="527"/>
      <c r="HP547" s="527"/>
      <c r="HQ547" s="527"/>
      <c r="HR547" s="527"/>
      <c r="HS547" s="527"/>
      <c r="HT547" s="527"/>
      <c r="HU547" s="527"/>
      <c r="HV547" s="527"/>
      <c r="HW547" s="527"/>
      <c r="HX547" s="527"/>
      <c r="HY547" s="527"/>
      <c r="HZ547" s="527"/>
      <c r="IA547" s="527"/>
      <c r="IB547" s="527"/>
      <c r="IC547" s="527"/>
      <c r="ID547" s="527"/>
      <c r="IE547" s="527"/>
      <c r="IF547" s="527"/>
      <c r="IG547" s="527"/>
      <c r="IH547" s="527"/>
      <c r="II547" s="527"/>
      <c r="IJ547" s="527"/>
      <c r="IK547" s="527"/>
      <c r="IL547" s="527"/>
      <c r="IM547" s="527"/>
      <c r="IN547" s="527"/>
      <c r="IO547" s="527"/>
      <c r="IP547" s="527"/>
      <c r="IQ547" s="527"/>
      <c r="IR547" s="527"/>
      <c r="IS547" s="527"/>
    </row>
    <row r="548" s="529" customFormat="1" ht="24.95" customHeight="1" spans="1:253">
      <c r="A548" s="563" t="s">
        <v>51</v>
      </c>
      <c r="B548" s="564">
        <v>0</v>
      </c>
      <c r="C548" s="565">
        <v>0</v>
      </c>
      <c r="D548" s="565">
        <v>0</v>
      </c>
      <c r="E548" s="566" t="str">
        <f t="shared" si="101"/>
        <v/>
      </c>
      <c r="F548" s="565">
        <v>0</v>
      </c>
      <c r="G548" s="567" t="str">
        <f t="shared" si="94"/>
        <v/>
      </c>
      <c r="H548" s="528"/>
      <c r="I548" s="528"/>
      <c r="J548" s="528"/>
      <c r="K548" s="528"/>
      <c r="L548" s="528"/>
      <c r="M548" s="528"/>
      <c r="N548" s="528"/>
      <c r="O548" s="528"/>
      <c r="P548" s="528"/>
      <c r="Q548" s="528"/>
      <c r="R548" s="528"/>
      <c r="S548" s="528"/>
      <c r="T548" s="528"/>
      <c r="U548" s="528"/>
      <c r="V548" s="528"/>
      <c r="W548" s="528"/>
      <c r="X548" s="528"/>
      <c r="Y548" s="528"/>
      <c r="Z548" s="528"/>
      <c r="AA548" s="528"/>
      <c r="AB548" s="528"/>
      <c r="AC548" s="528"/>
      <c r="HN548" s="528"/>
      <c r="HO548" s="528"/>
      <c r="HP548" s="528"/>
      <c r="HQ548" s="528"/>
      <c r="HR548" s="528"/>
      <c r="HS548" s="528"/>
      <c r="HT548" s="528"/>
      <c r="HU548" s="528"/>
      <c r="HV548" s="528"/>
      <c r="HW548" s="528"/>
      <c r="HX548" s="528"/>
      <c r="HY548" s="528"/>
      <c r="HZ548" s="528"/>
      <c r="IA548" s="528"/>
      <c r="IB548" s="528"/>
      <c r="IC548" s="528"/>
      <c r="ID548" s="528"/>
      <c r="IE548" s="528"/>
      <c r="IF548" s="528"/>
      <c r="IG548" s="528"/>
      <c r="IH548" s="528"/>
      <c r="II548" s="528"/>
      <c r="IJ548" s="528"/>
      <c r="IK548" s="528"/>
      <c r="IL548" s="528"/>
      <c r="IM548" s="528"/>
      <c r="IN548" s="528"/>
      <c r="IO548" s="528"/>
      <c r="IP548" s="528"/>
      <c r="IQ548" s="528"/>
      <c r="IR548" s="528"/>
      <c r="IS548" s="528"/>
    </row>
    <row r="549" s="528" customFormat="1" ht="24.95" customHeight="1" spans="1:253">
      <c r="A549" s="563" t="s">
        <v>52</v>
      </c>
      <c r="B549" s="564">
        <v>0</v>
      </c>
      <c r="C549" s="565">
        <v>0</v>
      </c>
      <c r="D549" s="565">
        <v>0</v>
      </c>
      <c r="E549" s="566" t="str">
        <f t="shared" si="101"/>
        <v/>
      </c>
      <c r="F549" s="565">
        <v>0</v>
      </c>
      <c r="G549" s="567" t="str">
        <f t="shared" si="94"/>
        <v/>
      </c>
    </row>
    <row r="550" s="5" customFormat="1" ht="24.95" customHeight="1" spans="1:253">
      <c r="A550" s="563" t="s">
        <v>416</v>
      </c>
      <c r="B550" s="564">
        <v>0</v>
      </c>
      <c r="C550" s="565">
        <v>0</v>
      </c>
      <c r="D550" s="565">
        <v>0</v>
      </c>
      <c r="E550" s="566" t="str">
        <f t="shared" si="101"/>
        <v/>
      </c>
      <c r="F550" s="565">
        <v>0</v>
      </c>
      <c r="G550" s="567" t="str">
        <f t="shared" si="94"/>
        <v/>
      </c>
      <c r="H550" s="527"/>
      <c r="I550" s="527"/>
      <c r="J550" s="527"/>
      <c r="K550" s="527"/>
      <c r="L550" s="527"/>
      <c r="M550" s="527"/>
      <c r="N550" s="527"/>
      <c r="O550" s="527"/>
      <c r="P550" s="527"/>
      <c r="Q550" s="527"/>
      <c r="R550" s="527"/>
      <c r="S550" s="527"/>
      <c r="T550" s="527"/>
      <c r="U550" s="527"/>
      <c r="V550" s="527"/>
      <c r="W550" s="527"/>
      <c r="X550" s="527"/>
      <c r="Y550" s="527"/>
      <c r="Z550" s="527"/>
      <c r="AA550" s="527"/>
      <c r="AB550" s="527"/>
      <c r="AC550" s="527"/>
      <c r="HN550" s="527"/>
      <c r="HO550" s="527"/>
      <c r="HP550" s="527"/>
      <c r="HQ550" s="527"/>
      <c r="HR550" s="527"/>
      <c r="HS550" s="527"/>
      <c r="HT550" s="527"/>
      <c r="HU550" s="527"/>
      <c r="HV550" s="527"/>
      <c r="HW550" s="527"/>
      <c r="HX550" s="527"/>
      <c r="HY550" s="527"/>
      <c r="HZ550" s="527"/>
      <c r="IA550" s="527"/>
      <c r="IB550" s="527"/>
      <c r="IC550" s="527"/>
      <c r="ID550" s="527"/>
      <c r="IE550" s="527"/>
      <c r="IF550" s="527"/>
      <c r="IG550" s="527"/>
      <c r="IH550" s="527"/>
      <c r="II550" s="527"/>
      <c r="IJ550" s="527"/>
      <c r="IK550" s="527"/>
      <c r="IL550" s="527"/>
      <c r="IM550" s="527"/>
      <c r="IN550" s="527"/>
      <c r="IO550" s="527"/>
      <c r="IP550" s="527"/>
      <c r="IQ550" s="527"/>
      <c r="IR550" s="527"/>
      <c r="IS550" s="527"/>
    </row>
    <row r="551" s="5" customFormat="1" ht="24.95" customHeight="1" spans="1:253">
      <c r="A551" s="563" t="s">
        <v>417</v>
      </c>
      <c r="B551" s="564">
        <v>0</v>
      </c>
      <c r="C551" s="565">
        <v>0</v>
      </c>
      <c r="D551" s="565">
        <v>0</v>
      </c>
      <c r="E551" s="566" t="str">
        <f t="shared" si="101"/>
        <v/>
      </c>
      <c r="F551" s="565">
        <v>0</v>
      </c>
      <c r="G551" s="567" t="str">
        <f t="shared" si="94"/>
        <v/>
      </c>
      <c r="H551" s="527"/>
      <c r="I551" s="527"/>
      <c r="J551" s="527"/>
      <c r="K551" s="527"/>
      <c r="L551" s="527"/>
      <c r="M551" s="527"/>
      <c r="N551" s="527"/>
      <c r="O551" s="527"/>
      <c r="P551" s="527"/>
      <c r="Q551" s="527"/>
      <c r="R551" s="527"/>
      <c r="S551" s="527"/>
      <c r="T551" s="527"/>
      <c r="U551" s="527"/>
      <c r="V551" s="527"/>
      <c r="W551" s="527"/>
      <c r="X551" s="527"/>
      <c r="Y551" s="527"/>
      <c r="Z551" s="527"/>
      <c r="AA551" s="527"/>
      <c r="AB551" s="527"/>
      <c r="AC551" s="527"/>
      <c r="HN551" s="527"/>
      <c r="HO551" s="527"/>
      <c r="HP551" s="527"/>
      <c r="HQ551" s="527"/>
      <c r="HR551" s="527"/>
      <c r="HS551" s="527"/>
      <c r="HT551" s="527"/>
      <c r="HU551" s="527"/>
      <c r="HV551" s="527"/>
      <c r="HW551" s="527"/>
      <c r="HX551" s="527"/>
      <c r="HY551" s="527"/>
      <c r="HZ551" s="527"/>
      <c r="IA551" s="527"/>
      <c r="IB551" s="527"/>
      <c r="IC551" s="527"/>
      <c r="ID551" s="527"/>
      <c r="IE551" s="527"/>
      <c r="IF551" s="527"/>
      <c r="IG551" s="527"/>
      <c r="IH551" s="527"/>
      <c r="II551" s="527"/>
      <c r="IJ551" s="527"/>
      <c r="IK551" s="527"/>
      <c r="IL551" s="527"/>
      <c r="IM551" s="527"/>
      <c r="IN551" s="527"/>
      <c r="IO551" s="527"/>
      <c r="IP551" s="527"/>
      <c r="IQ551" s="527"/>
      <c r="IR551" s="527"/>
      <c r="IS551" s="527"/>
    </row>
    <row r="552" s="5" customFormat="1" ht="24.95" customHeight="1" spans="1:253">
      <c r="A552" s="563" t="s">
        <v>418</v>
      </c>
      <c r="B552" s="564">
        <v>0</v>
      </c>
      <c r="C552" s="565">
        <v>0</v>
      </c>
      <c r="D552" s="565">
        <v>0</v>
      </c>
      <c r="E552" s="566" t="str">
        <f t="shared" si="101"/>
        <v/>
      </c>
      <c r="F552" s="565">
        <v>0</v>
      </c>
      <c r="G552" s="567" t="str">
        <f t="shared" si="94"/>
        <v/>
      </c>
      <c r="H552" s="527"/>
      <c r="I552" s="527"/>
      <c r="J552" s="527"/>
      <c r="K552" s="527"/>
      <c r="L552" s="527"/>
      <c r="M552" s="527"/>
      <c r="N552" s="527"/>
      <c r="O552" s="527"/>
      <c r="P552" s="527"/>
      <c r="Q552" s="527"/>
      <c r="R552" s="527"/>
      <c r="S552" s="527"/>
      <c r="T552" s="527"/>
      <c r="U552" s="527"/>
      <c r="V552" s="527"/>
      <c r="W552" s="527"/>
      <c r="X552" s="527"/>
      <c r="Y552" s="527"/>
      <c r="Z552" s="527"/>
      <c r="AA552" s="527"/>
      <c r="AB552" s="527"/>
      <c r="AC552" s="527"/>
      <c r="HN552" s="527"/>
      <c r="HO552" s="527"/>
      <c r="HP552" s="527"/>
      <c r="HQ552" s="527"/>
      <c r="HR552" s="527"/>
      <c r="HS552" s="527"/>
      <c r="HT552" s="527"/>
      <c r="HU552" s="527"/>
      <c r="HV552" s="527"/>
      <c r="HW552" s="527"/>
      <c r="HX552" s="527"/>
      <c r="HY552" s="527"/>
      <c r="HZ552" s="527"/>
      <c r="IA552" s="527"/>
      <c r="IB552" s="527"/>
      <c r="IC552" s="527"/>
      <c r="ID552" s="527"/>
      <c r="IE552" s="527"/>
      <c r="IF552" s="527"/>
      <c r="IG552" s="527"/>
      <c r="IH552" s="527"/>
      <c r="II552" s="527"/>
      <c r="IJ552" s="527"/>
      <c r="IK552" s="527"/>
      <c r="IL552" s="527"/>
      <c r="IM552" s="527"/>
      <c r="IN552" s="527"/>
      <c r="IO552" s="527"/>
      <c r="IP552" s="527"/>
      <c r="IQ552" s="527"/>
      <c r="IR552" s="527"/>
      <c r="IS552" s="527"/>
    </row>
    <row r="553" s="5" customFormat="1" ht="24.95" customHeight="1" spans="1:253">
      <c r="A553" s="563" t="s">
        <v>419</v>
      </c>
      <c r="B553" s="564">
        <v>0</v>
      </c>
      <c r="C553" s="565">
        <v>0</v>
      </c>
      <c r="D553" s="565">
        <v>0</v>
      </c>
      <c r="E553" s="566" t="str">
        <f t="shared" si="101"/>
        <v/>
      </c>
      <c r="F553" s="565">
        <v>0</v>
      </c>
      <c r="G553" s="567" t="str">
        <f t="shared" ref="G553:G575" si="105">IFERROR((D553-F553)/F553,"")</f>
        <v/>
      </c>
      <c r="H553" s="527"/>
      <c r="I553" s="527"/>
      <c r="J553" s="527"/>
      <c r="K553" s="527"/>
      <c r="L553" s="527"/>
      <c r="M553" s="527"/>
      <c r="N553" s="527"/>
      <c r="O553" s="527"/>
      <c r="P553" s="527"/>
      <c r="Q553" s="527"/>
      <c r="R553" s="527"/>
      <c r="S553" s="527"/>
      <c r="T553" s="527"/>
      <c r="U553" s="527"/>
      <c r="V553" s="527"/>
      <c r="W553" s="527"/>
      <c r="X553" s="527"/>
      <c r="Y553" s="527"/>
      <c r="Z553" s="527"/>
      <c r="AA553" s="527"/>
      <c r="AB553" s="527"/>
      <c r="AC553" s="527"/>
      <c r="HN553" s="527"/>
      <c r="HO553" s="527"/>
      <c r="HP553" s="527"/>
      <c r="HQ553" s="527"/>
      <c r="HR553" s="527"/>
      <c r="HS553" s="527"/>
      <c r="HT553" s="527"/>
      <c r="HU553" s="527"/>
      <c r="HV553" s="527"/>
      <c r="HW553" s="527"/>
      <c r="HX553" s="527"/>
      <c r="HY553" s="527"/>
      <c r="HZ553" s="527"/>
      <c r="IA553" s="527"/>
      <c r="IB553" s="527"/>
      <c r="IC553" s="527"/>
      <c r="ID553" s="527"/>
      <c r="IE553" s="527"/>
      <c r="IF553" s="527"/>
      <c r="IG553" s="527"/>
      <c r="IH553" s="527"/>
      <c r="II553" s="527"/>
      <c r="IJ553" s="527"/>
      <c r="IK553" s="527"/>
      <c r="IL553" s="527"/>
      <c r="IM553" s="527"/>
      <c r="IN553" s="527"/>
      <c r="IO553" s="527"/>
      <c r="IP553" s="527"/>
      <c r="IQ553" s="527"/>
      <c r="IR553" s="527"/>
      <c r="IS553" s="527"/>
    </row>
    <row r="554" s="528" customFormat="1" ht="24.95" customHeight="1" spans="1:253">
      <c r="A554" s="563" t="s">
        <v>420</v>
      </c>
      <c r="B554" s="564">
        <v>0</v>
      </c>
      <c r="C554" s="565">
        <v>0</v>
      </c>
      <c r="D554" s="565">
        <v>0</v>
      </c>
      <c r="E554" s="566" t="str">
        <f t="shared" si="101"/>
        <v/>
      </c>
      <c r="F554" s="565">
        <v>0</v>
      </c>
      <c r="G554" s="567" t="str">
        <f t="shared" si="105"/>
        <v/>
      </c>
    </row>
    <row r="555" s="5" customFormat="1" ht="24.95" customHeight="1" spans="1:253">
      <c r="A555" s="568" t="s">
        <v>421</v>
      </c>
      <c r="B555" s="367">
        <f t="shared" ref="B555:F555" si="106">SUM(B556:B562)</f>
        <v>300</v>
      </c>
      <c r="C555" s="367">
        <f t="shared" si="106"/>
        <v>166</v>
      </c>
      <c r="D555" s="367">
        <f t="shared" si="106"/>
        <v>166</v>
      </c>
      <c r="E555" s="561">
        <f t="shared" si="101"/>
        <v>1</v>
      </c>
      <c r="F555" s="367">
        <f t="shared" si="106"/>
        <v>95</v>
      </c>
      <c r="G555" s="562">
        <f t="shared" si="105"/>
        <v>0.747368421052632</v>
      </c>
      <c r="H555" s="527"/>
      <c r="I555" s="527"/>
      <c r="J555" s="527"/>
      <c r="K555" s="527"/>
      <c r="L555" s="527"/>
      <c r="M555" s="527"/>
      <c r="N555" s="527"/>
      <c r="O555" s="527"/>
      <c r="P555" s="527"/>
      <c r="Q555" s="527"/>
      <c r="R555" s="527"/>
      <c r="S555" s="527"/>
      <c r="T555" s="527"/>
      <c r="U555" s="527"/>
      <c r="V555" s="527"/>
      <c r="W555" s="527"/>
      <c r="X555" s="527"/>
      <c r="Y555" s="527"/>
      <c r="Z555" s="527"/>
      <c r="AA555" s="527"/>
      <c r="AB555" s="527"/>
      <c r="AC555" s="527"/>
      <c r="HN555" s="527"/>
      <c r="HO555" s="527"/>
      <c r="HP555" s="527"/>
      <c r="HQ555" s="527"/>
      <c r="HR555" s="527"/>
      <c r="HS555" s="527"/>
      <c r="HT555" s="527"/>
      <c r="HU555" s="527"/>
      <c r="HV555" s="527"/>
      <c r="HW555" s="527"/>
      <c r="HX555" s="527"/>
      <c r="HY555" s="527"/>
      <c r="HZ555" s="527"/>
      <c r="IA555" s="527"/>
      <c r="IB555" s="527"/>
      <c r="IC555" s="527"/>
      <c r="ID555" s="527"/>
      <c r="IE555" s="527"/>
      <c r="IF555" s="527"/>
      <c r="IG555" s="527"/>
      <c r="IH555" s="527"/>
      <c r="II555" s="527"/>
      <c r="IJ555" s="527"/>
      <c r="IK555" s="527"/>
      <c r="IL555" s="527"/>
      <c r="IM555" s="527"/>
      <c r="IN555" s="527"/>
      <c r="IO555" s="527"/>
      <c r="IP555" s="527"/>
      <c r="IQ555" s="527"/>
      <c r="IR555" s="527"/>
      <c r="IS555" s="527"/>
    </row>
    <row r="556" s="528" customFormat="1" ht="24.95" customHeight="1" spans="1:253">
      <c r="A556" s="563" t="s">
        <v>50</v>
      </c>
      <c r="B556" s="564">
        <v>0</v>
      </c>
      <c r="C556" s="565">
        <v>0</v>
      </c>
      <c r="D556" s="565">
        <v>0</v>
      </c>
      <c r="E556" s="566" t="str">
        <f t="shared" si="101"/>
        <v/>
      </c>
      <c r="F556" s="565">
        <v>0</v>
      </c>
      <c r="G556" s="567" t="str">
        <f t="shared" si="105"/>
        <v/>
      </c>
    </row>
    <row r="557" s="528" customFormat="1" ht="24.95" customHeight="1" spans="1:253">
      <c r="A557" s="563" t="s">
        <v>51</v>
      </c>
      <c r="B557" s="564">
        <v>0</v>
      </c>
      <c r="C557" s="565">
        <v>0</v>
      </c>
      <c r="D557" s="565">
        <v>0</v>
      </c>
      <c r="E557" s="566" t="str">
        <f t="shared" si="101"/>
        <v/>
      </c>
      <c r="F557" s="565">
        <v>0</v>
      </c>
      <c r="G557" s="567" t="str">
        <f t="shared" si="105"/>
        <v/>
      </c>
    </row>
    <row r="558" s="5" customFormat="1" ht="24.95" customHeight="1" spans="1:253">
      <c r="A558" s="563" t="s">
        <v>52</v>
      </c>
      <c r="B558" s="564">
        <v>0</v>
      </c>
      <c r="C558" s="565">
        <v>0</v>
      </c>
      <c r="D558" s="565">
        <v>0</v>
      </c>
      <c r="E558" s="566" t="str">
        <f t="shared" si="101"/>
        <v/>
      </c>
      <c r="F558" s="565">
        <v>0</v>
      </c>
      <c r="G558" s="567" t="str">
        <f t="shared" si="105"/>
        <v/>
      </c>
      <c r="H558" s="527"/>
      <c r="I558" s="527"/>
      <c r="J558" s="527"/>
      <c r="K558" s="527"/>
      <c r="L558" s="527"/>
      <c r="M558" s="527"/>
      <c r="N558" s="527"/>
      <c r="O558" s="527"/>
      <c r="P558" s="527"/>
      <c r="Q558" s="527"/>
      <c r="R558" s="527"/>
      <c r="S558" s="527"/>
      <c r="T558" s="527"/>
      <c r="U558" s="527"/>
      <c r="V558" s="527"/>
      <c r="W558" s="527"/>
      <c r="X558" s="527"/>
      <c r="Y558" s="527"/>
      <c r="Z558" s="527"/>
      <c r="AA558" s="527"/>
      <c r="AB558" s="527"/>
      <c r="AC558" s="527"/>
      <c r="HN558" s="527"/>
      <c r="HO558" s="527"/>
      <c r="HP558" s="527"/>
      <c r="HQ558" s="527"/>
      <c r="HR558" s="527"/>
      <c r="HS558" s="527"/>
      <c r="HT558" s="527"/>
      <c r="HU558" s="527"/>
      <c r="HV558" s="527"/>
      <c r="HW558" s="527"/>
      <c r="HX558" s="527"/>
      <c r="HY558" s="527"/>
      <c r="HZ558" s="527"/>
      <c r="IA558" s="527"/>
      <c r="IB558" s="527"/>
      <c r="IC558" s="527"/>
      <c r="ID558" s="527"/>
      <c r="IE558" s="527"/>
      <c r="IF558" s="527"/>
      <c r="IG558" s="527"/>
      <c r="IH558" s="527"/>
      <c r="II558" s="527"/>
      <c r="IJ558" s="527"/>
      <c r="IK558" s="527"/>
      <c r="IL558" s="527"/>
      <c r="IM558" s="527"/>
      <c r="IN558" s="527"/>
      <c r="IO558" s="527"/>
      <c r="IP558" s="527"/>
      <c r="IQ558" s="527"/>
      <c r="IR558" s="527"/>
      <c r="IS558" s="527"/>
    </row>
    <row r="559" s="5" customFormat="1" ht="24.95" customHeight="1" spans="1:253">
      <c r="A559" s="563" t="s">
        <v>422</v>
      </c>
      <c r="B559" s="564">
        <v>0</v>
      </c>
      <c r="C559" s="565">
        <v>0</v>
      </c>
      <c r="D559" s="565">
        <v>0</v>
      </c>
      <c r="E559" s="566" t="str">
        <f t="shared" si="101"/>
        <v/>
      </c>
      <c r="F559" s="565">
        <v>0</v>
      </c>
      <c r="G559" s="567" t="str">
        <f t="shared" si="105"/>
        <v/>
      </c>
      <c r="H559" s="527"/>
      <c r="I559" s="527"/>
      <c r="J559" s="527"/>
      <c r="K559" s="527"/>
      <c r="L559" s="527"/>
      <c r="M559" s="527"/>
      <c r="N559" s="527"/>
      <c r="O559" s="527"/>
      <c r="P559" s="527"/>
      <c r="Q559" s="527"/>
      <c r="R559" s="527"/>
      <c r="S559" s="527"/>
      <c r="T559" s="527"/>
      <c r="U559" s="527"/>
      <c r="V559" s="527"/>
      <c r="W559" s="527"/>
      <c r="X559" s="527"/>
      <c r="Y559" s="527"/>
      <c r="Z559" s="527"/>
      <c r="AA559" s="527"/>
      <c r="AB559" s="527"/>
      <c r="AC559" s="527"/>
      <c r="HN559" s="527"/>
      <c r="HO559" s="527"/>
      <c r="HP559" s="527"/>
      <c r="HQ559" s="527"/>
      <c r="HR559" s="527"/>
      <c r="HS559" s="527"/>
      <c r="HT559" s="527"/>
      <c r="HU559" s="527"/>
      <c r="HV559" s="527"/>
      <c r="HW559" s="527"/>
      <c r="HX559" s="527"/>
      <c r="HY559" s="527"/>
      <c r="HZ559" s="527"/>
      <c r="IA559" s="527"/>
      <c r="IB559" s="527"/>
      <c r="IC559" s="527"/>
      <c r="ID559" s="527"/>
      <c r="IE559" s="527"/>
      <c r="IF559" s="527"/>
      <c r="IG559" s="527"/>
      <c r="IH559" s="527"/>
      <c r="II559" s="527"/>
      <c r="IJ559" s="527"/>
      <c r="IK559" s="527"/>
      <c r="IL559" s="527"/>
      <c r="IM559" s="527"/>
      <c r="IN559" s="527"/>
      <c r="IO559" s="527"/>
      <c r="IP559" s="527"/>
      <c r="IQ559" s="527"/>
      <c r="IR559" s="527"/>
      <c r="IS559" s="527"/>
    </row>
    <row r="560" s="531" customFormat="1" ht="24.95" customHeight="1" spans="1:253">
      <c r="A560" s="563" t="s">
        <v>423</v>
      </c>
      <c r="B560" s="564">
        <v>0</v>
      </c>
      <c r="C560" s="565">
        <v>0</v>
      </c>
      <c r="D560" s="565">
        <v>0</v>
      </c>
      <c r="E560" s="566" t="str">
        <f t="shared" si="101"/>
        <v/>
      </c>
      <c r="F560" s="565">
        <v>0</v>
      </c>
      <c r="G560" s="567" t="str">
        <f t="shared" si="105"/>
        <v/>
      </c>
    </row>
    <row r="561" s="528" customFormat="1" ht="24.95" customHeight="1" spans="1:253">
      <c r="A561" s="563" t="s">
        <v>424</v>
      </c>
      <c r="B561" s="564">
        <v>0</v>
      </c>
      <c r="C561" s="565">
        <v>0</v>
      </c>
      <c r="D561" s="565">
        <v>0</v>
      </c>
      <c r="E561" s="566" t="str">
        <f t="shared" si="101"/>
        <v/>
      </c>
      <c r="F561" s="565">
        <v>0</v>
      </c>
      <c r="G561" s="567" t="str">
        <f t="shared" si="105"/>
        <v/>
      </c>
    </row>
    <row r="562" s="528" customFormat="1" ht="24.95" customHeight="1" spans="1:253">
      <c r="A562" s="563" t="s">
        <v>425</v>
      </c>
      <c r="B562" s="564">
        <v>300</v>
      </c>
      <c r="C562" s="565">
        <v>166</v>
      </c>
      <c r="D562" s="565">
        <v>166</v>
      </c>
      <c r="E562" s="566">
        <f t="shared" si="101"/>
        <v>1</v>
      </c>
      <c r="F562" s="565">
        <v>95</v>
      </c>
      <c r="G562" s="567">
        <f t="shared" si="105"/>
        <v>0.747368421052632</v>
      </c>
    </row>
    <row r="563" s="5" customFormat="1" ht="37.5" spans="1:253">
      <c r="A563" s="568" t="s">
        <v>426</v>
      </c>
      <c r="B563" s="367">
        <f t="shared" ref="B563:F563" si="107">SUM(B564:B566)</f>
        <v>1521</v>
      </c>
      <c r="C563" s="367">
        <f t="shared" si="107"/>
        <v>1662</v>
      </c>
      <c r="D563" s="367">
        <f t="shared" si="107"/>
        <v>279</v>
      </c>
      <c r="E563" s="561">
        <f t="shared" si="101"/>
        <v>0.167870036101083</v>
      </c>
      <c r="F563" s="367">
        <f t="shared" si="107"/>
        <v>935</v>
      </c>
      <c r="G563" s="562">
        <f t="shared" si="105"/>
        <v>-0.701604278074866</v>
      </c>
      <c r="H563" s="527"/>
      <c r="I563" s="527"/>
      <c r="J563" s="527"/>
      <c r="K563" s="527"/>
      <c r="L563" s="527"/>
      <c r="M563" s="527"/>
      <c r="N563" s="527"/>
      <c r="O563" s="527"/>
      <c r="P563" s="527"/>
      <c r="Q563" s="527"/>
      <c r="R563" s="527"/>
      <c r="S563" s="527"/>
      <c r="T563" s="527"/>
      <c r="U563" s="527"/>
      <c r="V563" s="527"/>
      <c r="W563" s="527"/>
      <c r="X563" s="527"/>
      <c r="Y563" s="527"/>
      <c r="Z563" s="527"/>
      <c r="AA563" s="527"/>
      <c r="AB563" s="527"/>
      <c r="AC563" s="527"/>
      <c r="HN563" s="527"/>
      <c r="HO563" s="527"/>
      <c r="HP563" s="527"/>
      <c r="HQ563" s="527"/>
      <c r="HR563" s="527"/>
      <c r="HS563" s="527"/>
      <c r="HT563" s="527"/>
      <c r="HU563" s="527"/>
      <c r="HV563" s="527"/>
      <c r="HW563" s="527"/>
      <c r="HX563" s="527"/>
      <c r="HY563" s="527"/>
      <c r="HZ563" s="527"/>
      <c r="IA563" s="527"/>
      <c r="IB563" s="527"/>
      <c r="IC563" s="527"/>
      <c r="ID563" s="527"/>
      <c r="IE563" s="527"/>
      <c r="IF563" s="527"/>
      <c r="IG563" s="527"/>
      <c r="IH563" s="527"/>
      <c r="II563" s="527"/>
      <c r="IJ563" s="527"/>
      <c r="IK563" s="527"/>
      <c r="IL563" s="527"/>
      <c r="IM563" s="527"/>
      <c r="IN563" s="527"/>
      <c r="IO563" s="527"/>
      <c r="IP563" s="527"/>
      <c r="IQ563" s="527"/>
      <c r="IR563" s="527"/>
      <c r="IS563" s="527"/>
    </row>
    <row r="564" s="5" customFormat="1" ht="24.95" customHeight="1" spans="1:253">
      <c r="A564" s="563" t="s">
        <v>427</v>
      </c>
      <c r="B564" s="564">
        <v>13</v>
      </c>
      <c r="C564" s="565">
        <v>0</v>
      </c>
      <c r="D564" s="565">
        <v>0</v>
      </c>
      <c r="E564" s="566" t="str">
        <f t="shared" si="101"/>
        <v/>
      </c>
      <c r="F564" s="565">
        <v>37</v>
      </c>
      <c r="G564" s="567">
        <f t="shared" si="105"/>
        <v>-1</v>
      </c>
      <c r="H564" s="527"/>
      <c r="I564" s="527"/>
      <c r="J564" s="527"/>
      <c r="K564" s="527"/>
      <c r="L564" s="527"/>
      <c r="M564" s="527"/>
      <c r="N564" s="527"/>
      <c r="O564" s="527"/>
      <c r="P564" s="527"/>
      <c r="Q564" s="527"/>
      <c r="R564" s="527"/>
      <c r="S564" s="527"/>
      <c r="T564" s="527"/>
      <c r="U564" s="527"/>
      <c r="V564" s="527"/>
      <c r="W564" s="527"/>
      <c r="X564" s="527"/>
      <c r="Y564" s="527"/>
      <c r="Z564" s="527"/>
      <c r="AA564" s="527"/>
      <c r="AB564" s="527"/>
      <c r="AC564" s="527"/>
      <c r="HN564" s="527"/>
      <c r="HO564" s="527"/>
      <c r="HP564" s="527"/>
      <c r="HQ564" s="527"/>
      <c r="HR564" s="527"/>
      <c r="HS564" s="527"/>
      <c r="HT564" s="527"/>
      <c r="HU564" s="527"/>
      <c r="HV564" s="527"/>
      <c r="HW564" s="527"/>
      <c r="HX564" s="527"/>
      <c r="HY564" s="527"/>
      <c r="HZ564" s="527"/>
      <c r="IA564" s="527"/>
      <c r="IB564" s="527"/>
      <c r="IC564" s="527"/>
      <c r="ID564" s="527"/>
      <c r="IE564" s="527"/>
      <c r="IF564" s="527"/>
      <c r="IG564" s="527"/>
      <c r="IH564" s="527"/>
      <c r="II564" s="527"/>
      <c r="IJ564" s="527"/>
      <c r="IK564" s="527"/>
      <c r="IL564" s="527"/>
      <c r="IM564" s="527"/>
      <c r="IN564" s="527"/>
      <c r="IO564" s="527"/>
      <c r="IP564" s="527"/>
      <c r="IQ564" s="527"/>
      <c r="IR564" s="527"/>
      <c r="IS564" s="527"/>
    </row>
    <row r="565" s="5" customFormat="1" ht="24.95" customHeight="1" spans="1:253">
      <c r="A565" s="563" t="s">
        <v>428</v>
      </c>
      <c r="B565" s="564">
        <v>180</v>
      </c>
      <c r="C565" s="565">
        <v>180</v>
      </c>
      <c r="D565" s="565">
        <v>50</v>
      </c>
      <c r="E565" s="566">
        <f t="shared" si="101"/>
        <v>0.277777777777778</v>
      </c>
      <c r="F565" s="565">
        <v>0</v>
      </c>
      <c r="G565" s="567" t="str">
        <f t="shared" si="105"/>
        <v/>
      </c>
      <c r="H565" s="527"/>
      <c r="I565" s="527"/>
      <c r="J565" s="527"/>
      <c r="K565" s="527"/>
      <c r="L565" s="527"/>
      <c r="M565" s="527"/>
      <c r="N565" s="527"/>
      <c r="O565" s="527"/>
      <c r="P565" s="527"/>
      <c r="Q565" s="527"/>
      <c r="R565" s="527"/>
      <c r="S565" s="527"/>
      <c r="T565" s="527"/>
      <c r="U565" s="527"/>
      <c r="V565" s="527"/>
      <c r="W565" s="527"/>
      <c r="X565" s="527"/>
      <c r="Y565" s="527"/>
      <c r="Z565" s="527"/>
      <c r="AA565" s="527"/>
      <c r="AB565" s="527"/>
      <c r="AC565" s="527"/>
      <c r="HN565" s="527"/>
      <c r="HO565" s="527"/>
      <c r="HP565" s="527"/>
      <c r="HQ565" s="527"/>
      <c r="HR565" s="527"/>
      <c r="HS565" s="527"/>
      <c r="HT565" s="527"/>
      <c r="HU565" s="527"/>
      <c r="HV565" s="527"/>
      <c r="HW565" s="527"/>
      <c r="HX565" s="527"/>
      <c r="HY565" s="527"/>
      <c r="HZ565" s="527"/>
      <c r="IA565" s="527"/>
      <c r="IB565" s="527"/>
      <c r="IC565" s="527"/>
      <c r="ID565" s="527"/>
      <c r="IE565" s="527"/>
      <c r="IF565" s="527"/>
      <c r="IG565" s="527"/>
      <c r="IH565" s="527"/>
      <c r="II565" s="527"/>
      <c r="IJ565" s="527"/>
      <c r="IK565" s="527"/>
      <c r="IL565" s="527"/>
      <c r="IM565" s="527"/>
      <c r="IN565" s="527"/>
      <c r="IO565" s="527"/>
      <c r="IP565" s="527"/>
      <c r="IQ565" s="527"/>
      <c r="IR565" s="527"/>
      <c r="IS565" s="527"/>
    </row>
    <row r="566" s="5" customFormat="1" ht="37.5" spans="1:253">
      <c r="A566" s="563" t="s">
        <v>429</v>
      </c>
      <c r="B566" s="564">
        <v>1328</v>
      </c>
      <c r="C566" s="565">
        <v>1482</v>
      </c>
      <c r="D566" s="565">
        <v>229</v>
      </c>
      <c r="E566" s="566">
        <f t="shared" si="101"/>
        <v>0.154520917678812</v>
      </c>
      <c r="F566" s="565">
        <v>898</v>
      </c>
      <c r="G566" s="567">
        <f t="shared" si="105"/>
        <v>-0.744988864142539</v>
      </c>
      <c r="H566" s="527"/>
      <c r="I566" s="527"/>
      <c r="J566" s="527"/>
      <c r="K566" s="527"/>
      <c r="L566" s="527"/>
      <c r="M566" s="527"/>
      <c r="N566" s="527"/>
      <c r="O566" s="527"/>
      <c r="P566" s="527"/>
      <c r="Q566" s="527"/>
      <c r="R566" s="527"/>
      <c r="S566" s="527"/>
      <c r="T566" s="527"/>
      <c r="U566" s="527"/>
      <c r="V566" s="527"/>
      <c r="W566" s="527"/>
      <c r="X566" s="527"/>
      <c r="Y566" s="527"/>
      <c r="Z566" s="527"/>
      <c r="AA566" s="527"/>
      <c r="AB566" s="527"/>
      <c r="AC566" s="527"/>
      <c r="HN566" s="527"/>
      <c r="HO566" s="527"/>
      <c r="HP566" s="527"/>
      <c r="HQ566" s="527"/>
      <c r="HR566" s="527"/>
      <c r="HS566" s="527"/>
      <c r="HT566" s="527"/>
      <c r="HU566" s="527"/>
      <c r="HV566" s="527"/>
      <c r="HW566" s="527"/>
      <c r="HX566" s="527"/>
      <c r="HY566" s="527"/>
      <c r="HZ566" s="527"/>
      <c r="IA566" s="527"/>
      <c r="IB566" s="527"/>
      <c r="IC566" s="527"/>
      <c r="ID566" s="527"/>
      <c r="IE566" s="527"/>
      <c r="IF566" s="527"/>
      <c r="IG566" s="527"/>
      <c r="IH566" s="527"/>
      <c r="II566" s="527"/>
      <c r="IJ566" s="527"/>
      <c r="IK566" s="527"/>
      <c r="IL566" s="527"/>
      <c r="IM566" s="527"/>
      <c r="IN566" s="527"/>
      <c r="IO566" s="527"/>
      <c r="IP566" s="527"/>
      <c r="IQ566" s="527"/>
      <c r="IR566" s="527"/>
      <c r="IS566" s="527"/>
    </row>
    <row r="567" s="5" customFormat="1" ht="24.95" customHeight="1" spans="1:253">
      <c r="A567" s="575" t="s">
        <v>430</v>
      </c>
      <c r="B567" s="367">
        <f t="shared" ref="B567:F567" si="108">SUM(B568,B587,B596,B598,B607,B611,B621,B630,B637,B645,B654,B660,B663,B666,B669,B672,B675,B679,B683,B692,B695)</f>
        <v>20100</v>
      </c>
      <c r="C567" s="367">
        <f t="shared" si="108"/>
        <v>22598</v>
      </c>
      <c r="D567" s="367">
        <f t="shared" si="108"/>
        <v>15958</v>
      </c>
      <c r="E567" s="561">
        <f t="shared" si="101"/>
        <v>0.706168687494468</v>
      </c>
      <c r="F567" s="367">
        <f t="shared" si="108"/>
        <v>18175</v>
      </c>
      <c r="G567" s="562">
        <f t="shared" si="105"/>
        <v>-0.121980742778542</v>
      </c>
      <c r="H567" s="527"/>
      <c r="I567" s="527"/>
      <c r="J567" s="527"/>
      <c r="K567" s="527"/>
      <c r="L567" s="527"/>
      <c r="M567" s="527"/>
      <c r="N567" s="527"/>
      <c r="O567" s="527"/>
      <c r="P567" s="527"/>
      <c r="Q567" s="527"/>
      <c r="R567" s="527"/>
      <c r="S567" s="527"/>
      <c r="T567" s="527"/>
      <c r="U567" s="527"/>
      <c r="V567" s="527"/>
      <c r="W567" s="527"/>
      <c r="X567" s="527"/>
      <c r="Y567" s="527"/>
      <c r="Z567" s="527"/>
      <c r="AA567" s="527"/>
      <c r="AB567" s="527"/>
      <c r="AC567" s="527"/>
      <c r="HN567" s="527"/>
      <c r="HO567" s="527"/>
      <c r="HP567" s="527"/>
      <c r="HQ567" s="527"/>
      <c r="HR567" s="527"/>
      <c r="HS567" s="527"/>
      <c r="HT567" s="527"/>
      <c r="HU567" s="527"/>
      <c r="HV567" s="527"/>
      <c r="HW567" s="527"/>
      <c r="HX567" s="527"/>
      <c r="HY567" s="527"/>
      <c r="HZ567" s="527"/>
      <c r="IA567" s="527"/>
      <c r="IB567" s="527"/>
      <c r="IC567" s="527"/>
      <c r="ID567" s="527"/>
      <c r="IE567" s="527"/>
      <c r="IF567" s="527"/>
      <c r="IG567" s="527"/>
      <c r="IH567" s="527"/>
      <c r="II567" s="527"/>
      <c r="IJ567" s="527"/>
      <c r="IK567" s="527"/>
      <c r="IL567" s="527"/>
      <c r="IM567" s="527"/>
      <c r="IN567" s="527"/>
      <c r="IO567" s="527"/>
      <c r="IP567" s="527"/>
      <c r="IQ567" s="527"/>
      <c r="IR567" s="527"/>
      <c r="IS567" s="527"/>
    </row>
    <row r="568" s="5" customFormat="1" ht="24.95" customHeight="1" spans="1:253">
      <c r="A568" s="568" t="s">
        <v>431</v>
      </c>
      <c r="B568" s="367">
        <f t="shared" ref="B568:F568" si="109">SUM(B569:B586)</f>
        <v>1332</v>
      </c>
      <c r="C568" s="367">
        <f t="shared" si="109"/>
        <v>1106</v>
      </c>
      <c r="D568" s="367">
        <f t="shared" si="109"/>
        <v>1063</v>
      </c>
      <c r="E568" s="561">
        <f t="shared" si="101"/>
        <v>0.961121157323689</v>
      </c>
      <c r="F568" s="367">
        <f t="shared" si="109"/>
        <v>1155</v>
      </c>
      <c r="G568" s="562">
        <f t="shared" si="105"/>
        <v>-0.0796536796536797</v>
      </c>
      <c r="H568" s="527"/>
      <c r="I568" s="527"/>
      <c r="J568" s="527"/>
      <c r="K568" s="527"/>
      <c r="L568" s="527"/>
      <c r="M568" s="527"/>
      <c r="N568" s="527"/>
      <c r="O568" s="527"/>
      <c r="P568" s="527"/>
      <c r="Q568" s="527"/>
      <c r="R568" s="527"/>
      <c r="S568" s="527"/>
      <c r="T568" s="527"/>
      <c r="U568" s="527"/>
      <c r="V568" s="527"/>
      <c r="W568" s="527"/>
      <c r="X568" s="527"/>
      <c r="Y568" s="527"/>
      <c r="Z568" s="527"/>
      <c r="AA568" s="527"/>
      <c r="AB568" s="527"/>
      <c r="AC568" s="527"/>
      <c r="HN568" s="527"/>
      <c r="HO568" s="527"/>
      <c r="HP568" s="527"/>
      <c r="HQ568" s="527"/>
      <c r="HR568" s="527"/>
      <c r="HS568" s="527"/>
      <c r="HT568" s="527"/>
      <c r="HU568" s="527"/>
      <c r="HV568" s="527"/>
      <c r="HW568" s="527"/>
      <c r="HX568" s="527"/>
      <c r="HY568" s="527"/>
      <c r="HZ568" s="527"/>
      <c r="IA568" s="527"/>
      <c r="IB568" s="527"/>
      <c r="IC568" s="527"/>
      <c r="ID568" s="527"/>
      <c r="IE568" s="527"/>
      <c r="IF568" s="527"/>
      <c r="IG568" s="527"/>
      <c r="IH568" s="527"/>
      <c r="II568" s="527"/>
      <c r="IJ568" s="527"/>
      <c r="IK568" s="527"/>
      <c r="IL568" s="527"/>
      <c r="IM568" s="527"/>
      <c r="IN568" s="527"/>
      <c r="IO568" s="527"/>
      <c r="IP568" s="527"/>
      <c r="IQ568" s="527"/>
      <c r="IR568" s="527"/>
      <c r="IS568" s="527"/>
    </row>
    <row r="569" s="5" customFormat="1" ht="24.95" customHeight="1" spans="1:253">
      <c r="A569" s="563" t="s">
        <v>50</v>
      </c>
      <c r="B569" s="564">
        <v>490</v>
      </c>
      <c r="C569" s="565">
        <v>525</v>
      </c>
      <c r="D569" s="565">
        <v>525</v>
      </c>
      <c r="E569" s="566">
        <f t="shared" si="101"/>
        <v>1</v>
      </c>
      <c r="F569" s="565">
        <v>512</v>
      </c>
      <c r="G569" s="567">
        <f t="shared" si="105"/>
        <v>0.025390625</v>
      </c>
      <c r="H569" s="527"/>
      <c r="I569" s="527"/>
      <c r="J569" s="527"/>
      <c r="K569" s="527"/>
      <c r="L569" s="527"/>
      <c r="M569" s="527"/>
      <c r="N569" s="527"/>
      <c r="O569" s="527"/>
      <c r="P569" s="527"/>
      <c r="Q569" s="527"/>
      <c r="R569" s="527"/>
      <c r="S569" s="527"/>
      <c r="T569" s="527"/>
      <c r="U569" s="527"/>
      <c r="V569" s="527"/>
      <c r="W569" s="527"/>
      <c r="X569" s="527"/>
      <c r="Y569" s="527"/>
      <c r="Z569" s="527"/>
      <c r="AA569" s="527"/>
      <c r="AB569" s="527"/>
      <c r="AC569" s="527"/>
      <c r="HN569" s="527"/>
      <c r="HO569" s="527"/>
      <c r="HP569" s="527"/>
      <c r="HQ569" s="527"/>
      <c r="HR569" s="527"/>
      <c r="HS569" s="527"/>
      <c r="HT569" s="527"/>
      <c r="HU569" s="527"/>
      <c r="HV569" s="527"/>
      <c r="HW569" s="527"/>
      <c r="HX569" s="527"/>
      <c r="HY569" s="527"/>
      <c r="HZ569" s="527"/>
      <c r="IA569" s="527"/>
      <c r="IB569" s="527"/>
      <c r="IC569" s="527"/>
      <c r="ID569" s="527"/>
      <c r="IE569" s="527"/>
      <c r="IF569" s="527"/>
      <c r="IG569" s="527"/>
      <c r="IH569" s="527"/>
      <c r="II569" s="527"/>
      <c r="IJ569" s="527"/>
      <c r="IK569" s="527"/>
      <c r="IL569" s="527"/>
      <c r="IM569" s="527"/>
      <c r="IN569" s="527"/>
      <c r="IO569" s="527"/>
      <c r="IP569" s="527"/>
      <c r="IQ569" s="527"/>
      <c r="IR569" s="527"/>
      <c r="IS569" s="527"/>
    </row>
    <row r="570" s="5" customFormat="1" ht="24.95" customHeight="1" spans="1:253">
      <c r="A570" s="563" t="s">
        <v>51</v>
      </c>
      <c r="B570" s="564">
        <v>0</v>
      </c>
      <c r="C570" s="565">
        <v>0</v>
      </c>
      <c r="D570" s="565">
        <v>0</v>
      </c>
      <c r="E570" s="566" t="str">
        <f t="shared" si="101"/>
        <v/>
      </c>
      <c r="F570" s="565">
        <v>0</v>
      </c>
      <c r="G570" s="567" t="str">
        <f t="shared" si="105"/>
        <v/>
      </c>
      <c r="H570" s="527"/>
      <c r="I570" s="527"/>
      <c r="J570" s="527"/>
      <c r="K570" s="527"/>
      <c r="L570" s="527"/>
      <c r="M570" s="527"/>
      <c r="N570" s="527"/>
      <c r="O570" s="527"/>
      <c r="P570" s="527"/>
      <c r="Q570" s="527"/>
      <c r="R570" s="527"/>
      <c r="S570" s="527"/>
      <c r="T570" s="527"/>
      <c r="U570" s="527"/>
      <c r="V570" s="527"/>
      <c r="W570" s="527"/>
      <c r="X570" s="527"/>
      <c r="Y570" s="527"/>
      <c r="Z570" s="527"/>
      <c r="AA570" s="527"/>
      <c r="AB570" s="527"/>
      <c r="AC570" s="527"/>
      <c r="HN570" s="527"/>
      <c r="HO570" s="527"/>
      <c r="HP570" s="527"/>
      <c r="HQ570" s="527"/>
      <c r="HR570" s="527"/>
      <c r="HS570" s="527"/>
      <c r="HT570" s="527"/>
      <c r="HU570" s="527"/>
      <c r="HV570" s="527"/>
      <c r="HW570" s="527"/>
      <c r="HX570" s="527"/>
      <c r="HY570" s="527"/>
      <c r="HZ570" s="527"/>
      <c r="IA570" s="527"/>
      <c r="IB570" s="527"/>
      <c r="IC570" s="527"/>
      <c r="ID570" s="527"/>
      <c r="IE570" s="527"/>
      <c r="IF570" s="527"/>
      <c r="IG570" s="527"/>
      <c r="IH570" s="527"/>
      <c r="II570" s="527"/>
      <c r="IJ570" s="527"/>
      <c r="IK570" s="527"/>
      <c r="IL570" s="527"/>
      <c r="IM570" s="527"/>
      <c r="IN570" s="527"/>
      <c r="IO570" s="527"/>
      <c r="IP570" s="527"/>
      <c r="IQ570" s="527"/>
      <c r="IR570" s="527"/>
      <c r="IS570" s="527"/>
    </row>
    <row r="571" s="5" customFormat="1" ht="24.95" customHeight="1" spans="1:253">
      <c r="A571" s="563" t="s">
        <v>52</v>
      </c>
      <c r="B571" s="564">
        <v>0</v>
      </c>
      <c r="C571" s="565">
        <v>0</v>
      </c>
      <c r="D571" s="565">
        <v>0</v>
      </c>
      <c r="E571" s="566" t="str">
        <f t="shared" si="101"/>
        <v/>
      </c>
      <c r="F571" s="565">
        <v>0</v>
      </c>
      <c r="G571" s="567" t="str">
        <f t="shared" si="105"/>
        <v/>
      </c>
      <c r="H571" s="527"/>
      <c r="I571" s="527"/>
      <c r="J571" s="527"/>
      <c r="K571" s="527"/>
      <c r="L571" s="527"/>
      <c r="M571" s="527"/>
      <c r="N571" s="527"/>
      <c r="O571" s="527"/>
      <c r="P571" s="527"/>
      <c r="Q571" s="527"/>
      <c r="R571" s="527"/>
      <c r="S571" s="527"/>
      <c r="T571" s="527"/>
      <c r="U571" s="527"/>
      <c r="V571" s="527"/>
      <c r="W571" s="527"/>
      <c r="X571" s="527"/>
      <c r="Y571" s="527"/>
      <c r="Z571" s="527"/>
      <c r="AA571" s="527"/>
      <c r="AB571" s="527"/>
      <c r="AC571" s="527"/>
      <c r="HN571" s="527"/>
      <c r="HO571" s="527"/>
      <c r="HP571" s="527"/>
      <c r="HQ571" s="527"/>
      <c r="HR571" s="527"/>
      <c r="HS571" s="527"/>
      <c r="HT571" s="527"/>
      <c r="HU571" s="527"/>
      <c r="HV571" s="527"/>
      <c r="HW571" s="527"/>
      <c r="HX571" s="527"/>
      <c r="HY571" s="527"/>
      <c r="HZ571" s="527"/>
      <c r="IA571" s="527"/>
      <c r="IB571" s="527"/>
      <c r="IC571" s="527"/>
      <c r="ID571" s="527"/>
      <c r="IE571" s="527"/>
      <c r="IF571" s="527"/>
      <c r="IG571" s="527"/>
      <c r="IH571" s="527"/>
      <c r="II571" s="527"/>
      <c r="IJ571" s="527"/>
      <c r="IK571" s="527"/>
      <c r="IL571" s="527"/>
      <c r="IM571" s="527"/>
      <c r="IN571" s="527"/>
      <c r="IO571" s="527"/>
      <c r="IP571" s="527"/>
      <c r="IQ571" s="527"/>
      <c r="IR571" s="527"/>
      <c r="IS571" s="527"/>
    </row>
    <row r="572" s="5" customFormat="1" ht="24.95" customHeight="1" spans="1:253">
      <c r="A572" s="563" t="s">
        <v>432</v>
      </c>
      <c r="B572" s="564">
        <v>0</v>
      </c>
      <c r="C572" s="565">
        <v>0</v>
      </c>
      <c r="D572" s="565">
        <v>0</v>
      </c>
      <c r="E572" s="566" t="str">
        <f t="shared" si="101"/>
        <v/>
      </c>
      <c r="F572" s="565">
        <v>0</v>
      </c>
      <c r="G572" s="567" t="str">
        <f t="shared" si="105"/>
        <v/>
      </c>
      <c r="H572" s="527"/>
      <c r="I572" s="527"/>
      <c r="J572" s="527"/>
      <c r="K572" s="527"/>
      <c r="L572" s="527"/>
      <c r="M572" s="527"/>
      <c r="N572" s="527"/>
      <c r="O572" s="527"/>
      <c r="P572" s="527"/>
      <c r="Q572" s="527"/>
      <c r="R572" s="527"/>
      <c r="S572" s="527"/>
      <c r="T572" s="527"/>
      <c r="U572" s="527"/>
      <c r="V572" s="527"/>
      <c r="W572" s="527"/>
      <c r="X572" s="527"/>
      <c r="Y572" s="527"/>
      <c r="Z572" s="527"/>
      <c r="AA572" s="527"/>
      <c r="AB572" s="527"/>
      <c r="AC572" s="527"/>
      <c r="HN572" s="527"/>
      <c r="HO572" s="527"/>
      <c r="HP572" s="527"/>
      <c r="HQ572" s="527"/>
      <c r="HR572" s="527"/>
      <c r="HS572" s="527"/>
      <c r="HT572" s="527"/>
      <c r="HU572" s="527"/>
      <c r="HV572" s="527"/>
      <c r="HW572" s="527"/>
      <c r="HX572" s="527"/>
      <c r="HY572" s="527"/>
      <c r="HZ572" s="527"/>
      <c r="IA572" s="527"/>
      <c r="IB572" s="527"/>
      <c r="IC572" s="527"/>
      <c r="ID572" s="527"/>
      <c r="IE572" s="527"/>
      <c r="IF572" s="527"/>
      <c r="IG572" s="527"/>
      <c r="IH572" s="527"/>
      <c r="II572" s="527"/>
      <c r="IJ572" s="527"/>
      <c r="IK572" s="527"/>
      <c r="IL572" s="527"/>
      <c r="IM572" s="527"/>
      <c r="IN572" s="527"/>
      <c r="IO572" s="527"/>
      <c r="IP572" s="527"/>
      <c r="IQ572" s="527"/>
      <c r="IR572" s="527"/>
      <c r="IS572" s="527"/>
    </row>
    <row r="573" s="528" customFormat="1" ht="24.95" customHeight="1" spans="1:253">
      <c r="A573" s="563" t="s">
        <v>433</v>
      </c>
      <c r="B573" s="564">
        <v>0</v>
      </c>
      <c r="C573" s="565">
        <v>0</v>
      </c>
      <c r="D573" s="565">
        <v>0</v>
      </c>
      <c r="E573" s="566" t="str">
        <f t="shared" si="101"/>
        <v/>
      </c>
      <c r="F573" s="565">
        <v>0</v>
      </c>
      <c r="G573" s="567" t="str">
        <f t="shared" si="105"/>
        <v/>
      </c>
    </row>
    <row r="574" s="528" customFormat="1" ht="24.95" customHeight="1" spans="1:253">
      <c r="A574" s="563" t="s">
        <v>434</v>
      </c>
      <c r="B574" s="564">
        <v>0</v>
      </c>
      <c r="C574" s="565">
        <v>0</v>
      </c>
      <c r="D574" s="565">
        <v>0</v>
      </c>
      <c r="E574" s="566" t="str">
        <f t="shared" si="101"/>
        <v/>
      </c>
      <c r="F574" s="565">
        <v>0</v>
      </c>
      <c r="G574" s="567" t="str">
        <f t="shared" si="105"/>
        <v/>
      </c>
    </row>
    <row r="575" s="5" customFormat="1" ht="24.95" customHeight="1" spans="1:253">
      <c r="A575" s="563" t="s">
        <v>435</v>
      </c>
      <c r="B575" s="564">
        <v>0</v>
      </c>
      <c r="C575" s="565">
        <v>0</v>
      </c>
      <c r="D575" s="565">
        <v>0</v>
      </c>
      <c r="E575" s="566" t="str">
        <f t="shared" si="101"/>
        <v/>
      </c>
      <c r="F575" s="565">
        <v>0</v>
      </c>
      <c r="G575" s="567" t="str">
        <f t="shared" si="105"/>
        <v/>
      </c>
      <c r="H575" s="527"/>
      <c r="I575" s="527"/>
      <c r="J575" s="527"/>
      <c r="K575" s="527"/>
      <c r="L575" s="527"/>
      <c r="M575" s="527"/>
      <c r="N575" s="527"/>
      <c r="O575" s="527"/>
      <c r="P575" s="527"/>
      <c r="Q575" s="527"/>
      <c r="R575" s="527"/>
      <c r="S575" s="527"/>
      <c r="T575" s="527"/>
      <c r="U575" s="527"/>
      <c r="V575" s="527"/>
      <c r="W575" s="527"/>
      <c r="X575" s="527"/>
      <c r="Y575" s="527"/>
      <c r="Z575" s="527"/>
      <c r="AA575" s="527"/>
      <c r="AB575" s="527"/>
      <c r="AC575" s="527"/>
      <c r="HN575" s="527"/>
      <c r="HO575" s="527"/>
      <c r="HP575" s="527"/>
      <c r="HQ575" s="527"/>
      <c r="HR575" s="527"/>
      <c r="HS575" s="527"/>
      <c r="HT575" s="527"/>
      <c r="HU575" s="527"/>
      <c r="HV575" s="527"/>
      <c r="HW575" s="527"/>
      <c r="HX575" s="527"/>
      <c r="HY575" s="527"/>
      <c r="HZ575" s="527"/>
      <c r="IA575" s="527"/>
      <c r="IB575" s="527"/>
      <c r="IC575" s="527"/>
      <c r="ID575" s="527"/>
      <c r="IE575" s="527"/>
      <c r="IF575" s="527"/>
      <c r="IG575" s="527"/>
      <c r="IH575" s="527"/>
      <c r="II575" s="527"/>
      <c r="IJ575" s="527"/>
      <c r="IK575" s="527"/>
      <c r="IL575" s="527"/>
      <c r="IM575" s="527"/>
      <c r="IN575" s="527"/>
      <c r="IO575" s="527"/>
      <c r="IP575" s="527"/>
      <c r="IQ575" s="527"/>
      <c r="IR575" s="527"/>
      <c r="IS575" s="527"/>
    </row>
    <row r="576" s="528" customFormat="1" ht="24.95" customHeight="1" spans="1:253">
      <c r="A576" s="563" t="s">
        <v>90</v>
      </c>
      <c r="B576" s="564">
        <v>6</v>
      </c>
      <c r="C576" s="565">
        <v>4</v>
      </c>
      <c r="D576" s="565">
        <v>4</v>
      </c>
      <c r="E576" s="566">
        <f t="shared" si="101"/>
        <v>1</v>
      </c>
      <c r="F576" s="565">
        <v>4</v>
      </c>
      <c r="G576" s="567"/>
    </row>
    <row r="577" s="528" customFormat="1" ht="24.95" customHeight="1" spans="1:253">
      <c r="A577" s="563" t="s">
        <v>436</v>
      </c>
      <c r="B577" s="564">
        <v>99</v>
      </c>
      <c r="C577" s="565">
        <v>101</v>
      </c>
      <c r="D577" s="565">
        <v>101</v>
      </c>
      <c r="E577" s="566">
        <f t="shared" si="101"/>
        <v>1</v>
      </c>
      <c r="F577" s="565">
        <v>78</v>
      </c>
      <c r="G577" s="567">
        <f t="shared" ref="G577:G642" si="110">IFERROR((D577-F577)/F577,"")</f>
        <v>0.294871794871795</v>
      </c>
    </row>
    <row r="578" s="5" customFormat="1" ht="24.95" customHeight="1" spans="1:253">
      <c r="A578" s="563" t="s">
        <v>437</v>
      </c>
      <c r="B578" s="564">
        <v>1</v>
      </c>
      <c r="C578" s="565">
        <v>1</v>
      </c>
      <c r="D578" s="565">
        <v>1</v>
      </c>
      <c r="E578" s="566">
        <f t="shared" si="101"/>
        <v>1</v>
      </c>
      <c r="F578" s="565">
        <v>1</v>
      </c>
      <c r="G578" s="567"/>
      <c r="H578" s="527"/>
      <c r="I578" s="527"/>
      <c r="J578" s="527"/>
      <c r="K578" s="527"/>
      <c r="L578" s="527"/>
      <c r="M578" s="527"/>
      <c r="N578" s="527"/>
      <c r="O578" s="527"/>
      <c r="P578" s="527"/>
      <c r="Q578" s="527"/>
      <c r="R578" s="527"/>
      <c r="S578" s="527"/>
      <c r="T578" s="527"/>
      <c r="U578" s="527"/>
      <c r="V578" s="527"/>
      <c r="W578" s="527"/>
      <c r="X578" s="527"/>
      <c r="Y578" s="527"/>
      <c r="Z578" s="527"/>
      <c r="AA578" s="527"/>
      <c r="AB578" s="527"/>
      <c r="AC578" s="527"/>
      <c r="HN578" s="527"/>
      <c r="HO578" s="527"/>
      <c r="HP578" s="527"/>
      <c r="HQ578" s="527"/>
      <c r="HR578" s="527"/>
      <c r="HS578" s="527"/>
      <c r="HT578" s="527"/>
      <c r="HU578" s="527"/>
      <c r="HV578" s="527"/>
      <c r="HW578" s="527"/>
      <c r="HX578" s="527"/>
      <c r="HY578" s="527"/>
      <c r="HZ578" s="527"/>
      <c r="IA578" s="527"/>
      <c r="IB578" s="527"/>
      <c r="IC578" s="527"/>
      <c r="ID578" s="527"/>
      <c r="IE578" s="527"/>
      <c r="IF578" s="527"/>
      <c r="IG578" s="527"/>
      <c r="IH578" s="527"/>
      <c r="II578" s="527"/>
      <c r="IJ578" s="527"/>
      <c r="IK578" s="527"/>
      <c r="IL578" s="527"/>
      <c r="IM578" s="527"/>
      <c r="IN578" s="527"/>
      <c r="IO578" s="527"/>
      <c r="IP578" s="527"/>
      <c r="IQ578" s="527"/>
      <c r="IR578" s="527"/>
      <c r="IS578" s="527"/>
    </row>
    <row r="579" s="5" customFormat="1" ht="37.5" spans="1:253">
      <c r="A579" s="563" t="s">
        <v>438</v>
      </c>
      <c r="B579" s="564">
        <v>0</v>
      </c>
      <c r="C579" s="565">
        <v>0</v>
      </c>
      <c r="D579" s="565">
        <v>0</v>
      </c>
      <c r="E579" s="566" t="str">
        <f t="shared" si="101"/>
        <v/>
      </c>
      <c r="F579" s="565">
        <v>0</v>
      </c>
      <c r="G579" s="567" t="str">
        <f t="shared" si="110"/>
        <v/>
      </c>
      <c r="H579" s="527"/>
      <c r="I579" s="527"/>
      <c r="J579" s="527"/>
      <c r="K579" s="527"/>
      <c r="L579" s="527"/>
      <c r="M579" s="527"/>
      <c r="N579" s="527"/>
      <c r="O579" s="527"/>
      <c r="P579" s="527"/>
      <c r="Q579" s="527"/>
      <c r="R579" s="527"/>
      <c r="S579" s="527"/>
      <c r="T579" s="527"/>
      <c r="U579" s="527"/>
      <c r="V579" s="527"/>
      <c r="W579" s="527"/>
      <c r="X579" s="527"/>
      <c r="Y579" s="527"/>
      <c r="Z579" s="527"/>
      <c r="AA579" s="527"/>
      <c r="AB579" s="527"/>
      <c r="AC579" s="527"/>
      <c r="HN579" s="527"/>
      <c r="HO579" s="527"/>
      <c r="HP579" s="527"/>
      <c r="HQ579" s="527"/>
      <c r="HR579" s="527"/>
      <c r="HS579" s="527"/>
      <c r="HT579" s="527"/>
      <c r="HU579" s="527"/>
      <c r="HV579" s="527"/>
      <c r="HW579" s="527"/>
      <c r="HX579" s="527"/>
      <c r="HY579" s="527"/>
      <c r="HZ579" s="527"/>
      <c r="IA579" s="527"/>
      <c r="IB579" s="527"/>
      <c r="IC579" s="527"/>
      <c r="ID579" s="527"/>
      <c r="IE579" s="527"/>
      <c r="IF579" s="527"/>
      <c r="IG579" s="527"/>
      <c r="IH579" s="527"/>
      <c r="II579" s="527"/>
      <c r="IJ579" s="527"/>
      <c r="IK579" s="527"/>
      <c r="IL579" s="527"/>
      <c r="IM579" s="527"/>
      <c r="IN579" s="527"/>
      <c r="IO579" s="527"/>
      <c r="IP579" s="527"/>
      <c r="IQ579" s="527"/>
      <c r="IR579" s="527"/>
      <c r="IS579" s="527"/>
    </row>
    <row r="580" s="5" customFormat="1" ht="24.95" customHeight="1" spans="1:253">
      <c r="A580" s="563" t="s">
        <v>439</v>
      </c>
      <c r="B580" s="564">
        <v>2</v>
      </c>
      <c r="C580" s="565">
        <v>2</v>
      </c>
      <c r="D580" s="565">
        <v>2</v>
      </c>
      <c r="E580" s="566">
        <f t="shared" si="101"/>
        <v>1</v>
      </c>
      <c r="F580" s="565">
        <v>2</v>
      </c>
      <c r="G580" s="567"/>
      <c r="H580" s="527"/>
      <c r="I580" s="527"/>
      <c r="J580" s="527"/>
      <c r="K580" s="527"/>
      <c r="L580" s="527"/>
      <c r="M580" s="527"/>
      <c r="N580" s="527"/>
      <c r="O580" s="527"/>
      <c r="P580" s="527"/>
      <c r="Q580" s="527"/>
      <c r="R580" s="527"/>
      <c r="S580" s="527"/>
      <c r="T580" s="527"/>
      <c r="U580" s="527"/>
      <c r="V580" s="527"/>
      <c r="W580" s="527"/>
      <c r="X580" s="527"/>
      <c r="Y580" s="527"/>
      <c r="Z580" s="527"/>
      <c r="AA580" s="527"/>
      <c r="AB580" s="527"/>
      <c r="AC580" s="527"/>
      <c r="HN580" s="527"/>
      <c r="HO580" s="527"/>
      <c r="HP580" s="527"/>
      <c r="HQ580" s="527"/>
      <c r="HR580" s="527"/>
      <c r="HS580" s="527"/>
      <c r="HT580" s="527"/>
      <c r="HU580" s="527"/>
      <c r="HV580" s="527"/>
      <c r="HW580" s="527"/>
      <c r="HX580" s="527"/>
      <c r="HY580" s="527"/>
      <c r="HZ580" s="527"/>
      <c r="IA580" s="527"/>
      <c r="IB580" s="527"/>
      <c r="IC580" s="527"/>
      <c r="ID580" s="527"/>
      <c r="IE580" s="527"/>
      <c r="IF580" s="527"/>
      <c r="IG580" s="527"/>
      <c r="IH580" s="527"/>
      <c r="II580" s="527"/>
      <c r="IJ580" s="527"/>
      <c r="IK580" s="527"/>
      <c r="IL580" s="527"/>
      <c r="IM580" s="527"/>
      <c r="IN580" s="527"/>
      <c r="IO580" s="527"/>
      <c r="IP580" s="527"/>
      <c r="IQ580" s="527"/>
      <c r="IR580" s="527"/>
      <c r="IS580" s="527"/>
    </row>
    <row r="581" s="5" customFormat="1" ht="24.95" customHeight="1" spans="1:253">
      <c r="A581" s="563" t="s">
        <v>440</v>
      </c>
      <c r="B581" s="564">
        <v>0</v>
      </c>
      <c r="C581" s="565">
        <v>0</v>
      </c>
      <c r="D581" s="565">
        <v>0</v>
      </c>
      <c r="E581" s="566" t="str">
        <f t="shared" ref="E581:E644" si="111">IFERROR(D581/C581,"")</f>
        <v/>
      </c>
      <c r="F581" s="565">
        <v>0</v>
      </c>
      <c r="G581" s="567" t="str">
        <f t="shared" si="110"/>
        <v/>
      </c>
      <c r="H581" s="527"/>
      <c r="I581" s="527"/>
      <c r="J581" s="527"/>
      <c r="K581" s="527"/>
      <c r="L581" s="527"/>
      <c r="M581" s="527"/>
      <c r="N581" s="527"/>
      <c r="O581" s="527"/>
      <c r="P581" s="527"/>
      <c r="Q581" s="527"/>
      <c r="R581" s="527"/>
      <c r="S581" s="527"/>
      <c r="T581" s="527"/>
      <c r="U581" s="527"/>
      <c r="V581" s="527"/>
      <c r="W581" s="527"/>
      <c r="X581" s="527"/>
      <c r="Y581" s="527"/>
      <c r="Z581" s="527"/>
      <c r="AA581" s="527"/>
      <c r="AB581" s="527"/>
      <c r="AC581" s="527"/>
      <c r="HN581" s="527"/>
      <c r="HO581" s="527"/>
      <c r="HP581" s="527"/>
      <c r="HQ581" s="527"/>
      <c r="HR581" s="527"/>
      <c r="HS581" s="527"/>
      <c r="HT581" s="527"/>
      <c r="HU581" s="527"/>
      <c r="HV581" s="527"/>
      <c r="HW581" s="527"/>
      <c r="HX581" s="527"/>
      <c r="HY581" s="527"/>
      <c r="HZ581" s="527"/>
      <c r="IA581" s="527"/>
      <c r="IB581" s="527"/>
      <c r="IC581" s="527"/>
      <c r="ID581" s="527"/>
      <c r="IE581" s="527"/>
      <c r="IF581" s="527"/>
      <c r="IG581" s="527"/>
      <c r="IH581" s="527"/>
      <c r="II581" s="527"/>
      <c r="IJ581" s="527"/>
      <c r="IK581" s="527"/>
      <c r="IL581" s="527"/>
      <c r="IM581" s="527"/>
      <c r="IN581" s="527"/>
      <c r="IO581" s="527"/>
      <c r="IP581" s="527"/>
      <c r="IQ581" s="527"/>
      <c r="IR581" s="527"/>
      <c r="IS581" s="527"/>
    </row>
    <row r="582" s="5" customFormat="1" ht="24.95" customHeight="1" spans="1:253">
      <c r="A582" s="563" t="s">
        <v>441</v>
      </c>
      <c r="B582" s="564">
        <v>0</v>
      </c>
      <c r="C582" s="565">
        <v>0</v>
      </c>
      <c r="D582" s="565">
        <v>0</v>
      </c>
      <c r="E582" s="566" t="str">
        <f t="shared" si="111"/>
        <v/>
      </c>
      <c r="F582" s="565">
        <v>0</v>
      </c>
      <c r="G582" s="567" t="str">
        <f t="shared" si="110"/>
        <v/>
      </c>
      <c r="H582" s="527"/>
      <c r="I582" s="527"/>
      <c r="J582" s="527"/>
      <c r="K582" s="527"/>
      <c r="L582" s="527"/>
      <c r="M582" s="527"/>
      <c r="N582" s="527"/>
      <c r="O582" s="527"/>
      <c r="P582" s="527"/>
      <c r="Q582" s="527"/>
      <c r="R582" s="527"/>
      <c r="S582" s="527"/>
      <c r="T582" s="527"/>
      <c r="U582" s="527"/>
      <c r="V582" s="527"/>
      <c r="W582" s="527"/>
      <c r="X582" s="527"/>
      <c r="Y582" s="527"/>
      <c r="Z582" s="527"/>
      <c r="AA582" s="527"/>
      <c r="AB582" s="527"/>
      <c r="AC582" s="527"/>
      <c r="HN582" s="527"/>
      <c r="HO582" s="527"/>
      <c r="HP582" s="527"/>
      <c r="HQ582" s="527"/>
      <c r="HR582" s="527"/>
      <c r="HS582" s="527"/>
      <c r="HT582" s="527"/>
      <c r="HU582" s="527"/>
      <c r="HV582" s="527"/>
      <c r="HW582" s="527"/>
      <c r="HX582" s="527"/>
      <c r="HY582" s="527"/>
      <c r="HZ582" s="527"/>
      <c r="IA582" s="527"/>
      <c r="IB582" s="527"/>
      <c r="IC582" s="527"/>
      <c r="ID582" s="527"/>
      <c r="IE582" s="527"/>
      <c r="IF582" s="527"/>
      <c r="IG582" s="527"/>
      <c r="IH582" s="527"/>
      <c r="II582" s="527"/>
      <c r="IJ582" s="527"/>
      <c r="IK582" s="527"/>
      <c r="IL582" s="527"/>
      <c r="IM582" s="527"/>
      <c r="IN582" s="527"/>
      <c r="IO582" s="527"/>
      <c r="IP582" s="527"/>
      <c r="IQ582" s="527"/>
      <c r="IR582" s="527"/>
      <c r="IS582" s="527"/>
    </row>
    <row r="583" s="5" customFormat="1" ht="24.95" customHeight="1" spans="1:253">
      <c r="A583" s="563" t="s">
        <v>442</v>
      </c>
      <c r="B583" s="564">
        <v>0</v>
      </c>
      <c r="C583" s="565">
        <v>0</v>
      </c>
      <c r="D583" s="565">
        <v>0</v>
      </c>
      <c r="E583" s="566" t="str">
        <f t="shared" si="111"/>
        <v/>
      </c>
      <c r="F583" s="565">
        <v>0</v>
      </c>
      <c r="G583" s="567" t="str">
        <f t="shared" si="110"/>
        <v/>
      </c>
      <c r="H583" s="527"/>
      <c r="I583" s="527"/>
      <c r="J583" s="527"/>
      <c r="K583" s="527"/>
      <c r="L583" s="527"/>
      <c r="M583" s="527"/>
      <c r="N583" s="527"/>
      <c r="O583" s="527"/>
      <c r="P583" s="527"/>
      <c r="Q583" s="527"/>
      <c r="R583" s="527"/>
      <c r="S583" s="527"/>
      <c r="T583" s="527"/>
      <c r="U583" s="527"/>
      <c r="V583" s="527"/>
      <c r="W583" s="527"/>
      <c r="X583" s="527"/>
      <c r="Y583" s="527"/>
      <c r="Z583" s="527"/>
      <c r="AA583" s="527"/>
      <c r="AB583" s="527"/>
      <c r="AC583" s="527"/>
      <c r="HN583" s="527"/>
      <c r="HO583" s="527"/>
      <c r="HP583" s="527"/>
      <c r="HQ583" s="527"/>
      <c r="HR583" s="527"/>
      <c r="HS583" s="527"/>
      <c r="HT583" s="527"/>
      <c r="HU583" s="527"/>
      <c r="HV583" s="527"/>
      <c r="HW583" s="527"/>
      <c r="HX583" s="527"/>
      <c r="HY583" s="527"/>
      <c r="HZ583" s="527"/>
      <c r="IA583" s="527"/>
      <c r="IB583" s="527"/>
      <c r="IC583" s="527"/>
      <c r="ID583" s="527"/>
      <c r="IE583" s="527"/>
      <c r="IF583" s="527"/>
      <c r="IG583" s="527"/>
      <c r="IH583" s="527"/>
      <c r="II583" s="527"/>
      <c r="IJ583" s="527"/>
      <c r="IK583" s="527"/>
      <c r="IL583" s="527"/>
      <c r="IM583" s="527"/>
      <c r="IN583" s="527"/>
      <c r="IO583" s="527"/>
      <c r="IP583" s="527"/>
      <c r="IQ583" s="527"/>
      <c r="IR583" s="527"/>
      <c r="IS583" s="527"/>
    </row>
    <row r="584" s="528" customFormat="1" ht="24.95" customHeight="1" spans="1:253">
      <c r="A584" s="563" t="s">
        <v>443</v>
      </c>
      <c r="B584" s="564">
        <v>20</v>
      </c>
      <c r="C584" s="565">
        <v>18</v>
      </c>
      <c r="D584" s="565">
        <v>18</v>
      </c>
      <c r="E584" s="566">
        <f t="shared" si="111"/>
        <v>1</v>
      </c>
      <c r="F584" s="565">
        <v>12</v>
      </c>
      <c r="G584" s="567">
        <f t="shared" si="110"/>
        <v>0.5</v>
      </c>
    </row>
    <row r="585" s="528" customFormat="1" ht="24.95" customHeight="1" spans="1:253">
      <c r="A585" s="563" t="s">
        <v>59</v>
      </c>
      <c r="B585" s="564">
        <v>263</v>
      </c>
      <c r="C585" s="565">
        <v>258</v>
      </c>
      <c r="D585" s="565">
        <v>258</v>
      </c>
      <c r="E585" s="566">
        <f t="shared" si="111"/>
        <v>1</v>
      </c>
      <c r="F585" s="565">
        <v>213</v>
      </c>
      <c r="G585" s="567">
        <f t="shared" si="110"/>
        <v>0.211267605633803</v>
      </c>
    </row>
    <row r="586" s="528" customFormat="1" ht="37.5" spans="1:253">
      <c r="A586" s="563" t="s">
        <v>444</v>
      </c>
      <c r="B586" s="564">
        <v>451</v>
      </c>
      <c r="C586" s="565">
        <v>197</v>
      </c>
      <c r="D586" s="565">
        <v>154</v>
      </c>
      <c r="E586" s="566">
        <f t="shared" si="111"/>
        <v>0.781725888324873</v>
      </c>
      <c r="F586" s="565">
        <v>333</v>
      </c>
      <c r="G586" s="567">
        <f t="shared" si="110"/>
        <v>-0.537537537537538</v>
      </c>
    </row>
    <row r="587" s="528" customFormat="1" ht="24.95" customHeight="1" spans="1:253">
      <c r="A587" s="568" t="s">
        <v>445</v>
      </c>
      <c r="B587" s="367">
        <f t="shared" ref="B587:F587" si="112">SUM(B588:B595)</f>
        <v>482</v>
      </c>
      <c r="C587" s="367">
        <f t="shared" si="112"/>
        <v>409</v>
      </c>
      <c r="D587" s="367">
        <f t="shared" si="112"/>
        <v>409</v>
      </c>
      <c r="E587" s="561">
        <f t="shared" si="111"/>
        <v>1</v>
      </c>
      <c r="F587" s="367">
        <f t="shared" si="112"/>
        <v>665</v>
      </c>
      <c r="G587" s="562">
        <f t="shared" si="110"/>
        <v>-0.384962406015038</v>
      </c>
    </row>
    <row r="588" s="5" customFormat="1" ht="24.95" customHeight="1" spans="1:253">
      <c r="A588" s="563" t="s">
        <v>50</v>
      </c>
      <c r="B588" s="564">
        <v>147</v>
      </c>
      <c r="C588" s="565">
        <v>175</v>
      </c>
      <c r="D588" s="565">
        <v>175</v>
      </c>
      <c r="E588" s="566">
        <f t="shared" si="111"/>
        <v>1</v>
      </c>
      <c r="F588" s="565">
        <v>155</v>
      </c>
      <c r="G588" s="567">
        <f t="shared" si="110"/>
        <v>0.129032258064516</v>
      </c>
      <c r="H588" s="527"/>
      <c r="I588" s="527"/>
      <c r="J588" s="527"/>
      <c r="K588" s="527"/>
      <c r="L588" s="527"/>
      <c r="M588" s="527"/>
      <c r="N588" s="527"/>
      <c r="O588" s="527"/>
      <c r="P588" s="527"/>
      <c r="Q588" s="527"/>
      <c r="R588" s="527"/>
      <c r="S588" s="527"/>
      <c r="T588" s="527"/>
      <c r="U588" s="527"/>
      <c r="V588" s="527"/>
      <c r="W588" s="527"/>
      <c r="X588" s="527"/>
      <c r="Y588" s="527"/>
      <c r="Z588" s="527"/>
      <c r="AA588" s="527"/>
      <c r="AB588" s="527"/>
      <c r="AC588" s="527"/>
      <c r="HN588" s="527"/>
      <c r="HO588" s="527"/>
      <c r="HP588" s="527"/>
      <c r="HQ588" s="527"/>
      <c r="HR588" s="527"/>
      <c r="HS588" s="527"/>
      <c r="HT588" s="527"/>
      <c r="HU588" s="527"/>
      <c r="HV588" s="527"/>
      <c r="HW588" s="527"/>
      <c r="HX588" s="527"/>
      <c r="HY588" s="527"/>
      <c r="HZ588" s="527"/>
      <c r="IA588" s="527"/>
      <c r="IB588" s="527"/>
      <c r="IC588" s="527"/>
      <c r="ID588" s="527"/>
      <c r="IE588" s="527"/>
      <c r="IF588" s="527"/>
      <c r="IG588" s="527"/>
      <c r="IH588" s="527"/>
      <c r="II588" s="527"/>
      <c r="IJ588" s="527"/>
      <c r="IK588" s="527"/>
      <c r="IL588" s="527"/>
      <c r="IM588" s="527"/>
      <c r="IN588" s="527"/>
      <c r="IO588" s="527"/>
      <c r="IP588" s="527"/>
      <c r="IQ588" s="527"/>
      <c r="IR588" s="527"/>
      <c r="IS588" s="527"/>
    </row>
    <row r="589" s="5" customFormat="1" ht="24.95" customHeight="1" spans="1:253">
      <c r="A589" s="563" t="s">
        <v>51</v>
      </c>
      <c r="B589" s="564">
        <v>0</v>
      </c>
      <c r="C589" s="565">
        <v>0</v>
      </c>
      <c r="D589" s="565">
        <v>0</v>
      </c>
      <c r="E589" s="566" t="str">
        <f t="shared" si="111"/>
        <v/>
      </c>
      <c r="F589" s="565">
        <v>0</v>
      </c>
      <c r="G589" s="567" t="str">
        <f t="shared" si="110"/>
        <v/>
      </c>
      <c r="H589" s="527"/>
      <c r="I589" s="527"/>
      <c r="J589" s="527"/>
      <c r="K589" s="527"/>
      <c r="L589" s="527"/>
      <c r="M589" s="527"/>
      <c r="N589" s="527"/>
      <c r="O589" s="527"/>
      <c r="P589" s="527"/>
      <c r="Q589" s="527"/>
      <c r="R589" s="527"/>
      <c r="S589" s="527"/>
      <c r="T589" s="527"/>
      <c r="U589" s="527"/>
      <c r="V589" s="527"/>
      <c r="W589" s="527"/>
      <c r="X589" s="527"/>
      <c r="Y589" s="527"/>
      <c r="Z589" s="527"/>
      <c r="AA589" s="527"/>
      <c r="AB589" s="527"/>
      <c r="AC589" s="527"/>
      <c r="HN589" s="527"/>
      <c r="HO589" s="527"/>
      <c r="HP589" s="527"/>
      <c r="HQ589" s="527"/>
      <c r="HR589" s="527"/>
      <c r="HS589" s="527"/>
      <c r="HT589" s="527"/>
      <c r="HU589" s="527"/>
      <c r="HV589" s="527"/>
      <c r="HW589" s="527"/>
      <c r="HX589" s="527"/>
      <c r="HY589" s="527"/>
      <c r="HZ589" s="527"/>
      <c r="IA589" s="527"/>
      <c r="IB589" s="527"/>
      <c r="IC589" s="527"/>
      <c r="ID589" s="527"/>
      <c r="IE589" s="527"/>
      <c r="IF589" s="527"/>
      <c r="IG589" s="527"/>
      <c r="IH589" s="527"/>
      <c r="II589" s="527"/>
      <c r="IJ589" s="527"/>
      <c r="IK589" s="527"/>
      <c r="IL589" s="527"/>
      <c r="IM589" s="527"/>
      <c r="IN589" s="527"/>
      <c r="IO589" s="527"/>
      <c r="IP589" s="527"/>
      <c r="IQ589" s="527"/>
      <c r="IR589" s="527"/>
      <c r="IS589" s="527"/>
    </row>
    <row r="590" s="5" customFormat="1" ht="24.95" customHeight="1" spans="1:253">
      <c r="A590" s="563" t="s">
        <v>52</v>
      </c>
      <c r="B590" s="564">
        <v>0</v>
      </c>
      <c r="C590" s="565">
        <v>0</v>
      </c>
      <c r="D590" s="565">
        <v>0</v>
      </c>
      <c r="E590" s="566" t="str">
        <f t="shared" si="111"/>
        <v/>
      </c>
      <c r="F590" s="565">
        <v>0</v>
      </c>
      <c r="G590" s="567" t="str">
        <f t="shared" si="110"/>
        <v/>
      </c>
      <c r="H590" s="527"/>
      <c r="I590" s="527"/>
      <c r="J590" s="527"/>
      <c r="K590" s="527"/>
      <c r="L590" s="527"/>
      <c r="M590" s="527"/>
      <c r="N590" s="527"/>
      <c r="O590" s="527"/>
      <c r="P590" s="527"/>
      <c r="Q590" s="527"/>
      <c r="R590" s="527"/>
      <c r="S590" s="527"/>
      <c r="T590" s="527"/>
      <c r="U590" s="527"/>
      <c r="V590" s="527"/>
      <c r="W590" s="527"/>
      <c r="X590" s="527"/>
      <c r="Y590" s="527"/>
      <c r="Z590" s="527"/>
      <c r="AA590" s="527"/>
      <c r="AB590" s="527"/>
      <c r="AC590" s="527"/>
      <c r="HN590" s="527"/>
      <c r="HO590" s="527"/>
      <c r="HP590" s="527"/>
      <c r="HQ590" s="527"/>
      <c r="HR590" s="527"/>
      <c r="HS590" s="527"/>
      <c r="HT590" s="527"/>
      <c r="HU590" s="527"/>
      <c r="HV590" s="527"/>
      <c r="HW590" s="527"/>
      <c r="HX590" s="527"/>
      <c r="HY590" s="527"/>
      <c r="HZ590" s="527"/>
      <c r="IA590" s="527"/>
      <c r="IB590" s="527"/>
      <c r="IC590" s="527"/>
      <c r="ID590" s="527"/>
      <c r="IE590" s="527"/>
      <c r="IF590" s="527"/>
      <c r="IG590" s="527"/>
      <c r="IH590" s="527"/>
      <c r="II590" s="527"/>
      <c r="IJ590" s="527"/>
      <c r="IK590" s="527"/>
      <c r="IL590" s="527"/>
      <c r="IM590" s="527"/>
      <c r="IN590" s="527"/>
      <c r="IO590" s="527"/>
      <c r="IP590" s="527"/>
      <c r="IQ590" s="527"/>
      <c r="IR590" s="527"/>
      <c r="IS590" s="527"/>
    </row>
    <row r="591" s="5" customFormat="1" ht="24.95" customHeight="1" spans="1:253">
      <c r="A591" s="563" t="s">
        <v>446</v>
      </c>
      <c r="B591" s="564">
        <v>0</v>
      </c>
      <c r="C591" s="565">
        <v>0</v>
      </c>
      <c r="D591" s="565">
        <v>0</v>
      </c>
      <c r="E591" s="566" t="str">
        <f t="shared" si="111"/>
        <v/>
      </c>
      <c r="F591" s="565">
        <v>0</v>
      </c>
      <c r="G591" s="567" t="str">
        <f t="shared" si="110"/>
        <v/>
      </c>
      <c r="H591" s="527"/>
      <c r="I591" s="527"/>
      <c r="J591" s="527"/>
      <c r="K591" s="527"/>
      <c r="L591" s="527"/>
      <c r="M591" s="527"/>
      <c r="N591" s="527"/>
      <c r="O591" s="527"/>
      <c r="P591" s="527"/>
      <c r="Q591" s="527"/>
      <c r="R591" s="527"/>
      <c r="S591" s="527"/>
      <c r="T591" s="527"/>
      <c r="U591" s="527"/>
      <c r="V591" s="527"/>
      <c r="W591" s="527"/>
      <c r="X591" s="527"/>
      <c r="Y591" s="527"/>
      <c r="Z591" s="527"/>
      <c r="AA591" s="527"/>
      <c r="AB591" s="527"/>
      <c r="AC591" s="527"/>
      <c r="HN591" s="527"/>
      <c r="HO591" s="527"/>
      <c r="HP591" s="527"/>
      <c r="HQ591" s="527"/>
      <c r="HR591" s="527"/>
      <c r="HS591" s="527"/>
      <c r="HT591" s="527"/>
      <c r="HU591" s="527"/>
      <c r="HV591" s="527"/>
      <c r="HW591" s="527"/>
      <c r="HX591" s="527"/>
      <c r="HY591" s="527"/>
      <c r="HZ591" s="527"/>
      <c r="IA591" s="527"/>
      <c r="IB591" s="527"/>
      <c r="IC591" s="527"/>
      <c r="ID591" s="527"/>
      <c r="IE591" s="527"/>
      <c r="IF591" s="527"/>
      <c r="IG591" s="527"/>
      <c r="IH591" s="527"/>
      <c r="II591" s="527"/>
      <c r="IJ591" s="527"/>
      <c r="IK591" s="527"/>
      <c r="IL591" s="527"/>
      <c r="IM591" s="527"/>
      <c r="IN591" s="527"/>
      <c r="IO591" s="527"/>
      <c r="IP591" s="527"/>
      <c r="IQ591" s="527"/>
      <c r="IR591" s="527"/>
      <c r="IS591" s="527"/>
    </row>
    <row r="592" s="5" customFormat="1" ht="24.95" customHeight="1" spans="1:253">
      <c r="A592" s="563" t="s">
        <v>447</v>
      </c>
      <c r="B592" s="564">
        <v>0</v>
      </c>
      <c r="C592" s="565">
        <v>0</v>
      </c>
      <c r="D592" s="565">
        <v>0</v>
      </c>
      <c r="E592" s="566" t="str">
        <f t="shared" si="111"/>
        <v/>
      </c>
      <c r="F592" s="565">
        <v>0</v>
      </c>
      <c r="G592" s="567" t="str">
        <f t="shared" si="110"/>
        <v/>
      </c>
      <c r="H592" s="527"/>
      <c r="I592" s="527"/>
      <c r="J592" s="527"/>
      <c r="K592" s="527"/>
      <c r="L592" s="527"/>
      <c r="M592" s="527"/>
      <c r="N592" s="527"/>
      <c r="O592" s="527"/>
      <c r="P592" s="527"/>
      <c r="Q592" s="527"/>
      <c r="R592" s="527"/>
      <c r="S592" s="527"/>
      <c r="T592" s="527"/>
      <c r="U592" s="527"/>
      <c r="V592" s="527"/>
      <c r="W592" s="527"/>
      <c r="X592" s="527"/>
      <c r="Y592" s="527"/>
      <c r="Z592" s="527"/>
      <c r="AA592" s="527"/>
      <c r="AB592" s="527"/>
      <c r="AC592" s="527"/>
      <c r="HN592" s="527"/>
      <c r="HO592" s="527"/>
      <c r="HP592" s="527"/>
      <c r="HQ592" s="527"/>
      <c r="HR592" s="527"/>
      <c r="HS592" s="527"/>
      <c r="HT592" s="527"/>
      <c r="HU592" s="527"/>
      <c r="HV592" s="527"/>
      <c r="HW592" s="527"/>
      <c r="HX592" s="527"/>
      <c r="HY592" s="527"/>
      <c r="HZ592" s="527"/>
      <c r="IA592" s="527"/>
      <c r="IB592" s="527"/>
      <c r="IC592" s="527"/>
      <c r="ID592" s="527"/>
      <c r="IE592" s="527"/>
      <c r="IF592" s="527"/>
      <c r="IG592" s="527"/>
      <c r="IH592" s="527"/>
      <c r="II592" s="527"/>
      <c r="IJ592" s="527"/>
      <c r="IK592" s="527"/>
      <c r="IL592" s="527"/>
      <c r="IM592" s="527"/>
      <c r="IN592" s="527"/>
      <c r="IO592" s="527"/>
      <c r="IP592" s="527"/>
      <c r="IQ592" s="527"/>
      <c r="IR592" s="527"/>
      <c r="IS592" s="527"/>
    </row>
    <row r="593" s="528" customFormat="1" ht="24.95" customHeight="1" spans="1:253">
      <c r="A593" s="563" t="s">
        <v>448</v>
      </c>
      <c r="B593" s="564">
        <v>61</v>
      </c>
      <c r="C593" s="565">
        <v>0</v>
      </c>
      <c r="D593" s="565">
        <v>0</v>
      </c>
      <c r="E593" s="566" t="str">
        <f t="shared" si="111"/>
        <v/>
      </c>
      <c r="F593" s="565">
        <v>190</v>
      </c>
      <c r="G593" s="567">
        <f t="shared" si="110"/>
        <v>-1</v>
      </c>
    </row>
    <row r="594" s="528" customFormat="1" ht="24.95" customHeight="1" spans="1:253">
      <c r="A594" s="563" t="s">
        <v>449</v>
      </c>
      <c r="B594" s="564" t="s">
        <v>182</v>
      </c>
      <c r="C594" s="565">
        <v>0</v>
      </c>
      <c r="D594" s="565">
        <v>0</v>
      </c>
      <c r="E594" s="566" t="str">
        <f t="shared" si="111"/>
        <v/>
      </c>
      <c r="F594" s="565" t="s">
        <v>182</v>
      </c>
      <c r="G594" s="567" t="str">
        <f t="shared" si="110"/>
        <v/>
      </c>
    </row>
    <row r="595" s="5" customFormat="1" ht="24.95" customHeight="1" spans="1:253">
      <c r="A595" s="563" t="s">
        <v>450</v>
      </c>
      <c r="B595" s="564">
        <v>274</v>
      </c>
      <c r="C595" s="565">
        <v>234</v>
      </c>
      <c r="D595" s="565">
        <v>234</v>
      </c>
      <c r="E595" s="566">
        <f t="shared" si="111"/>
        <v>1</v>
      </c>
      <c r="F595" s="565">
        <v>320</v>
      </c>
      <c r="G595" s="567">
        <f t="shared" si="110"/>
        <v>-0.26875</v>
      </c>
      <c r="H595" s="527"/>
      <c r="I595" s="527"/>
      <c r="J595" s="527"/>
      <c r="K595" s="527"/>
      <c r="L595" s="527"/>
      <c r="M595" s="527"/>
      <c r="N595" s="527"/>
      <c r="O595" s="527"/>
      <c r="P595" s="527"/>
      <c r="Q595" s="527"/>
      <c r="R595" s="527"/>
      <c r="S595" s="527"/>
      <c r="T595" s="527"/>
      <c r="U595" s="527"/>
      <c r="V595" s="527"/>
      <c r="W595" s="527"/>
      <c r="X595" s="527"/>
      <c r="Y595" s="527"/>
      <c r="Z595" s="527"/>
      <c r="AA595" s="527"/>
      <c r="AB595" s="527"/>
      <c r="AC595" s="527"/>
      <c r="HN595" s="527"/>
      <c r="HO595" s="527"/>
      <c r="HP595" s="527"/>
      <c r="HQ595" s="527"/>
      <c r="HR595" s="527"/>
      <c r="HS595" s="527"/>
      <c r="HT595" s="527"/>
      <c r="HU595" s="527"/>
      <c r="HV595" s="527"/>
      <c r="HW595" s="527"/>
      <c r="HX595" s="527"/>
      <c r="HY595" s="527"/>
      <c r="HZ595" s="527"/>
      <c r="IA595" s="527"/>
      <c r="IB595" s="527"/>
      <c r="IC595" s="527"/>
      <c r="ID595" s="527"/>
      <c r="IE595" s="527"/>
      <c r="IF595" s="527"/>
      <c r="IG595" s="527"/>
      <c r="IH595" s="527"/>
      <c r="II595" s="527"/>
      <c r="IJ595" s="527"/>
      <c r="IK595" s="527"/>
      <c r="IL595" s="527"/>
      <c r="IM595" s="527"/>
      <c r="IN595" s="527"/>
      <c r="IO595" s="527"/>
      <c r="IP595" s="527"/>
      <c r="IQ595" s="527"/>
      <c r="IR595" s="527"/>
      <c r="IS595" s="527"/>
    </row>
    <row r="596" s="528" customFormat="1" ht="24.95" customHeight="1" spans="1:253">
      <c r="A596" s="568" t="s">
        <v>451</v>
      </c>
      <c r="B596" s="367">
        <f t="shared" ref="B596:F596" si="113">SUM(B597)</f>
        <v>0</v>
      </c>
      <c r="C596" s="367">
        <f t="shared" si="113"/>
        <v>0</v>
      </c>
      <c r="D596" s="367">
        <f t="shared" si="113"/>
        <v>0</v>
      </c>
      <c r="E596" s="561" t="str">
        <f t="shared" si="111"/>
        <v/>
      </c>
      <c r="F596" s="367">
        <f t="shared" si="113"/>
        <v>0</v>
      </c>
      <c r="G596" s="562" t="str">
        <f t="shared" si="110"/>
        <v/>
      </c>
    </row>
    <row r="597" s="5" customFormat="1" ht="24.95" customHeight="1" spans="1:253">
      <c r="A597" s="563" t="s">
        <v>452</v>
      </c>
      <c r="B597" s="564">
        <v>0</v>
      </c>
      <c r="C597" s="565">
        <v>0</v>
      </c>
      <c r="D597" s="565">
        <v>0</v>
      </c>
      <c r="E597" s="566" t="str">
        <f t="shared" si="111"/>
        <v/>
      </c>
      <c r="F597" s="565">
        <v>0</v>
      </c>
      <c r="G597" s="567" t="str">
        <f t="shared" si="110"/>
        <v/>
      </c>
      <c r="H597" s="527"/>
      <c r="I597" s="527"/>
      <c r="J597" s="527"/>
      <c r="K597" s="527"/>
      <c r="L597" s="527"/>
      <c r="M597" s="527"/>
      <c r="N597" s="527"/>
      <c r="O597" s="527"/>
      <c r="P597" s="527"/>
      <c r="Q597" s="527"/>
      <c r="R597" s="527"/>
      <c r="S597" s="527"/>
      <c r="T597" s="527"/>
      <c r="U597" s="527"/>
      <c r="V597" s="527"/>
      <c r="W597" s="527"/>
      <c r="X597" s="527"/>
      <c r="Y597" s="527"/>
      <c r="Z597" s="527"/>
      <c r="AA597" s="527"/>
      <c r="AB597" s="527"/>
      <c r="AC597" s="527"/>
      <c r="HN597" s="527"/>
      <c r="HO597" s="527"/>
      <c r="HP597" s="527"/>
      <c r="HQ597" s="527"/>
      <c r="HR597" s="527"/>
      <c r="HS597" s="527"/>
      <c r="HT597" s="527"/>
      <c r="HU597" s="527"/>
      <c r="HV597" s="527"/>
      <c r="HW597" s="527"/>
      <c r="HX597" s="527"/>
      <c r="HY597" s="527"/>
      <c r="HZ597" s="527"/>
      <c r="IA597" s="527"/>
      <c r="IB597" s="527"/>
      <c r="IC597" s="527"/>
      <c r="ID597" s="527"/>
      <c r="IE597" s="527"/>
      <c r="IF597" s="527"/>
      <c r="IG597" s="527"/>
      <c r="IH597" s="527"/>
      <c r="II597" s="527"/>
      <c r="IJ597" s="527"/>
      <c r="IK597" s="527"/>
      <c r="IL597" s="527"/>
      <c r="IM597" s="527"/>
      <c r="IN597" s="527"/>
      <c r="IO597" s="527"/>
      <c r="IP597" s="527"/>
      <c r="IQ597" s="527"/>
      <c r="IR597" s="527"/>
      <c r="IS597" s="527"/>
    </row>
    <row r="598" s="528" customFormat="1" ht="24.95" customHeight="1" spans="1:253">
      <c r="A598" s="568" t="s">
        <v>453</v>
      </c>
      <c r="B598" s="367">
        <f t="shared" ref="B598:F598" si="114">SUM(B599:B606)</f>
        <v>5741</v>
      </c>
      <c r="C598" s="367">
        <f t="shared" si="114"/>
        <v>7062</v>
      </c>
      <c r="D598" s="367">
        <f t="shared" si="114"/>
        <v>7062</v>
      </c>
      <c r="E598" s="561">
        <f t="shared" si="111"/>
        <v>1</v>
      </c>
      <c r="F598" s="367">
        <f t="shared" si="114"/>
        <v>6916</v>
      </c>
      <c r="G598" s="562">
        <f t="shared" si="110"/>
        <v>0.0211104684788895</v>
      </c>
    </row>
    <row r="599" s="5" customFormat="1" ht="24.95" customHeight="1" spans="1:253">
      <c r="A599" s="563" t="s">
        <v>454</v>
      </c>
      <c r="B599" s="564">
        <v>356</v>
      </c>
      <c r="C599" s="565">
        <v>411</v>
      </c>
      <c r="D599" s="565">
        <v>411</v>
      </c>
      <c r="E599" s="566">
        <f t="shared" si="111"/>
        <v>1</v>
      </c>
      <c r="F599" s="565">
        <v>480</v>
      </c>
      <c r="G599" s="567">
        <f t="shared" si="110"/>
        <v>-0.14375</v>
      </c>
      <c r="H599" s="527"/>
      <c r="I599" s="527"/>
      <c r="J599" s="527"/>
      <c r="K599" s="527"/>
      <c r="L599" s="527"/>
      <c r="M599" s="527"/>
      <c r="N599" s="527"/>
      <c r="O599" s="527"/>
      <c r="P599" s="527"/>
      <c r="Q599" s="527"/>
      <c r="R599" s="527"/>
      <c r="S599" s="527"/>
      <c r="T599" s="527"/>
      <c r="U599" s="527"/>
      <c r="V599" s="527"/>
      <c r="W599" s="527"/>
      <c r="X599" s="527"/>
      <c r="Y599" s="527"/>
      <c r="Z599" s="527"/>
      <c r="AA599" s="527"/>
      <c r="AB599" s="527"/>
      <c r="AC599" s="527"/>
      <c r="HN599" s="527"/>
      <c r="HO599" s="527"/>
      <c r="HP599" s="527"/>
      <c r="HQ599" s="527"/>
      <c r="HR599" s="527"/>
      <c r="HS599" s="527"/>
      <c r="HT599" s="527"/>
      <c r="HU599" s="527"/>
      <c r="HV599" s="527"/>
      <c r="HW599" s="527"/>
      <c r="HX599" s="527"/>
      <c r="HY599" s="527"/>
      <c r="HZ599" s="527"/>
      <c r="IA599" s="527"/>
      <c r="IB599" s="527"/>
      <c r="IC599" s="527"/>
      <c r="ID599" s="527"/>
      <c r="IE599" s="527"/>
      <c r="IF599" s="527"/>
      <c r="IG599" s="527"/>
      <c r="IH599" s="527"/>
      <c r="II599" s="527"/>
      <c r="IJ599" s="527"/>
      <c r="IK599" s="527"/>
      <c r="IL599" s="527"/>
      <c r="IM599" s="527"/>
      <c r="IN599" s="527"/>
      <c r="IO599" s="527"/>
      <c r="IP599" s="527"/>
      <c r="IQ599" s="527"/>
      <c r="IR599" s="527"/>
      <c r="IS599" s="527"/>
    </row>
    <row r="600" s="528" customFormat="1" ht="24.95" customHeight="1" spans="1:253">
      <c r="A600" s="563" t="s">
        <v>455</v>
      </c>
      <c r="B600" s="564">
        <v>1408</v>
      </c>
      <c r="C600" s="565">
        <v>1680</v>
      </c>
      <c r="D600" s="565">
        <v>1680</v>
      </c>
      <c r="E600" s="566">
        <f t="shared" si="111"/>
        <v>1</v>
      </c>
      <c r="F600" s="565">
        <v>1665</v>
      </c>
      <c r="G600" s="567">
        <f t="shared" si="110"/>
        <v>0.00900900900900901</v>
      </c>
    </row>
    <row r="601" s="5" customFormat="1" ht="24.95" customHeight="1" spans="1:253">
      <c r="A601" s="563" t="s">
        <v>456</v>
      </c>
      <c r="B601" s="564">
        <v>0</v>
      </c>
      <c r="C601" s="565">
        <v>0</v>
      </c>
      <c r="D601" s="565">
        <v>0</v>
      </c>
      <c r="E601" s="566" t="str">
        <f t="shared" si="111"/>
        <v/>
      </c>
      <c r="F601" s="565">
        <v>0</v>
      </c>
      <c r="G601" s="567" t="str">
        <f t="shared" si="110"/>
        <v/>
      </c>
      <c r="H601" s="527"/>
      <c r="I601" s="527"/>
      <c r="J601" s="527"/>
      <c r="K601" s="527"/>
      <c r="L601" s="527"/>
      <c r="M601" s="527"/>
      <c r="N601" s="527"/>
      <c r="O601" s="527"/>
      <c r="P601" s="527"/>
      <c r="Q601" s="527"/>
      <c r="R601" s="527"/>
      <c r="S601" s="527"/>
      <c r="T601" s="527"/>
      <c r="U601" s="527"/>
      <c r="V601" s="527"/>
      <c r="W601" s="527"/>
      <c r="X601" s="527"/>
      <c r="Y601" s="527"/>
      <c r="Z601" s="527"/>
      <c r="AA601" s="527"/>
      <c r="AB601" s="527"/>
      <c r="AC601" s="527"/>
      <c r="HN601" s="527"/>
      <c r="HO601" s="527"/>
      <c r="HP601" s="527"/>
      <c r="HQ601" s="527"/>
      <c r="HR601" s="527"/>
      <c r="HS601" s="527"/>
      <c r="HT601" s="527"/>
      <c r="HU601" s="527"/>
      <c r="HV601" s="527"/>
      <c r="HW601" s="527"/>
      <c r="HX601" s="527"/>
      <c r="HY601" s="527"/>
      <c r="HZ601" s="527"/>
      <c r="IA601" s="527"/>
      <c r="IB601" s="527"/>
      <c r="IC601" s="527"/>
      <c r="ID601" s="527"/>
      <c r="IE601" s="527"/>
      <c r="IF601" s="527"/>
      <c r="IG601" s="527"/>
      <c r="IH601" s="527"/>
      <c r="II601" s="527"/>
      <c r="IJ601" s="527"/>
      <c r="IK601" s="527"/>
      <c r="IL601" s="527"/>
      <c r="IM601" s="527"/>
      <c r="IN601" s="527"/>
      <c r="IO601" s="527"/>
      <c r="IP601" s="527"/>
      <c r="IQ601" s="527"/>
      <c r="IR601" s="527"/>
      <c r="IS601" s="527"/>
    </row>
    <row r="602" s="5" customFormat="1" ht="37.5" spans="1:253">
      <c r="A602" s="563" t="s">
        <v>457</v>
      </c>
      <c r="B602" s="564">
        <v>3977</v>
      </c>
      <c r="C602" s="565">
        <v>3814</v>
      </c>
      <c r="D602" s="565">
        <v>3814</v>
      </c>
      <c r="E602" s="566">
        <f t="shared" si="111"/>
        <v>1</v>
      </c>
      <c r="F602" s="565">
        <v>3785</v>
      </c>
      <c r="G602" s="567">
        <f t="shared" si="110"/>
        <v>0.00766182298546896</v>
      </c>
      <c r="H602" s="527"/>
      <c r="I602" s="527"/>
      <c r="J602" s="527"/>
      <c r="K602" s="527"/>
      <c r="L602" s="527"/>
      <c r="M602" s="527"/>
      <c r="N602" s="527"/>
      <c r="O602" s="527"/>
      <c r="P602" s="527"/>
      <c r="Q602" s="527"/>
      <c r="R602" s="527"/>
      <c r="S602" s="527"/>
      <c r="T602" s="527"/>
      <c r="U602" s="527"/>
      <c r="V602" s="527"/>
      <c r="W602" s="527"/>
      <c r="X602" s="527"/>
      <c r="Y602" s="527"/>
      <c r="Z602" s="527"/>
      <c r="AA602" s="527"/>
      <c r="AB602" s="527"/>
      <c r="AC602" s="527"/>
      <c r="HN602" s="527"/>
      <c r="HO602" s="527"/>
      <c r="HP602" s="527"/>
      <c r="HQ602" s="527"/>
      <c r="HR602" s="527"/>
      <c r="HS602" s="527"/>
      <c r="HT602" s="527"/>
      <c r="HU602" s="527"/>
      <c r="HV602" s="527"/>
      <c r="HW602" s="527"/>
      <c r="HX602" s="527"/>
      <c r="HY602" s="527"/>
      <c r="HZ602" s="527"/>
      <c r="IA602" s="527"/>
      <c r="IB602" s="527"/>
      <c r="IC602" s="527"/>
      <c r="ID602" s="527"/>
      <c r="IE602" s="527"/>
      <c r="IF602" s="527"/>
      <c r="IG602" s="527"/>
      <c r="IH602" s="527"/>
      <c r="II602" s="527"/>
      <c r="IJ602" s="527"/>
      <c r="IK602" s="527"/>
      <c r="IL602" s="527"/>
      <c r="IM602" s="527"/>
      <c r="IN602" s="527"/>
      <c r="IO602" s="527"/>
      <c r="IP602" s="527"/>
      <c r="IQ602" s="527"/>
      <c r="IR602" s="527"/>
      <c r="IS602" s="527"/>
    </row>
    <row r="603" s="528" customFormat="1" ht="37.5" spans="1:253">
      <c r="A603" s="563" t="s">
        <v>458</v>
      </c>
      <c r="B603" s="564">
        <v>0</v>
      </c>
      <c r="C603" s="565">
        <v>1157</v>
      </c>
      <c r="D603" s="565">
        <v>1157</v>
      </c>
      <c r="E603" s="566">
        <f t="shared" si="111"/>
        <v>1</v>
      </c>
      <c r="F603" s="565">
        <v>931</v>
      </c>
      <c r="G603" s="567">
        <f t="shared" si="110"/>
        <v>0.242749731471536</v>
      </c>
    </row>
    <row r="604" s="5" customFormat="1" ht="37.5" spans="1:253">
      <c r="A604" s="563" t="s">
        <v>459</v>
      </c>
      <c r="B604" s="564">
        <v>0</v>
      </c>
      <c r="C604" s="565">
        <v>0</v>
      </c>
      <c r="D604" s="578">
        <v>0</v>
      </c>
      <c r="E604" s="566" t="str">
        <f t="shared" si="111"/>
        <v/>
      </c>
      <c r="F604" s="578">
        <v>0</v>
      </c>
      <c r="G604" s="567" t="str">
        <f t="shared" si="110"/>
        <v/>
      </c>
      <c r="H604" s="527"/>
      <c r="I604" s="527"/>
      <c r="J604" s="527"/>
      <c r="K604" s="527"/>
      <c r="L604" s="527"/>
      <c r="M604" s="527"/>
      <c r="N604" s="527"/>
      <c r="O604" s="527"/>
      <c r="P604" s="527"/>
      <c r="Q604" s="527"/>
      <c r="R604" s="527"/>
      <c r="S604" s="527"/>
      <c r="T604" s="527"/>
      <c r="U604" s="527"/>
      <c r="V604" s="527"/>
      <c r="W604" s="527"/>
      <c r="X604" s="527"/>
      <c r="Y604" s="527"/>
      <c r="Z604" s="527"/>
      <c r="AA604" s="527"/>
      <c r="AB604" s="527"/>
      <c r="AC604" s="527"/>
      <c r="HN604" s="527"/>
      <c r="HO604" s="527"/>
      <c r="HP604" s="527"/>
      <c r="HQ604" s="527"/>
      <c r="HR604" s="527"/>
      <c r="HS604" s="527"/>
      <c r="HT604" s="527"/>
      <c r="HU604" s="527"/>
      <c r="HV604" s="527"/>
      <c r="HW604" s="527"/>
      <c r="HX604" s="527"/>
      <c r="HY604" s="527"/>
      <c r="HZ604" s="527"/>
      <c r="IA604" s="527"/>
      <c r="IB604" s="527"/>
      <c r="IC604" s="527"/>
      <c r="ID604" s="527"/>
      <c r="IE604" s="527"/>
      <c r="IF604" s="527"/>
      <c r="IG604" s="527"/>
      <c r="IH604" s="527"/>
      <c r="II604" s="527"/>
      <c r="IJ604" s="527"/>
      <c r="IK604" s="527"/>
      <c r="IL604" s="527"/>
      <c r="IM604" s="527"/>
      <c r="IN604" s="527"/>
      <c r="IO604" s="527"/>
      <c r="IP604" s="527"/>
      <c r="IQ604" s="527"/>
      <c r="IR604" s="527"/>
      <c r="IS604" s="527"/>
    </row>
    <row r="605" s="5" customFormat="1" ht="37.5" spans="1:253">
      <c r="A605" s="563" t="s">
        <v>460</v>
      </c>
      <c r="B605" s="564">
        <v>0</v>
      </c>
      <c r="C605" s="565">
        <v>0</v>
      </c>
      <c r="D605" s="565">
        <v>0</v>
      </c>
      <c r="E605" s="566" t="str">
        <f t="shared" si="111"/>
        <v/>
      </c>
      <c r="F605" s="565">
        <v>55</v>
      </c>
      <c r="G605" s="567">
        <f t="shared" si="110"/>
        <v>-1</v>
      </c>
      <c r="H605" s="527"/>
      <c r="I605" s="527"/>
      <c r="J605" s="527"/>
      <c r="K605" s="527"/>
      <c r="L605" s="527"/>
      <c r="M605" s="527"/>
      <c r="N605" s="527"/>
      <c r="O605" s="527"/>
      <c r="P605" s="527"/>
      <c r="Q605" s="527"/>
      <c r="R605" s="527"/>
      <c r="S605" s="527"/>
      <c r="T605" s="527"/>
      <c r="U605" s="527"/>
      <c r="V605" s="527"/>
      <c r="W605" s="527"/>
      <c r="X605" s="527"/>
      <c r="Y605" s="527"/>
      <c r="Z605" s="527"/>
      <c r="AA605" s="527"/>
      <c r="AB605" s="527"/>
      <c r="AC605" s="527"/>
      <c r="HN605" s="527"/>
      <c r="HO605" s="527"/>
      <c r="HP605" s="527"/>
      <c r="HQ605" s="527"/>
      <c r="HR605" s="527"/>
      <c r="HS605" s="527"/>
      <c r="HT605" s="527"/>
      <c r="HU605" s="527"/>
      <c r="HV605" s="527"/>
      <c r="HW605" s="527"/>
      <c r="HX605" s="527"/>
      <c r="HY605" s="527"/>
      <c r="HZ605" s="527"/>
      <c r="IA605" s="527"/>
      <c r="IB605" s="527"/>
      <c r="IC605" s="527"/>
      <c r="ID605" s="527"/>
      <c r="IE605" s="527"/>
      <c r="IF605" s="527"/>
      <c r="IG605" s="527"/>
      <c r="IH605" s="527"/>
      <c r="II605" s="527"/>
      <c r="IJ605" s="527"/>
      <c r="IK605" s="527"/>
      <c r="IL605" s="527"/>
      <c r="IM605" s="527"/>
      <c r="IN605" s="527"/>
      <c r="IO605" s="527"/>
      <c r="IP605" s="527"/>
      <c r="IQ605" s="527"/>
      <c r="IR605" s="527"/>
      <c r="IS605" s="527"/>
    </row>
    <row r="606" s="5" customFormat="1" ht="24.95" customHeight="1" spans="1:253">
      <c r="A606" s="563" t="s">
        <v>461</v>
      </c>
      <c r="B606" s="564">
        <v>0</v>
      </c>
      <c r="C606" s="565">
        <v>0</v>
      </c>
      <c r="D606" s="565">
        <v>0</v>
      </c>
      <c r="E606" s="566" t="str">
        <f t="shared" si="111"/>
        <v/>
      </c>
      <c r="F606" s="565">
        <v>0</v>
      </c>
      <c r="G606" s="567" t="str">
        <f t="shared" si="110"/>
        <v/>
      </c>
      <c r="H606" s="527"/>
      <c r="I606" s="527"/>
      <c r="J606" s="527"/>
      <c r="K606" s="527"/>
      <c r="L606" s="527"/>
      <c r="M606" s="527"/>
      <c r="N606" s="527"/>
      <c r="O606" s="527"/>
      <c r="P606" s="527"/>
      <c r="Q606" s="527"/>
      <c r="R606" s="527"/>
      <c r="S606" s="527"/>
      <c r="T606" s="527"/>
      <c r="U606" s="527"/>
      <c r="V606" s="527"/>
      <c r="W606" s="527"/>
      <c r="X606" s="527"/>
      <c r="Y606" s="527"/>
      <c r="Z606" s="527"/>
      <c r="AA606" s="527"/>
      <c r="AB606" s="527"/>
      <c r="AC606" s="527"/>
      <c r="HN606" s="527"/>
      <c r="HO606" s="527"/>
      <c r="HP606" s="527"/>
      <c r="HQ606" s="527"/>
      <c r="HR606" s="527"/>
      <c r="HS606" s="527"/>
      <c r="HT606" s="527"/>
      <c r="HU606" s="527"/>
      <c r="HV606" s="527"/>
      <c r="HW606" s="527"/>
      <c r="HX606" s="527"/>
      <c r="HY606" s="527"/>
      <c r="HZ606" s="527"/>
      <c r="IA606" s="527"/>
      <c r="IB606" s="527"/>
      <c r="IC606" s="527"/>
      <c r="ID606" s="527"/>
      <c r="IE606" s="527"/>
      <c r="IF606" s="527"/>
      <c r="IG606" s="527"/>
      <c r="IH606" s="527"/>
      <c r="II606" s="527"/>
      <c r="IJ606" s="527"/>
      <c r="IK606" s="527"/>
      <c r="IL606" s="527"/>
      <c r="IM606" s="527"/>
      <c r="IN606" s="527"/>
      <c r="IO606" s="527"/>
      <c r="IP606" s="527"/>
      <c r="IQ606" s="527"/>
      <c r="IR606" s="527"/>
      <c r="IS606" s="527"/>
    </row>
    <row r="607" s="5" customFormat="1" ht="24.95" customHeight="1" spans="1:253">
      <c r="A607" s="568" t="s">
        <v>462</v>
      </c>
      <c r="B607" s="367">
        <f t="shared" ref="B607:F607" si="115">SUM(B608:B610)</f>
        <v>0</v>
      </c>
      <c r="C607" s="367">
        <f t="shared" si="115"/>
        <v>0</v>
      </c>
      <c r="D607" s="367">
        <f t="shared" si="115"/>
        <v>0</v>
      </c>
      <c r="E607" s="561" t="str">
        <f t="shared" si="111"/>
        <v/>
      </c>
      <c r="F607" s="367">
        <f t="shared" si="115"/>
        <v>7</v>
      </c>
      <c r="G607" s="562">
        <f t="shared" si="110"/>
        <v>-1</v>
      </c>
      <c r="H607" s="527"/>
      <c r="I607" s="527"/>
      <c r="J607" s="527"/>
      <c r="K607" s="527"/>
      <c r="L607" s="527"/>
      <c r="M607" s="527"/>
      <c r="N607" s="527"/>
      <c r="O607" s="527"/>
      <c r="P607" s="527"/>
      <c r="Q607" s="527"/>
      <c r="R607" s="527"/>
      <c r="S607" s="527"/>
      <c r="T607" s="527"/>
      <c r="U607" s="527"/>
      <c r="V607" s="527"/>
      <c r="W607" s="527"/>
      <c r="X607" s="527"/>
      <c r="Y607" s="527"/>
      <c r="Z607" s="527"/>
      <c r="AA607" s="527"/>
      <c r="AB607" s="527"/>
      <c r="AC607" s="527"/>
      <c r="HN607" s="527"/>
      <c r="HO607" s="527"/>
      <c r="HP607" s="527"/>
      <c r="HQ607" s="527"/>
      <c r="HR607" s="527"/>
      <c r="HS607" s="527"/>
      <c r="HT607" s="527"/>
      <c r="HU607" s="527"/>
      <c r="HV607" s="527"/>
      <c r="HW607" s="527"/>
      <c r="HX607" s="527"/>
      <c r="HY607" s="527"/>
      <c r="HZ607" s="527"/>
      <c r="IA607" s="527"/>
      <c r="IB607" s="527"/>
      <c r="IC607" s="527"/>
      <c r="ID607" s="527"/>
      <c r="IE607" s="527"/>
      <c r="IF607" s="527"/>
      <c r="IG607" s="527"/>
      <c r="IH607" s="527"/>
      <c r="II607" s="527"/>
      <c r="IJ607" s="527"/>
      <c r="IK607" s="527"/>
      <c r="IL607" s="527"/>
      <c r="IM607" s="527"/>
      <c r="IN607" s="527"/>
      <c r="IO607" s="527"/>
      <c r="IP607" s="527"/>
      <c r="IQ607" s="527"/>
      <c r="IR607" s="527"/>
      <c r="IS607" s="527"/>
    </row>
    <row r="608" s="528" customFormat="1" ht="24.95" customHeight="1" spans="1:253">
      <c r="A608" s="563" t="s">
        <v>463</v>
      </c>
      <c r="B608" s="564">
        <v>0</v>
      </c>
      <c r="C608" s="565">
        <v>0</v>
      </c>
      <c r="D608" s="565">
        <v>0</v>
      </c>
      <c r="E608" s="566" t="str">
        <f t="shared" si="111"/>
        <v/>
      </c>
      <c r="F608" s="565">
        <v>0</v>
      </c>
      <c r="G608" s="567" t="str">
        <f t="shared" si="110"/>
        <v/>
      </c>
    </row>
    <row r="609" s="5" customFormat="1" ht="24.95" customHeight="1" spans="1:253">
      <c r="A609" s="563" t="s">
        <v>464</v>
      </c>
      <c r="B609" s="564">
        <v>0</v>
      </c>
      <c r="C609" s="565">
        <v>0</v>
      </c>
      <c r="D609" s="565">
        <v>0</v>
      </c>
      <c r="E609" s="566" t="str">
        <f t="shared" si="111"/>
        <v/>
      </c>
      <c r="F609" s="565">
        <v>0</v>
      </c>
      <c r="G609" s="567" t="str">
        <f t="shared" si="110"/>
        <v/>
      </c>
      <c r="H609" s="527"/>
      <c r="I609" s="527"/>
      <c r="J609" s="527"/>
      <c r="K609" s="527"/>
      <c r="L609" s="527"/>
      <c r="M609" s="527"/>
      <c r="N609" s="527"/>
      <c r="O609" s="527"/>
      <c r="P609" s="527"/>
      <c r="Q609" s="527"/>
      <c r="R609" s="527"/>
      <c r="S609" s="527"/>
      <c r="T609" s="527"/>
      <c r="U609" s="527"/>
      <c r="V609" s="527"/>
      <c r="W609" s="527"/>
      <c r="X609" s="527"/>
      <c r="Y609" s="527"/>
      <c r="Z609" s="527"/>
      <c r="AA609" s="527"/>
      <c r="AB609" s="527"/>
      <c r="AC609" s="527"/>
      <c r="HN609" s="527"/>
      <c r="HO609" s="527"/>
      <c r="HP609" s="527"/>
      <c r="HQ609" s="527"/>
      <c r="HR609" s="527"/>
      <c r="HS609" s="527"/>
      <c r="HT609" s="527"/>
      <c r="HU609" s="527"/>
      <c r="HV609" s="527"/>
      <c r="HW609" s="527"/>
      <c r="HX609" s="527"/>
      <c r="HY609" s="527"/>
      <c r="HZ609" s="527"/>
      <c r="IA609" s="527"/>
      <c r="IB609" s="527"/>
      <c r="IC609" s="527"/>
      <c r="ID609" s="527"/>
      <c r="IE609" s="527"/>
      <c r="IF609" s="527"/>
      <c r="IG609" s="527"/>
      <c r="IH609" s="527"/>
      <c r="II609" s="527"/>
      <c r="IJ609" s="527"/>
      <c r="IK609" s="527"/>
      <c r="IL609" s="527"/>
      <c r="IM609" s="527"/>
      <c r="IN609" s="527"/>
      <c r="IO609" s="527"/>
      <c r="IP609" s="527"/>
      <c r="IQ609" s="527"/>
      <c r="IR609" s="527"/>
      <c r="IS609" s="527"/>
    </row>
    <row r="610" s="528" customFormat="1" ht="24.95" customHeight="1" spans="1:253">
      <c r="A610" s="563" t="s">
        <v>465</v>
      </c>
      <c r="B610" s="564">
        <v>0</v>
      </c>
      <c r="C610" s="565">
        <v>0</v>
      </c>
      <c r="D610" s="565">
        <v>0</v>
      </c>
      <c r="E610" s="566" t="str">
        <f t="shared" si="111"/>
        <v/>
      </c>
      <c r="F610" s="565">
        <v>7</v>
      </c>
      <c r="G610" s="567">
        <f t="shared" si="110"/>
        <v>-1</v>
      </c>
    </row>
    <row r="611" s="5" customFormat="1" ht="24.95" customHeight="1" spans="1:253">
      <c r="A611" s="568" t="s">
        <v>466</v>
      </c>
      <c r="B611" s="367">
        <f t="shared" ref="B611:F611" si="116">SUM(B612:B620)</f>
        <v>815</v>
      </c>
      <c r="C611" s="367">
        <f t="shared" si="116"/>
        <v>1246</v>
      </c>
      <c r="D611" s="367">
        <f t="shared" si="116"/>
        <v>1098</v>
      </c>
      <c r="E611" s="561">
        <f t="shared" si="111"/>
        <v>0.881219903691814</v>
      </c>
      <c r="F611" s="367">
        <f t="shared" si="116"/>
        <v>1204</v>
      </c>
      <c r="G611" s="562">
        <f t="shared" si="110"/>
        <v>-0.0880398671096345</v>
      </c>
      <c r="H611" s="527"/>
      <c r="I611" s="527"/>
      <c r="J611" s="527"/>
      <c r="K611" s="527"/>
      <c r="L611" s="527"/>
      <c r="M611" s="527"/>
      <c r="N611" s="527"/>
      <c r="O611" s="527"/>
      <c r="P611" s="527"/>
      <c r="Q611" s="527"/>
      <c r="R611" s="527"/>
      <c r="S611" s="527"/>
      <c r="T611" s="527"/>
      <c r="U611" s="527"/>
      <c r="V611" s="527"/>
      <c r="W611" s="527"/>
      <c r="X611" s="527"/>
      <c r="Y611" s="527"/>
      <c r="Z611" s="527"/>
      <c r="AA611" s="527"/>
      <c r="AB611" s="527"/>
      <c r="AC611" s="527"/>
      <c r="HN611" s="527"/>
      <c r="HO611" s="527"/>
      <c r="HP611" s="527"/>
      <c r="HQ611" s="527"/>
      <c r="HR611" s="527"/>
      <c r="HS611" s="527"/>
      <c r="HT611" s="527"/>
      <c r="HU611" s="527"/>
      <c r="HV611" s="527"/>
      <c r="HW611" s="527"/>
      <c r="HX611" s="527"/>
      <c r="HY611" s="527"/>
      <c r="HZ611" s="527"/>
      <c r="IA611" s="527"/>
      <c r="IB611" s="527"/>
      <c r="IC611" s="527"/>
      <c r="ID611" s="527"/>
      <c r="IE611" s="527"/>
      <c r="IF611" s="527"/>
      <c r="IG611" s="527"/>
      <c r="IH611" s="527"/>
      <c r="II611" s="527"/>
      <c r="IJ611" s="527"/>
      <c r="IK611" s="527"/>
      <c r="IL611" s="527"/>
      <c r="IM611" s="527"/>
      <c r="IN611" s="527"/>
      <c r="IO611" s="527"/>
      <c r="IP611" s="527"/>
      <c r="IQ611" s="527"/>
      <c r="IR611" s="527"/>
      <c r="IS611" s="527"/>
    </row>
    <row r="612" s="5" customFormat="1" ht="24.95" customHeight="1" spans="1:253">
      <c r="A612" s="563" t="s">
        <v>467</v>
      </c>
      <c r="B612" s="564">
        <v>0</v>
      </c>
      <c r="C612" s="565">
        <v>0</v>
      </c>
      <c r="D612" s="565">
        <v>0</v>
      </c>
      <c r="E612" s="566" t="str">
        <f t="shared" si="111"/>
        <v/>
      </c>
      <c r="F612" s="565">
        <v>0</v>
      </c>
      <c r="G612" s="567" t="str">
        <f t="shared" si="110"/>
        <v/>
      </c>
      <c r="H612" s="527"/>
      <c r="I612" s="527"/>
      <c r="J612" s="527"/>
      <c r="K612" s="527"/>
      <c r="L612" s="527"/>
      <c r="M612" s="527"/>
      <c r="N612" s="527"/>
      <c r="O612" s="527"/>
      <c r="P612" s="527"/>
      <c r="Q612" s="527"/>
      <c r="R612" s="527"/>
      <c r="S612" s="527"/>
      <c r="T612" s="527"/>
      <c r="U612" s="527"/>
      <c r="V612" s="527"/>
      <c r="W612" s="527"/>
      <c r="X612" s="527"/>
      <c r="Y612" s="527"/>
      <c r="Z612" s="527"/>
      <c r="AA612" s="527"/>
      <c r="AB612" s="527"/>
      <c r="AC612" s="527"/>
      <c r="HN612" s="527"/>
      <c r="HO612" s="527"/>
      <c r="HP612" s="527"/>
      <c r="HQ612" s="527"/>
      <c r="HR612" s="527"/>
      <c r="HS612" s="527"/>
      <c r="HT612" s="527"/>
      <c r="HU612" s="527"/>
      <c r="HV612" s="527"/>
      <c r="HW612" s="527"/>
      <c r="HX612" s="527"/>
      <c r="HY612" s="527"/>
      <c r="HZ612" s="527"/>
      <c r="IA612" s="527"/>
      <c r="IB612" s="527"/>
      <c r="IC612" s="527"/>
      <c r="ID612" s="527"/>
      <c r="IE612" s="527"/>
      <c r="IF612" s="527"/>
      <c r="IG612" s="527"/>
      <c r="IH612" s="527"/>
      <c r="II612" s="527"/>
      <c r="IJ612" s="527"/>
      <c r="IK612" s="527"/>
      <c r="IL612" s="527"/>
      <c r="IM612" s="527"/>
      <c r="IN612" s="527"/>
      <c r="IO612" s="527"/>
      <c r="IP612" s="527"/>
      <c r="IQ612" s="527"/>
      <c r="IR612" s="527"/>
      <c r="IS612" s="527"/>
    </row>
    <row r="613" s="5" customFormat="1" ht="24.95" customHeight="1" spans="1:253">
      <c r="A613" s="563" t="s">
        <v>468</v>
      </c>
      <c r="B613" s="564">
        <v>0</v>
      </c>
      <c r="C613" s="565">
        <v>0</v>
      </c>
      <c r="D613" s="565">
        <v>0</v>
      </c>
      <c r="E613" s="566" t="str">
        <f t="shared" si="111"/>
        <v/>
      </c>
      <c r="F613" s="565">
        <v>0</v>
      </c>
      <c r="G613" s="567" t="str">
        <f t="shared" si="110"/>
        <v/>
      </c>
      <c r="H613" s="527"/>
      <c r="I613" s="527"/>
      <c r="J613" s="527"/>
      <c r="K613" s="527"/>
      <c r="L613" s="527"/>
      <c r="M613" s="527"/>
      <c r="N613" s="527"/>
      <c r="O613" s="527"/>
      <c r="P613" s="527"/>
      <c r="Q613" s="527"/>
      <c r="R613" s="527"/>
      <c r="S613" s="527"/>
      <c r="T613" s="527"/>
      <c r="U613" s="527"/>
      <c r="V613" s="527"/>
      <c r="W613" s="527"/>
      <c r="X613" s="527"/>
      <c r="Y613" s="527"/>
      <c r="Z613" s="527"/>
      <c r="AA613" s="527"/>
      <c r="AB613" s="527"/>
      <c r="AC613" s="527"/>
      <c r="HN613" s="527"/>
      <c r="HO613" s="527"/>
      <c r="HP613" s="527"/>
      <c r="HQ613" s="527"/>
      <c r="HR613" s="527"/>
      <c r="HS613" s="527"/>
      <c r="HT613" s="527"/>
      <c r="HU613" s="527"/>
      <c r="HV613" s="527"/>
      <c r="HW613" s="527"/>
      <c r="HX613" s="527"/>
      <c r="HY613" s="527"/>
      <c r="HZ613" s="527"/>
      <c r="IA613" s="527"/>
      <c r="IB613" s="527"/>
      <c r="IC613" s="527"/>
      <c r="ID613" s="527"/>
      <c r="IE613" s="527"/>
      <c r="IF613" s="527"/>
      <c r="IG613" s="527"/>
      <c r="IH613" s="527"/>
      <c r="II613" s="527"/>
      <c r="IJ613" s="527"/>
      <c r="IK613" s="527"/>
      <c r="IL613" s="527"/>
      <c r="IM613" s="527"/>
      <c r="IN613" s="527"/>
      <c r="IO613" s="527"/>
      <c r="IP613" s="527"/>
      <c r="IQ613" s="527"/>
      <c r="IR613" s="527"/>
      <c r="IS613" s="527"/>
    </row>
    <row r="614" s="5" customFormat="1" ht="24.95" customHeight="1" spans="1:253">
      <c r="A614" s="563" t="s">
        <v>469</v>
      </c>
      <c r="B614" s="564">
        <v>0</v>
      </c>
      <c r="C614" s="565">
        <v>66</v>
      </c>
      <c r="D614" s="565">
        <v>0</v>
      </c>
      <c r="E614" s="566">
        <f t="shared" si="111"/>
        <v>0</v>
      </c>
      <c r="F614" s="565">
        <v>0</v>
      </c>
      <c r="G614" s="567" t="str">
        <f t="shared" si="110"/>
        <v/>
      </c>
      <c r="H614" s="527"/>
      <c r="I614" s="527"/>
      <c r="J614" s="527"/>
      <c r="K614" s="527"/>
      <c r="L614" s="527"/>
      <c r="M614" s="527"/>
      <c r="N614" s="527"/>
      <c r="O614" s="527"/>
      <c r="P614" s="527"/>
      <c r="Q614" s="527"/>
      <c r="R614" s="527"/>
      <c r="S614" s="527"/>
      <c r="T614" s="527"/>
      <c r="U614" s="527"/>
      <c r="V614" s="527"/>
      <c r="W614" s="527"/>
      <c r="X614" s="527"/>
      <c r="Y614" s="527"/>
      <c r="Z614" s="527"/>
      <c r="AA614" s="527"/>
      <c r="AB614" s="527"/>
      <c r="AC614" s="527"/>
      <c r="HN614" s="527"/>
      <c r="HO614" s="527"/>
      <c r="HP614" s="527"/>
      <c r="HQ614" s="527"/>
      <c r="HR614" s="527"/>
      <c r="HS614" s="527"/>
      <c r="HT614" s="527"/>
      <c r="HU614" s="527"/>
      <c r="HV614" s="527"/>
      <c r="HW614" s="527"/>
      <c r="HX614" s="527"/>
      <c r="HY614" s="527"/>
      <c r="HZ614" s="527"/>
      <c r="IA614" s="527"/>
      <c r="IB614" s="527"/>
      <c r="IC614" s="527"/>
      <c r="ID614" s="527"/>
      <c r="IE614" s="527"/>
      <c r="IF614" s="527"/>
      <c r="IG614" s="527"/>
      <c r="IH614" s="527"/>
      <c r="II614" s="527"/>
      <c r="IJ614" s="527"/>
      <c r="IK614" s="527"/>
      <c r="IL614" s="527"/>
      <c r="IM614" s="527"/>
      <c r="IN614" s="527"/>
      <c r="IO614" s="527"/>
      <c r="IP614" s="527"/>
      <c r="IQ614" s="527"/>
      <c r="IR614" s="527"/>
      <c r="IS614" s="527"/>
    </row>
    <row r="615" s="528" customFormat="1" ht="24.95" customHeight="1" spans="1:253">
      <c r="A615" s="563" t="s">
        <v>470</v>
      </c>
      <c r="B615" s="564">
        <v>0</v>
      </c>
      <c r="C615" s="565">
        <v>0</v>
      </c>
      <c r="D615" s="565">
        <v>0</v>
      </c>
      <c r="E615" s="566" t="str">
        <f t="shared" si="111"/>
        <v/>
      </c>
      <c r="F615" s="565">
        <v>0</v>
      </c>
      <c r="G615" s="567" t="str">
        <f t="shared" si="110"/>
        <v/>
      </c>
    </row>
    <row r="616" s="5" customFormat="1" ht="24.95" customHeight="1" spans="1:253">
      <c r="A616" s="563" t="s">
        <v>471</v>
      </c>
      <c r="B616" s="564">
        <v>0</v>
      </c>
      <c r="C616" s="565">
        <v>0</v>
      </c>
      <c r="D616" s="565">
        <v>0</v>
      </c>
      <c r="E616" s="566" t="str">
        <f t="shared" si="111"/>
        <v/>
      </c>
      <c r="F616" s="565">
        <v>0</v>
      </c>
      <c r="G616" s="567" t="str">
        <f t="shared" si="110"/>
        <v/>
      </c>
      <c r="H616" s="527"/>
      <c r="I616" s="527"/>
      <c r="J616" s="527"/>
      <c r="K616" s="527"/>
      <c r="L616" s="527"/>
      <c r="M616" s="527"/>
      <c r="N616" s="527"/>
      <c r="O616" s="527"/>
      <c r="P616" s="527"/>
      <c r="Q616" s="527"/>
      <c r="R616" s="527"/>
      <c r="S616" s="527"/>
      <c r="T616" s="527"/>
      <c r="U616" s="527"/>
      <c r="V616" s="527"/>
      <c r="W616" s="527"/>
      <c r="X616" s="527"/>
      <c r="Y616" s="527"/>
      <c r="Z616" s="527"/>
      <c r="AA616" s="527"/>
      <c r="AB616" s="527"/>
      <c r="AC616" s="527"/>
      <c r="HN616" s="527"/>
      <c r="HO616" s="527"/>
      <c r="HP616" s="527"/>
      <c r="HQ616" s="527"/>
      <c r="HR616" s="527"/>
      <c r="HS616" s="527"/>
      <c r="HT616" s="527"/>
      <c r="HU616" s="527"/>
      <c r="HV616" s="527"/>
      <c r="HW616" s="527"/>
      <c r="HX616" s="527"/>
      <c r="HY616" s="527"/>
      <c r="HZ616" s="527"/>
      <c r="IA616" s="527"/>
      <c r="IB616" s="527"/>
      <c r="IC616" s="527"/>
      <c r="ID616" s="527"/>
      <c r="IE616" s="527"/>
      <c r="IF616" s="527"/>
      <c r="IG616" s="527"/>
      <c r="IH616" s="527"/>
      <c r="II616" s="527"/>
      <c r="IJ616" s="527"/>
      <c r="IK616" s="527"/>
      <c r="IL616" s="527"/>
      <c r="IM616" s="527"/>
      <c r="IN616" s="527"/>
      <c r="IO616" s="527"/>
      <c r="IP616" s="527"/>
      <c r="IQ616" s="527"/>
      <c r="IR616" s="527"/>
      <c r="IS616" s="527"/>
    </row>
    <row r="617" s="5" customFormat="1" ht="24.95" customHeight="1" spans="1:253">
      <c r="A617" s="563" t="s">
        <v>472</v>
      </c>
      <c r="B617" s="564">
        <v>0</v>
      </c>
      <c r="C617" s="565">
        <v>0</v>
      </c>
      <c r="D617" s="565">
        <v>0</v>
      </c>
      <c r="E617" s="566" t="str">
        <f t="shared" si="111"/>
        <v/>
      </c>
      <c r="F617" s="565">
        <v>0</v>
      </c>
      <c r="G617" s="567" t="str">
        <f t="shared" si="110"/>
        <v/>
      </c>
      <c r="H617" s="527"/>
      <c r="I617" s="527"/>
      <c r="J617" s="527"/>
      <c r="K617" s="527"/>
      <c r="L617" s="527"/>
      <c r="M617" s="527"/>
      <c r="N617" s="527"/>
      <c r="O617" s="527"/>
      <c r="P617" s="527"/>
      <c r="Q617" s="527"/>
      <c r="R617" s="527"/>
      <c r="S617" s="527"/>
      <c r="T617" s="527"/>
      <c r="U617" s="527"/>
      <c r="V617" s="527"/>
      <c r="W617" s="527"/>
      <c r="X617" s="527"/>
      <c r="Y617" s="527"/>
      <c r="Z617" s="527"/>
      <c r="AA617" s="527"/>
      <c r="AB617" s="527"/>
      <c r="AC617" s="527"/>
      <c r="HN617" s="527"/>
      <c r="HO617" s="527"/>
      <c r="HP617" s="527"/>
      <c r="HQ617" s="527"/>
      <c r="HR617" s="527"/>
      <c r="HS617" s="527"/>
      <c r="HT617" s="527"/>
      <c r="HU617" s="527"/>
      <c r="HV617" s="527"/>
      <c r="HW617" s="527"/>
      <c r="HX617" s="527"/>
      <c r="HY617" s="527"/>
      <c r="HZ617" s="527"/>
      <c r="IA617" s="527"/>
      <c r="IB617" s="527"/>
      <c r="IC617" s="527"/>
      <c r="ID617" s="527"/>
      <c r="IE617" s="527"/>
      <c r="IF617" s="527"/>
      <c r="IG617" s="527"/>
      <c r="IH617" s="527"/>
      <c r="II617" s="527"/>
      <c r="IJ617" s="527"/>
      <c r="IK617" s="527"/>
      <c r="IL617" s="527"/>
      <c r="IM617" s="527"/>
      <c r="IN617" s="527"/>
      <c r="IO617" s="527"/>
      <c r="IP617" s="527"/>
      <c r="IQ617" s="527"/>
      <c r="IR617" s="527"/>
      <c r="IS617" s="527"/>
    </row>
    <row r="618" s="5" customFormat="1" ht="24.95" customHeight="1" spans="1:253">
      <c r="A618" s="563" t="s">
        <v>473</v>
      </c>
      <c r="B618" s="564">
        <v>0</v>
      </c>
      <c r="C618" s="565">
        <v>0</v>
      </c>
      <c r="D618" s="565">
        <v>0</v>
      </c>
      <c r="E618" s="566" t="str">
        <f t="shared" si="111"/>
        <v/>
      </c>
      <c r="F618" s="565">
        <v>0</v>
      </c>
      <c r="G618" s="567" t="str">
        <f t="shared" si="110"/>
        <v/>
      </c>
      <c r="H618" s="527"/>
      <c r="I618" s="527"/>
      <c r="J618" s="527"/>
      <c r="K618" s="527"/>
      <c r="L618" s="527"/>
      <c r="M618" s="527"/>
      <c r="N618" s="527"/>
      <c r="O618" s="527"/>
      <c r="P618" s="527"/>
      <c r="Q618" s="527"/>
      <c r="R618" s="527"/>
      <c r="S618" s="527"/>
      <c r="T618" s="527"/>
      <c r="U618" s="527"/>
      <c r="V618" s="527"/>
      <c r="W618" s="527"/>
      <c r="X618" s="527"/>
      <c r="Y618" s="527"/>
      <c r="Z618" s="527"/>
      <c r="AA618" s="527"/>
      <c r="AB618" s="527"/>
      <c r="AC618" s="527"/>
      <c r="HN618" s="527"/>
      <c r="HO618" s="527"/>
      <c r="HP618" s="527"/>
      <c r="HQ618" s="527"/>
      <c r="HR618" s="527"/>
      <c r="HS618" s="527"/>
      <c r="HT618" s="527"/>
      <c r="HU618" s="527"/>
      <c r="HV618" s="527"/>
      <c r="HW618" s="527"/>
      <c r="HX618" s="527"/>
      <c r="HY618" s="527"/>
      <c r="HZ618" s="527"/>
      <c r="IA618" s="527"/>
      <c r="IB618" s="527"/>
      <c r="IC618" s="527"/>
      <c r="ID618" s="527"/>
      <c r="IE618" s="527"/>
      <c r="IF618" s="527"/>
      <c r="IG618" s="527"/>
      <c r="IH618" s="527"/>
      <c r="II618" s="527"/>
      <c r="IJ618" s="527"/>
      <c r="IK618" s="527"/>
      <c r="IL618" s="527"/>
      <c r="IM618" s="527"/>
      <c r="IN618" s="527"/>
      <c r="IO618" s="527"/>
      <c r="IP618" s="527"/>
      <c r="IQ618" s="527"/>
      <c r="IR618" s="527"/>
      <c r="IS618" s="527"/>
    </row>
    <row r="619" s="528" customFormat="1" ht="24.95" customHeight="1" spans="1:253">
      <c r="A619" s="563" t="s">
        <v>474</v>
      </c>
      <c r="B619" s="564">
        <v>0</v>
      </c>
      <c r="C619" s="565">
        <v>0</v>
      </c>
      <c r="D619" s="565">
        <v>0</v>
      </c>
      <c r="E619" s="566" t="str">
        <f t="shared" si="111"/>
        <v/>
      </c>
      <c r="F619" s="565">
        <v>0</v>
      </c>
      <c r="G619" s="567" t="str">
        <f t="shared" si="110"/>
        <v/>
      </c>
    </row>
    <row r="620" s="5" customFormat="1" ht="24.95" customHeight="1" spans="1:253">
      <c r="A620" s="563" t="s">
        <v>475</v>
      </c>
      <c r="B620" s="564">
        <v>815</v>
      </c>
      <c r="C620" s="565">
        <v>1180</v>
      </c>
      <c r="D620" s="565">
        <v>1098</v>
      </c>
      <c r="E620" s="566">
        <f t="shared" si="111"/>
        <v>0.930508474576271</v>
      </c>
      <c r="F620" s="565">
        <v>1204</v>
      </c>
      <c r="G620" s="567">
        <f t="shared" si="110"/>
        <v>-0.0880398671096345</v>
      </c>
      <c r="H620" s="527"/>
      <c r="I620" s="527"/>
      <c r="J620" s="527"/>
      <c r="K620" s="527"/>
      <c r="L620" s="527"/>
      <c r="M620" s="527"/>
      <c r="N620" s="527"/>
      <c r="O620" s="527"/>
      <c r="P620" s="527"/>
      <c r="Q620" s="527"/>
      <c r="R620" s="527"/>
      <c r="S620" s="527"/>
      <c r="T620" s="527"/>
      <c r="U620" s="527"/>
      <c r="V620" s="527"/>
      <c r="W620" s="527"/>
      <c r="X620" s="527"/>
      <c r="Y620" s="527"/>
      <c r="Z620" s="527"/>
      <c r="AA620" s="527"/>
      <c r="AB620" s="527"/>
      <c r="AC620" s="527"/>
      <c r="HN620" s="527"/>
      <c r="HO620" s="527"/>
      <c r="HP620" s="527"/>
      <c r="HQ620" s="527"/>
      <c r="HR620" s="527"/>
      <c r="HS620" s="527"/>
      <c r="HT620" s="527"/>
      <c r="HU620" s="527"/>
      <c r="HV620" s="527"/>
      <c r="HW620" s="527"/>
      <c r="HX620" s="527"/>
      <c r="HY620" s="527"/>
      <c r="HZ620" s="527"/>
      <c r="IA620" s="527"/>
      <c r="IB620" s="527"/>
      <c r="IC620" s="527"/>
      <c r="ID620" s="527"/>
      <c r="IE620" s="527"/>
      <c r="IF620" s="527"/>
      <c r="IG620" s="527"/>
      <c r="IH620" s="527"/>
      <c r="II620" s="527"/>
      <c r="IJ620" s="527"/>
      <c r="IK620" s="527"/>
      <c r="IL620" s="527"/>
      <c r="IM620" s="527"/>
      <c r="IN620" s="527"/>
      <c r="IO620" s="527"/>
      <c r="IP620" s="527"/>
      <c r="IQ620" s="527"/>
      <c r="IR620" s="527"/>
      <c r="IS620" s="527"/>
    </row>
    <row r="621" s="5" customFormat="1" ht="24.95" customHeight="1" spans="1:253">
      <c r="A621" s="568" t="s">
        <v>476</v>
      </c>
      <c r="B621" s="367">
        <f t="shared" ref="B621:F621" si="117">SUM(B622:B629)</f>
        <v>639</v>
      </c>
      <c r="C621" s="367">
        <f t="shared" si="117"/>
        <v>1072</v>
      </c>
      <c r="D621" s="367">
        <f t="shared" si="117"/>
        <v>1047</v>
      </c>
      <c r="E621" s="561">
        <f t="shared" si="111"/>
        <v>0.976679104477612</v>
      </c>
      <c r="F621" s="367">
        <f t="shared" si="117"/>
        <v>871</v>
      </c>
      <c r="G621" s="562">
        <f t="shared" si="110"/>
        <v>0.202066590126292</v>
      </c>
      <c r="H621" s="527"/>
      <c r="I621" s="527"/>
      <c r="J621" s="527"/>
      <c r="K621" s="527"/>
      <c r="L621" s="527"/>
      <c r="M621" s="527"/>
      <c r="N621" s="527"/>
      <c r="O621" s="527"/>
      <c r="P621" s="527"/>
      <c r="Q621" s="527"/>
      <c r="R621" s="527"/>
      <c r="S621" s="527"/>
      <c r="T621" s="527"/>
      <c r="U621" s="527"/>
      <c r="V621" s="527"/>
      <c r="W621" s="527"/>
      <c r="X621" s="527"/>
      <c r="Y621" s="527"/>
      <c r="Z621" s="527"/>
      <c r="AA621" s="527"/>
      <c r="AB621" s="527"/>
      <c r="AC621" s="527"/>
      <c r="HN621" s="527"/>
      <c r="HO621" s="527"/>
      <c r="HP621" s="527"/>
      <c r="HQ621" s="527"/>
      <c r="HR621" s="527"/>
      <c r="HS621" s="527"/>
      <c r="HT621" s="527"/>
      <c r="HU621" s="527"/>
      <c r="HV621" s="527"/>
      <c r="HW621" s="527"/>
      <c r="HX621" s="527"/>
      <c r="HY621" s="527"/>
      <c r="HZ621" s="527"/>
      <c r="IA621" s="527"/>
      <c r="IB621" s="527"/>
      <c r="IC621" s="527"/>
      <c r="ID621" s="527"/>
      <c r="IE621" s="527"/>
      <c r="IF621" s="527"/>
      <c r="IG621" s="527"/>
      <c r="IH621" s="527"/>
      <c r="II621" s="527"/>
      <c r="IJ621" s="527"/>
      <c r="IK621" s="527"/>
      <c r="IL621" s="527"/>
      <c r="IM621" s="527"/>
      <c r="IN621" s="527"/>
      <c r="IO621" s="527"/>
      <c r="IP621" s="527"/>
      <c r="IQ621" s="527"/>
      <c r="IR621" s="527"/>
      <c r="IS621" s="527"/>
    </row>
    <row r="622" s="5" customFormat="1" ht="24.95" customHeight="1" spans="1:253">
      <c r="A622" s="563" t="s">
        <v>477</v>
      </c>
      <c r="B622" s="564">
        <v>0</v>
      </c>
      <c r="C622" s="565">
        <v>438</v>
      </c>
      <c r="D622" s="565">
        <v>438</v>
      </c>
      <c r="E622" s="566">
        <f t="shared" si="111"/>
        <v>1</v>
      </c>
      <c r="F622" s="565">
        <v>235</v>
      </c>
      <c r="G622" s="567">
        <f t="shared" si="110"/>
        <v>0.863829787234043</v>
      </c>
      <c r="H622" s="527"/>
      <c r="I622" s="527"/>
      <c r="J622" s="527"/>
      <c r="K622" s="527"/>
      <c r="L622" s="527"/>
      <c r="M622" s="527"/>
      <c r="N622" s="527"/>
      <c r="O622" s="527"/>
      <c r="P622" s="527"/>
      <c r="Q622" s="527"/>
      <c r="R622" s="527"/>
      <c r="S622" s="527"/>
      <c r="T622" s="527"/>
      <c r="U622" s="527"/>
      <c r="V622" s="527"/>
      <c r="W622" s="527"/>
      <c r="X622" s="527"/>
      <c r="Y622" s="527"/>
      <c r="Z622" s="527"/>
      <c r="AA622" s="527"/>
      <c r="AB622" s="527"/>
      <c r="AC622" s="527"/>
      <c r="HN622" s="527"/>
      <c r="HO622" s="527"/>
      <c r="HP622" s="527"/>
      <c r="HQ622" s="527"/>
      <c r="HR622" s="527"/>
      <c r="HS622" s="527"/>
      <c r="HT622" s="527"/>
      <c r="HU622" s="527"/>
      <c r="HV622" s="527"/>
      <c r="HW622" s="527"/>
      <c r="HX622" s="527"/>
      <c r="HY622" s="527"/>
      <c r="HZ622" s="527"/>
      <c r="IA622" s="527"/>
      <c r="IB622" s="527"/>
      <c r="IC622" s="527"/>
      <c r="ID622" s="527"/>
      <c r="IE622" s="527"/>
      <c r="IF622" s="527"/>
      <c r="IG622" s="527"/>
      <c r="IH622" s="527"/>
      <c r="II622" s="527"/>
      <c r="IJ622" s="527"/>
      <c r="IK622" s="527"/>
      <c r="IL622" s="527"/>
      <c r="IM622" s="527"/>
      <c r="IN622" s="527"/>
      <c r="IO622" s="527"/>
      <c r="IP622" s="527"/>
      <c r="IQ622" s="527"/>
      <c r="IR622" s="527"/>
      <c r="IS622" s="527"/>
    </row>
    <row r="623" s="528" customFormat="1" ht="24.95" customHeight="1" spans="1:253">
      <c r="A623" s="563" t="s">
        <v>478</v>
      </c>
      <c r="B623" s="564">
        <v>332</v>
      </c>
      <c r="C623" s="565">
        <v>0</v>
      </c>
      <c r="D623" s="565">
        <v>0</v>
      </c>
      <c r="E623" s="566" t="str">
        <f t="shared" si="111"/>
        <v/>
      </c>
      <c r="F623" s="565">
        <v>0</v>
      </c>
      <c r="G623" s="567" t="str">
        <f t="shared" si="110"/>
        <v/>
      </c>
    </row>
    <row r="624" s="528" customFormat="1" ht="37.5" customHeight="1" spans="1:253">
      <c r="A624" s="563" t="s">
        <v>479</v>
      </c>
      <c r="B624" s="564">
        <v>0</v>
      </c>
      <c r="C624" s="565">
        <v>0</v>
      </c>
      <c r="D624" s="565">
        <v>0</v>
      </c>
      <c r="E624" s="566" t="str">
        <f t="shared" si="111"/>
        <v/>
      </c>
      <c r="F624" s="565">
        <v>0</v>
      </c>
      <c r="G624" s="567" t="str">
        <f t="shared" si="110"/>
        <v/>
      </c>
    </row>
    <row r="625" s="5" customFormat="1" ht="24.95" customHeight="1" spans="1:253">
      <c r="A625" s="563" t="s">
        <v>480</v>
      </c>
      <c r="B625" s="564">
        <v>163</v>
      </c>
      <c r="C625" s="565">
        <v>129</v>
      </c>
      <c r="D625" s="565">
        <v>104</v>
      </c>
      <c r="E625" s="566">
        <f t="shared" si="111"/>
        <v>0.806201550387597</v>
      </c>
      <c r="F625" s="565">
        <v>117</v>
      </c>
      <c r="G625" s="567">
        <f t="shared" si="110"/>
        <v>-0.111111111111111</v>
      </c>
      <c r="H625" s="527"/>
      <c r="I625" s="527"/>
      <c r="J625" s="527"/>
      <c r="K625" s="527"/>
      <c r="L625" s="527"/>
      <c r="M625" s="527"/>
      <c r="N625" s="527"/>
      <c r="O625" s="527"/>
      <c r="P625" s="527"/>
      <c r="Q625" s="527"/>
      <c r="R625" s="527"/>
      <c r="S625" s="527"/>
      <c r="T625" s="527"/>
      <c r="U625" s="527"/>
      <c r="V625" s="527"/>
      <c r="W625" s="527"/>
      <c r="X625" s="527"/>
      <c r="Y625" s="527"/>
      <c r="Z625" s="527"/>
      <c r="AA625" s="527"/>
      <c r="AB625" s="527"/>
      <c r="AC625" s="527"/>
      <c r="HN625" s="527"/>
      <c r="HO625" s="527"/>
      <c r="HP625" s="527"/>
      <c r="HQ625" s="527"/>
      <c r="HR625" s="527"/>
      <c r="HS625" s="527"/>
      <c r="HT625" s="527"/>
      <c r="HU625" s="527"/>
      <c r="HV625" s="527"/>
      <c r="HW625" s="527"/>
      <c r="HX625" s="527"/>
      <c r="HY625" s="527"/>
      <c r="HZ625" s="527"/>
      <c r="IA625" s="527"/>
      <c r="IB625" s="527"/>
      <c r="IC625" s="527"/>
      <c r="ID625" s="527"/>
      <c r="IE625" s="527"/>
      <c r="IF625" s="527"/>
      <c r="IG625" s="527"/>
      <c r="IH625" s="527"/>
      <c r="II625" s="527"/>
      <c r="IJ625" s="527"/>
      <c r="IK625" s="527"/>
      <c r="IL625" s="527"/>
      <c r="IM625" s="527"/>
      <c r="IN625" s="527"/>
      <c r="IO625" s="527"/>
      <c r="IP625" s="527"/>
      <c r="IQ625" s="527"/>
      <c r="IR625" s="527"/>
      <c r="IS625" s="527"/>
    </row>
    <row r="626" s="528" customFormat="1" ht="37.5" customHeight="1" spans="1:253">
      <c r="A626" s="563" t="s">
        <v>481</v>
      </c>
      <c r="B626" s="564">
        <v>0</v>
      </c>
      <c r="C626" s="565">
        <v>0</v>
      </c>
      <c r="D626" s="565">
        <v>0</v>
      </c>
      <c r="E626" s="566" t="str">
        <f t="shared" si="111"/>
        <v/>
      </c>
      <c r="F626" s="565">
        <v>0</v>
      </c>
      <c r="G626" s="567" t="str">
        <f t="shared" si="110"/>
        <v/>
      </c>
    </row>
    <row r="627" s="5" customFormat="1" ht="24.95" customHeight="1" spans="1:253">
      <c r="A627" s="563" t="s">
        <v>482</v>
      </c>
      <c r="B627" s="564">
        <v>0</v>
      </c>
      <c r="C627" s="565">
        <v>0</v>
      </c>
      <c r="D627" s="565">
        <v>0</v>
      </c>
      <c r="E627" s="566" t="str">
        <f t="shared" si="111"/>
        <v/>
      </c>
      <c r="F627" s="565">
        <v>0</v>
      </c>
      <c r="G627" s="567" t="str">
        <f t="shared" si="110"/>
        <v/>
      </c>
      <c r="H627" s="527"/>
      <c r="I627" s="527"/>
      <c r="J627" s="527"/>
      <c r="K627" s="527"/>
      <c r="L627" s="527"/>
      <c r="M627" s="527"/>
      <c r="N627" s="527"/>
      <c r="O627" s="527"/>
      <c r="P627" s="527"/>
      <c r="Q627" s="527"/>
      <c r="R627" s="527"/>
      <c r="S627" s="527"/>
      <c r="T627" s="527"/>
      <c r="U627" s="527"/>
      <c r="V627" s="527"/>
      <c r="W627" s="527"/>
      <c r="X627" s="527"/>
      <c r="Y627" s="527"/>
      <c r="Z627" s="527"/>
      <c r="AA627" s="527"/>
      <c r="AB627" s="527"/>
      <c r="AC627" s="527"/>
      <c r="HN627" s="527"/>
      <c r="HO627" s="527"/>
      <c r="HP627" s="527"/>
      <c r="HQ627" s="527"/>
      <c r="HR627" s="527"/>
      <c r="HS627" s="527"/>
      <c r="HT627" s="527"/>
      <c r="HU627" s="527"/>
      <c r="HV627" s="527"/>
      <c r="HW627" s="527"/>
      <c r="HX627" s="527"/>
      <c r="HY627" s="527"/>
      <c r="HZ627" s="527"/>
      <c r="IA627" s="527"/>
      <c r="IB627" s="527"/>
      <c r="IC627" s="527"/>
      <c r="ID627" s="527"/>
      <c r="IE627" s="527"/>
      <c r="IF627" s="527"/>
      <c r="IG627" s="527"/>
      <c r="IH627" s="527"/>
      <c r="II627" s="527"/>
      <c r="IJ627" s="527"/>
      <c r="IK627" s="527"/>
      <c r="IL627" s="527"/>
      <c r="IM627" s="527"/>
      <c r="IN627" s="527"/>
      <c r="IO627" s="527"/>
      <c r="IP627" s="527"/>
      <c r="IQ627" s="527"/>
      <c r="IR627" s="527"/>
      <c r="IS627" s="527"/>
    </row>
    <row r="628" s="5" customFormat="1" ht="24.95" customHeight="1" spans="1:253">
      <c r="A628" s="563" t="s">
        <v>483</v>
      </c>
      <c r="B628" s="564">
        <v>0</v>
      </c>
      <c r="C628" s="565">
        <v>0</v>
      </c>
      <c r="D628" s="565">
        <v>0</v>
      </c>
      <c r="E628" s="566" t="str">
        <f t="shared" si="111"/>
        <v/>
      </c>
      <c r="F628" s="565">
        <v>0</v>
      </c>
      <c r="G628" s="567" t="str">
        <f t="shared" si="110"/>
        <v/>
      </c>
      <c r="H628" s="527"/>
      <c r="I628" s="527"/>
      <c r="J628" s="527"/>
      <c r="K628" s="527"/>
      <c r="L628" s="527"/>
      <c r="M628" s="527"/>
      <c r="N628" s="527"/>
      <c r="O628" s="527"/>
      <c r="P628" s="527"/>
      <c r="Q628" s="527"/>
      <c r="R628" s="527"/>
      <c r="S628" s="527"/>
      <c r="T628" s="527"/>
      <c r="U628" s="527"/>
      <c r="V628" s="527"/>
      <c r="W628" s="527"/>
      <c r="X628" s="527"/>
      <c r="Y628" s="527"/>
      <c r="Z628" s="527"/>
      <c r="AA628" s="527"/>
      <c r="AB628" s="527"/>
      <c r="AC628" s="527"/>
      <c r="HN628" s="527"/>
      <c r="HO628" s="527"/>
      <c r="HP628" s="527"/>
      <c r="HQ628" s="527"/>
      <c r="HR628" s="527"/>
      <c r="HS628" s="527"/>
      <c r="HT628" s="527"/>
      <c r="HU628" s="527"/>
      <c r="HV628" s="527"/>
      <c r="HW628" s="527"/>
      <c r="HX628" s="527"/>
      <c r="HY628" s="527"/>
      <c r="HZ628" s="527"/>
      <c r="IA628" s="527"/>
      <c r="IB628" s="527"/>
      <c r="IC628" s="527"/>
      <c r="ID628" s="527"/>
      <c r="IE628" s="527"/>
      <c r="IF628" s="527"/>
      <c r="IG628" s="527"/>
      <c r="IH628" s="527"/>
      <c r="II628" s="527"/>
      <c r="IJ628" s="527"/>
      <c r="IK628" s="527"/>
      <c r="IL628" s="527"/>
      <c r="IM628" s="527"/>
      <c r="IN628" s="527"/>
      <c r="IO628" s="527"/>
      <c r="IP628" s="527"/>
      <c r="IQ628" s="527"/>
      <c r="IR628" s="527"/>
      <c r="IS628" s="527"/>
    </row>
    <row r="629" s="5" customFormat="1" ht="24.95" customHeight="1" spans="1:253">
      <c r="A629" s="563" t="s">
        <v>484</v>
      </c>
      <c r="B629" s="564">
        <v>144</v>
      </c>
      <c r="C629" s="565">
        <v>505</v>
      </c>
      <c r="D629" s="565">
        <v>505</v>
      </c>
      <c r="E629" s="566">
        <f t="shared" si="111"/>
        <v>1</v>
      </c>
      <c r="F629" s="565">
        <v>519</v>
      </c>
      <c r="G629" s="567">
        <f t="shared" si="110"/>
        <v>-0.0269749518304432</v>
      </c>
      <c r="H629" s="527"/>
      <c r="I629" s="527"/>
      <c r="J629" s="527"/>
      <c r="K629" s="527"/>
      <c r="L629" s="527"/>
      <c r="M629" s="527"/>
      <c r="N629" s="527"/>
      <c r="O629" s="527"/>
      <c r="P629" s="527"/>
      <c r="Q629" s="527"/>
      <c r="R629" s="527"/>
      <c r="S629" s="527"/>
      <c r="T629" s="527"/>
      <c r="U629" s="527"/>
      <c r="V629" s="527"/>
      <c r="W629" s="527"/>
      <c r="X629" s="527"/>
      <c r="Y629" s="527"/>
      <c r="Z629" s="527"/>
      <c r="AA629" s="527"/>
      <c r="AB629" s="527"/>
      <c r="AC629" s="527"/>
      <c r="HN629" s="527"/>
      <c r="HO629" s="527"/>
      <c r="HP629" s="527"/>
      <c r="HQ629" s="527"/>
      <c r="HR629" s="527"/>
      <c r="HS629" s="527"/>
      <c r="HT629" s="527"/>
      <c r="HU629" s="527"/>
      <c r="HV629" s="527"/>
      <c r="HW629" s="527"/>
      <c r="HX629" s="527"/>
      <c r="HY629" s="527"/>
      <c r="HZ629" s="527"/>
      <c r="IA629" s="527"/>
      <c r="IB629" s="527"/>
      <c r="IC629" s="527"/>
      <c r="ID629" s="527"/>
      <c r="IE629" s="527"/>
      <c r="IF629" s="527"/>
      <c r="IG629" s="527"/>
      <c r="IH629" s="527"/>
      <c r="II629" s="527"/>
      <c r="IJ629" s="527"/>
      <c r="IK629" s="527"/>
      <c r="IL629" s="527"/>
      <c r="IM629" s="527"/>
      <c r="IN629" s="527"/>
      <c r="IO629" s="527"/>
      <c r="IP629" s="527"/>
      <c r="IQ629" s="527"/>
      <c r="IR629" s="527"/>
      <c r="IS629" s="527"/>
    </row>
    <row r="630" s="5" customFormat="1" ht="24.95" customHeight="1" spans="1:253">
      <c r="A630" s="568" t="s">
        <v>485</v>
      </c>
      <c r="B630" s="367">
        <f t="shared" ref="B630:F630" si="118">SUM(B631:B636)</f>
        <v>188</v>
      </c>
      <c r="C630" s="367">
        <f t="shared" si="118"/>
        <v>223</v>
      </c>
      <c r="D630" s="367">
        <f t="shared" si="118"/>
        <v>147</v>
      </c>
      <c r="E630" s="561">
        <f t="shared" si="111"/>
        <v>0.659192825112108</v>
      </c>
      <c r="F630" s="367">
        <f t="shared" si="118"/>
        <v>141</v>
      </c>
      <c r="G630" s="562">
        <f t="shared" si="110"/>
        <v>0.0425531914893617</v>
      </c>
      <c r="H630" s="527"/>
      <c r="I630" s="527"/>
      <c r="J630" s="527"/>
      <c r="K630" s="527"/>
      <c r="L630" s="527"/>
      <c r="M630" s="527"/>
      <c r="N630" s="527"/>
      <c r="O630" s="527"/>
      <c r="P630" s="527"/>
      <c r="Q630" s="527"/>
      <c r="R630" s="527"/>
      <c r="S630" s="527"/>
      <c r="T630" s="527"/>
      <c r="U630" s="527"/>
      <c r="V630" s="527"/>
      <c r="W630" s="527"/>
      <c r="X630" s="527"/>
      <c r="Y630" s="527"/>
      <c r="Z630" s="527"/>
      <c r="AA630" s="527"/>
      <c r="AB630" s="527"/>
      <c r="AC630" s="527"/>
      <c r="HN630" s="527"/>
      <c r="HO630" s="527"/>
      <c r="HP630" s="527"/>
      <c r="HQ630" s="527"/>
      <c r="HR630" s="527"/>
      <c r="HS630" s="527"/>
      <c r="HT630" s="527"/>
      <c r="HU630" s="527"/>
      <c r="HV630" s="527"/>
      <c r="HW630" s="527"/>
      <c r="HX630" s="527"/>
      <c r="HY630" s="527"/>
      <c r="HZ630" s="527"/>
      <c r="IA630" s="527"/>
      <c r="IB630" s="527"/>
      <c r="IC630" s="527"/>
      <c r="ID630" s="527"/>
      <c r="IE630" s="527"/>
      <c r="IF630" s="527"/>
      <c r="IG630" s="527"/>
      <c r="IH630" s="527"/>
      <c r="II630" s="527"/>
      <c r="IJ630" s="527"/>
      <c r="IK630" s="527"/>
      <c r="IL630" s="527"/>
      <c r="IM630" s="527"/>
      <c r="IN630" s="527"/>
      <c r="IO630" s="527"/>
      <c r="IP630" s="527"/>
      <c r="IQ630" s="527"/>
      <c r="IR630" s="527"/>
      <c r="IS630" s="527"/>
    </row>
    <row r="631" s="528" customFormat="1" ht="24.95" customHeight="1" spans="1:253">
      <c r="A631" s="563" t="s">
        <v>486</v>
      </c>
      <c r="B631" s="564">
        <v>120</v>
      </c>
      <c r="C631" s="565">
        <v>79</v>
      </c>
      <c r="D631" s="565">
        <v>79</v>
      </c>
      <c r="E631" s="566">
        <f t="shared" si="111"/>
        <v>1</v>
      </c>
      <c r="F631" s="565">
        <v>84</v>
      </c>
      <c r="G631" s="567">
        <f t="shared" si="110"/>
        <v>-0.0595238095238095</v>
      </c>
    </row>
    <row r="632" s="5" customFormat="1" ht="37.5" spans="1:253">
      <c r="A632" s="563" t="s">
        <v>487</v>
      </c>
      <c r="B632" s="564">
        <v>0</v>
      </c>
      <c r="C632" s="565">
        <v>0</v>
      </c>
      <c r="D632" s="565">
        <v>0</v>
      </c>
      <c r="E632" s="566" t="str">
        <f t="shared" si="111"/>
        <v/>
      </c>
      <c r="F632" s="565">
        <v>0</v>
      </c>
      <c r="G632" s="567" t="str">
        <f t="shared" si="110"/>
        <v/>
      </c>
      <c r="H632" s="527"/>
      <c r="I632" s="527"/>
      <c r="J632" s="527"/>
      <c r="K632" s="527"/>
      <c r="L632" s="527"/>
      <c r="M632" s="527"/>
      <c r="N632" s="527"/>
      <c r="O632" s="527"/>
      <c r="P632" s="527"/>
      <c r="Q632" s="527"/>
      <c r="R632" s="527"/>
      <c r="S632" s="527"/>
      <c r="T632" s="527"/>
      <c r="U632" s="527"/>
      <c r="V632" s="527"/>
      <c r="W632" s="527"/>
      <c r="X632" s="527"/>
      <c r="Y632" s="527"/>
      <c r="Z632" s="527"/>
      <c r="AA632" s="527"/>
      <c r="AB632" s="527"/>
      <c r="AC632" s="527"/>
      <c r="HN632" s="527"/>
      <c r="HO632" s="527"/>
      <c r="HP632" s="527"/>
      <c r="HQ632" s="527"/>
      <c r="HR632" s="527"/>
      <c r="HS632" s="527"/>
      <c r="HT632" s="527"/>
      <c r="HU632" s="527"/>
      <c r="HV632" s="527"/>
      <c r="HW632" s="527"/>
      <c r="HX632" s="527"/>
      <c r="HY632" s="527"/>
      <c r="HZ632" s="527"/>
      <c r="IA632" s="527"/>
      <c r="IB632" s="527"/>
      <c r="IC632" s="527"/>
      <c r="ID632" s="527"/>
      <c r="IE632" s="527"/>
      <c r="IF632" s="527"/>
      <c r="IG632" s="527"/>
      <c r="IH632" s="527"/>
      <c r="II632" s="527"/>
      <c r="IJ632" s="527"/>
      <c r="IK632" s="527"/>
      <c r="IL632" s="527"/>
      <c r="IM632" s="527"/>
      <c r="IN632" s="527"/>
      <c r="IO632" s="527"/>
      <c r="IP632" s="527"/>
      <c r="IQ632" s="527"/>
      <c r="IR632" s="527"/>
      <c r="IS632" s="527"/>
    </row>
    <row r="633" s="529" customFormat="1" ht="37.5" spans="1:253">
      <c r="A633" s="563" t="s">
        <v>488</v>
      </c>
      <c r="B633" s="564">
        <v>0</v>
      </c>
      <c r="C633" s="565">
        <v>0</v>
      </c>
      <c r="D633" s="565">
        <v>0</v>
      </c>
      <c r="E633" s="566" t="str">
        <f t="shared" si="111"/>
        <v/>
      </c>
      <c r="F633" s="565">
        <v>0</v>
      </c>
      <c r="G633" s="567" t="str">
        <f t="shared" si="110"/>
        <v/>
      </c>
      <c r="H633" s="527"/>
      <c r="I633" s="527"/>
      <c r="J633" s="527"/>
      <c r="K633" s="527"/>
      <c r="L633" s="527"/>
      <c r="M633" s="527"/>
      <c r="N633" s="527"/>
      <c r="O633" s="527"/>
      <c r="P633" s="527"/>
      <c r="Q633" s="527"/>
      <c r="R633" s="527"/>
      <c r="S633" s="527"/>
      <c r="T633" s="527"/>
      <c r="U633" s="527"/>
      <c r="V633" s="527"/>
      <c r="W633" s="527"/>
      <c r="X633" s="527"/>
      <c r="Y633" s="527"/>
      <c r="Z633" s="527"/>
      <c r="AA633" s="527"/>
      <c r="AB633" s="527"/>
      <c r="AC633" s="527"/>
      <c r="HN633" s="527"/>
      <c r="HO633" s="527"/>
      <c r="HP633" s="527"/>
      <c r="HQ633" s="527"/>
      <c r="HR633" s="527"/>
      <c r="HS633" s="527"/>
      <c r="HT633" s="527"/>
      <c r="HU633" s="527"/>
      <c r="HV633" s="527"/>
      <c r="HW633" s="527"/>
      <c r="HX633" s="527"/>
      <c r="HY633" s="527"/>
      <c r="HZ633" s="527"/>
      <c r="IA633" s="527"/>
      <c r="IB633" s="527"/>
      <c r="IC633" s="527"/>
      <c r="ID633" s="527"/>
      <c r="IE633" s="527"/>
      <c r="IF633" s="527"/>
      <c r="IG633" s="527"/>
      <c r="IH633" s="527"/>
      <c r="II633" s="527"/>
      <c r="IJ633" s="527"/>
      <c r="IK633" s="527"/>
      <c r="IL633" s="527"/>
      <c r="IM633" s="527"/>
      <c r="IN633" s="527"/>
      <c r="IO633" s="527"/>
      <c r="IP633" s="527"/>
      <c r="IQ633" s="527"/>
      <c r="IR633" s="527"/>
      <c r="IS633" s="527"/>
    </row>
    <row r="634" s="528" customFormat="1" ht="24.95" customHeight="1" spans="1:253">
      <c r="A634" s="563" t="s">
        <v>489</v>
      </c>
      <c r="B634" s="564">
        <v>5</v>
      </c>
      <c r="C634" s="565">
        <v>6</v>
      </c>
      <c r="D634" s="565">
        <v>4</v>
      </c>
      <c r="E634" s="566">
        <f t="shared" si="111"/>
        <v>0.666666666666667</v>
      </c>
      <c r="F634" s="565">
        <v>17</v>
      </c>
      <c r="G634" s="567">
        <f t="shared" si="110"/>
        <v>-0.764705882352941</v>
      </c>
    </row>
    <row r="635" s="528" customFormat="1" ht="24.95" customHeight="1" spans="1:253">
      <c r="A635" s="563" t="s">
        <v>490</v>
      </c>
      <c r="B635" s="564">
        <v>18</v>
      </c>
      <c r="C635" s="565">
        <v>16</v>
      </c>
      <c r="D635" s="565">
        <v>15</v>
      </c>
      <c r="E635" s="566">
        <f t="shared" si="111"/>
        <v>0.9375</v>
      </c>
      <c r="F635" s="565">
        <v>10</v>
      </c>
      <c r="G635" s="567">
        <f t="shared" si="110"/>
        <v>0.5</v>
      </c>
    </row>
    <row r="636" s="5" customFormat="1" ht="24.95" customHeight="1" spans="1:253">
      <c r="A636" s="563" t="s">
        <v>491</v>
      </c>
      <c r="B636" s="564">
        <v>45</v>
      </c>
      <c r="C636" s="565">
        <v>122</v>
      </c>
      <c r="D636" s="565">
        <v>49</v>
      </c>
      <c r="E636" s="566">
        <f t="shared" si="111"/>
        <v>0.401639344262295</v>
      </c>
      <c r="F636" s="565">
        <v>30</v>
      </c>
      <c r="G636" s="567">
        <f t="shared" si="110"/>
        <v>0.633333333333333</v>
      </c>
      <c r="H636" s="527"/>
      <c r="I636" s="527"/>
      <c r="J636" s="527"/>
      <c r="K636" s="527"/>
      <c r="L636" s="527"/>
      <c r="M636" s="527"/>
      <c r="N636" s="527"/>
      <c r="O636" s="527"/>
      <c r="P636" s="527"/>
      <c r="Q636" s="527"/>
      <c r="R636" s="527"/>
      <c r="S636" s="527"/>
      <c r="T636" s="527"/>
      <c r="U636" s="527"/>
      <c r="V636" s="527"/>
      <c r="W636" s="527"/>
      <c r="X636" s="527"/>
      <c r="Y636" s="527"/>
      <c r="Z636" s="527"/>
      <c r="AA636" s="527"/>
      <c r="AB636" s="527"/>
      <c r="AC636" s="527"/>
      <c r="HN636" s="527"/>
      <c r="HO636" s="527"/>
      <c r="HP636" s="527"/>
      <c r="HQ636" s="527"/>
      <c r="HR636" s="527"/>
      <c r="HS636" s="527"/>
      <c r="HT636" s="527"/>
      <c r="HU636" s="527"/>
      <c r="HV636" s="527"/>
      <c r="HW636" s="527"/>
      <c r="HX636" s="527"/>
      <c r="HY636" s="527"/>
      <c r="HZ636" s="527"/>
      <c r="IA636" s="527"/>
      <c r="IB636" s="527"/>
      <c r="IC636" s="527"/>
      <c r="ID636" s="527"/>
      <c r="IE636" s="527"/>
      <c r="IF636" s="527"/>
      <c r="IG636" s="527"/>
      <c r="IH636" s="527"/>
      <c r="II636" s="527"/>
      <c r="IJ636" s="527"/>
      <c r="IK636" s="527"/>
      <c r="IL636" s="527"/>
      <c r="IM636" s="527"/>
      <c r="IN636" s="527"/>
      <c r="IO636" s="527"/>
      <c r="IP636" s="527"/>
      <c r="IQ636" s="527"/>
      <c r="IR636" s="527"/>
      <c r="IS636" s="527"/>
    </row>
    <row r="637" s="5" customFormat="1" ht="24.95" customHeight="1" spans="1:253">
      <c r="A637" s="568" t="s">
        <v>492</v>
      </c>
      <c r="B637" s="367">
        <f t="shared" ref="B637:F637" si="119">SUM(B638:B644)</f>
        <v>953</v>
      </c>
      <c r="C637" s="367">
        <f t="shared" si="119"/>
        <v>1050</v>
      </c>
      <c r="D637" s="367">
        <f t="shared" si="119"/>
        <v>682</v>
      </c>
      <c r="E637" s="561">
        <f t="shared" si="111"/>
        <v>0.64952380952381</v>
      </c>
      <c r="F637" s="367">
        <f t="shared" si="119"/>
        <v>1026</v>
      </c>
      <c r="G637" s="562">
        <f t="shared" si="110"/>
        <v>-0.335282651072125</v>
      </c>
      <c r="H637" s="527"/>
      <c r="I637" s="527"/>
      <c r="J637" s="527"/>
      <c r="K637" s="527"/>
      <c r="L637" s="527"/>
      <c r="M637" s="527"/>
      <c r="N637" s="527"/>
      <c r="O637" s="527"/>
      <c r="P637" s="527"/>
      <c r="Q637" s="527"/>
      <c r="R637" s="527"/>
      <c r="S637" s="527"/>
      <c r="T637" s="527"/>
      <c r="U637" s="527"/>
      <c r="V637" s="527"/>
      <c r="W637" s="527"/>
      <c r="X637" s="527"/>
      <c r="Y637" s="527"/>
      <c r="Z637" s="527"/>
      <c r="AA637" s="527"/>
      <c r="AB637" s="527"/>
      <c r="AC637" s="527"/>
      <c r="HN637" s="527"/>
      <c r="HO637" s="527"/>
      <c r="HP637" s="527"/>
      <c r="HQ637" s="527"/>
      <c r="HR637" s="527"/>
      <c r="HS637" s="527"/>
      <c r="HT637" s="527"/>
      <c r="HU637" s="527"/>
      <c r="HV637" s="527"/>
      <c r="HW637" s="527"/>
      <c r="HX637" s="527"/>
      <c r="HY637" s="527"/>
      <c r="HZ637" s="527"/>
      <c r="IA637" s="527"/>
      <c r="IB637" s="527"/>
      <c r="IC637" s="527"/>
      <c r="ID637" s="527"/>
      <c r="IE637" s="527"/>
      <c r="IF637" s="527"/>
      <c r="IG637" s="527"/>
      <c r="IH637" s="527"/>
      <c r="II637" s="527"/>
      <c r="IJ637" s="527"/>
      <c r="IK637" s="527"/>
      <c r="IL637" s="527"/>
      <c r="IM637" s="527"/>
      <c r="IN637" s="527"/>
      <c r="IO637" s="527"/>
      <c r="IP637" s="527"/>
      <c r="IQ637" s="527"/>
      <c r="IR637" s="527"/>
      <c r="IS637" s="527"/>
    </row>
    <row r="638" s="5" customFormat="1" ht="24.95" customHeight="1" spans="1:253">
      <c r="A638" s="563" t="s">
        <v>493</v>
      </c>
      <c r="B638" s="564">
        <v>16</v>
      </c>
      <c r="C638" s="565">
        <v>10</v>
      </c>
      <c r="D638" s="565">
        <v>10</v>
      </c>
      <c r="E638" s="566">
        <f t="shared" si="111"/>
        <v>1</v>
      </c>
      <c r="F638" s="565">
        <v>295</v>
      </c>
      <c r="G638" s="567">
        <f t="shared" si="110"/>
        <v>-0.966101694915254</v>
      </c>
      <c r="H638" s="527"/>
      <c r="I638" s="527"/>
      <c r="J638" s="527"/>
      <c r="K638" s="527"/>
      <c r="L638" s="527"/>
      <c r="M638" s="527"/>
      <c r="N638" s="527"/>
      <c r="O638" s="527"/>
      <c r="P638" s="527"/>
      <c r="Q638" s="527"/>
      <c r="R638" s="527"/>
      <c r="S638" s="527"/>
      <c r="T638" s="527"/>
      <c r="U638" s="527"/>
      <c r="V638" s="527"/>
      <c r="W638" s="527"/>
      <c r="X638" s="527"/>
      <c r="Y638" s="527"/>
      <c r="Z638" s="527"/>
      <c r="AA638" s="527"/>
      <c r="AB638" s="527"/>
      <c r="AC638" s="527"/>
      <c r="HN638" s="527"/>
      <c r="HO638" s="527"/>
      <c r="HP638" s="527"/>
      <c r="HQ638" s="527"/>
      <c r="HR638" s="527"/>
      <c r="HS638" s="527"/>
      <c r="HT638" s="527"/>
      <c r="HU638" s="527"/>
      <c r="HV638" s="527"/>
      <c r="HW638" s="527"/>
      <c r="HX638" s="527"/>
      <c r="HY638" s="527"/>
      <c r="HZ638" s="527"/>
      <c r="IA638" s="527"/>
      <c r="IB638" s="527"/>
      <c r="IC638" s="527"/>
      <c r="ID638" s="527"/>
      <c r="IE638" s="527"/>
      <c r="IF638" s="527"/>
      <c r="IG638" s="527"/>
      <c r="IH638" s="527"/>
      <c r="II638" s="527"/>
      <c r="IJ638" s="527"/>
      <c r="IK638" s="527"/>
      <c r="IL638" s="527"/>
      <c r="IM638" s="527"/>
      <c r="IN638" s="527"/>
      <c r="IO638" s="527"/>
      <c r="IP638" s="527"/>
      <c r="IQ638" s="527"/>
      <c r="IR638" s="527"/>
      <c r="IS638" s="527"/>
    </row>
    <row r="639" s="528" customFormat="1" ht="24.95" customHeight="1" spans="1:253">
      <c r="A639" s="563" t="s">
        <v>494</v>
      </c>
      <c r="B639" s="564">
        <v>456</v>
      </c>
      <c r="C639" s="565">
        <v>384</v>
      </c>
      <c r="D639" s="565">
        <v>384</v>
      </c>
      <c r="E639" s="566">
        <f t="shared" si="111"/>
        <v>1</v>
      </c>
      <c r="F639" s="565">
        <v>453</v>
      </c>
      <c r="G639" s="567">
        <f t="shared" si="110"/>
        <v>-0.152317880794702</v>
      </c>
    </row>
    <row r="640" s="528" customFormat="1" ht="24.95" customHeight="1" spans="1:253">
      <c r="A640" s="563" t="s">
        <v>495</v>
      </c>
      <c r="B640" s="564">
        <v>0</v>
      </c>
      <c r="C640" s="565">
        <v>0</v>
      </c>
      <c r="D640" s="565">
        <v>0</v>
      </c>
      <c r="E640" s="566" t="str">
        <f t="shared" si="111"/>
        <v/>
      </c>
      <c r="F640" s="565">
        <v>0</v>
      </c>
      <c r="G640" s="567" t="str">
        <f t="shared" si="110"/>
        <v/>
      </c>
    </row>
    <row r="641" s="5" customFormat="1" ht="24.95" customHeight="1" spans="1:253">
      <c r="A641" s="563" t="s">
        <v>496</v>
      </c>
      <c r="B641" s="564">
        <v>36</v>
      </c>
      <c r="C641" s="565">
        <v>36</v>
      </c>
      <c r="D641" s="565">
        <v>36</v>
      </c>
      <c r="E641" s="566">
        <f t="shared" si="111"/>
        <v>1</v>
      </c>
      <c r="F641" s="565">
        <v>72</v>
      </c>
      <c r="G641" s="567">
        <f t="shared" si="110"/>
        <v>-0.5</v>
      </c>
      <c r="H641" s="527"/>
      <c r="I641" s="527"/>
      <c r="J641" s="527"/>
      <c r="K641" s="527"/>
      <c r="L641" s="527"/>
      <c r="M641" s="527"/>
      <c r="N641" s="527"/>
      <c r="O641" s="527"/>
      <c r="P641" s="527"/>
      <c r="Q641" s="527"/>
      <c r="R641" s="527"/>
      <c r="S641" s="527"/>
      <c r="T641" s="527"/>
      <c r="U641" s="527"/>
      <c r="V641" s="527"/>
      <c r="W641" s="527"/>
      <c r="X641" s="527"/>
      <c r="Y641" s="527"/>
      <c r="Z641" s="527"/>
      <c r="AA641" s="527"/>
      <c r="AB641" s="527"/>
      <c r="AC641" s="527"/>
      <c r="HN641" s="527"/>
      <c r="HO641" s="527"/>
      <c r="HP641" s="527"/>
      <c r="HQ641" s="527"/>
      <c r="HR641" s="527"/>
      <c r="HS641" s="527"/>
      <c r="HT641" s="527"/>
      <c r="HU641" s="527"/>
      <c r="HV641" s="527"/>
      <c r="HW641" s="527"/>
      <c r="HX641" s="527"/>
      <c r="HY641" s="527"/>
      <c r="HZ641" s="527"/>
      <c r="IA641" s="527"/>
      <c r="IB641" s="527"/>
      <c r="IC641" s="527"/>
      <c r="ID641" s="527"/>
      <c r="IE641" s="527"/>
      <c r="IF641" s="527"/>
      <c r="IG641" s="527"/>
      <c r="IH641" s="527"/>
      <c r="II641" s="527"/>
      <c r="IJ641" s="527"/>
      <c r="IK641" s="527"/>
      <c r="IL641" s="527"/>
      <c r="IM641" s="527"/>
      <c r="IN641" s="527"/>
      <c r="IO641" s="527"/>
      <c r="IP641" s="527"/>
      <c r="IQ641" s="527"/>
      <c r="IR641" s="527"/>
      <c r="IS641" s="527"/>
    </row>
    <row r="642" s="529" customFormat="1" ht="24.95" customHeight="1" spans="1:253">
      <c r="A642" s="563" t="s">
        <v>497</v>
      </c>
      <c r="B642" s="564">
        <v>0</v>
      </c>
      <c r="C642" s="565">
        <v>0</v>
      </c>
      <c r="D642" s="565">
        <v>0</v>
      </c>
      <c r="E642" s="566" t="str">
        <f t="shared" si="111"/>
        <v/>
      </c>
      <c r="F642" s="565">
        <v>0</v>
      </c>
      <c r="G642" s="567" t="str">
        <f t="shared" si="110"/>
        <v/>
      </c>
      <c r="H642" s="527"/>
      <c r="I642" s="527"/>
      <c r="J642" s="527"/>
      <c r="K642" s="527"/>
      <c r="L642" s="527"/>
      <c r="M642" s="527"/>
      <c r="N642" s="527"/>
      <c r="O642" s="527"/>
      <c r="P642" s="527"/>
      <c r="Q642" s="527"/>
      <c r="R642" s="527"/>
      <c r="S642" s="527"/>
      <c r="T642" s="527"/>
      <c r="U642" s="527"/>
      <c r="V642" s="527"/>
      <c r="W642" s="527"/>
      <c r="X642" s="527"/>
      <c r="Y642" s="527"/>
      <c r="Z642" s="527"/>
      <c r="AA642" s="527"/>
      <c r="AB642" s="527"/>
      <c r="AC642" s="527"/>
      <c r="HN642" s="527"/>
      <c r="HO642" s="527"/>
      <c r="HP642" s="527"/>
      <c r="HQ642" s="527"/>
      <c r="HR642" s="527"/>
      <c r="HS642" s="527"/>
      <c r="HT642" s="527"/>
      <c r="HU642" s="527"/>
      <c r="HV642" s="527"/>
      <c r="HW642" s="527"/>
      <c r="HX642" s="527"/>
      <c r="HY642" s="527"/>
      <c r="HZ642" s="527"/>
      <c r="IA642" s="527"/>
      <c r="IB642" s="527"/>
      <c r="IC642" s="527"/>
      <c r="ID642" s="527"/>
      <c r="IE642" s="527"/>
      <c r="IF642" s="527"/>
      <c r="IG642" s="527"/>
      <c r="IH642" s="527"/>
      <c r="II642" s="527"/>
      <c r="IJ642" s="527"/>
      <c r="IK642" s="527"/>
      <c r="IL642" s="527"/>
      <c r="IM642" s="527"/>
      <c r="IN642" s="527"/>
      <c r="IO642" s="527"/>
      <c r="IP642" s="527"/>
      <c r="IQ642" s="527"/>
      <c r="IR642" s="527"/>
      <c r="IS642" s="527"/>
    </row>
    <row r="643" s="528" customFormat="1" ht="24.95" customHeight="1" spans="1:253">
      <c r="A643" s="563" t="s">
        <v>498</v>
      </c>
      <c r="B643" s="564">
        <v>445</v>
      </c>
      <c r="C643" s="565">
        <v>571</v>
      </c>
      <c r="D643" s="565">
        <v>250</v>
      </c>
      <c r="E643" s="566">
        <f t="shared" si="111"/>
        <v>0.437828371278459</v>
      </c>
      <c r="F643" s="565">
        <v>206</v>
      </c>
      <c r="G643" s="567">
        <f t="shared" ref="G643:G653" si="120">IFERROR((D643-F643)/F643,"")</f>
        <v>0.213592233009709</v>
      </c>
    </row>
    <row r="644" s="5" customFormat="1" ht="24.95" customHeight="1" spans="1:253">
      <c r="A644" s="563" t="s">
        <v>499</v>
      </c>
      <c r="B644" s="564">
        <v>0</v>
      </c>
      <c r="C644" s="565">
        <v>49</v>
      </c>
      <c r="D644" s="565">
        <v>2</v>
      </c>
      <c r="E644" s="566">
        <f t="shared" si="111"/>
        <v>0.0408163265306122</v>
      </c>
      <c r="F644" s="565">
        <v>0</v>
      </c>
      <c r="G644" s="567" t="str">
        <f t="shared" si="120"/>
        <v/>
      </c>
      <c r="H644" s="527"/>
      <c r="I644" s="527"/>
      <c r="J644" s="527"/>
      <c r="K644" s="527"/>
      <c r="L644" s="527"/>
      <c r="M644" s="527"/>
      <c r="N644" s="527"/>
      <c r="O644" s="527"/>
      <c r="P644" s="527"/>
      <c r="Q644" s="527"/>
      <c r="R644" s="527"/>
      <c r="S644" s="527"/>
      <c r="T644" s="527"/>
      <c r="U644" s="527"/>
      <c r="V644" s="527"/>
      <c r="W644" s="527"/>
      <c r="X644" s="527"/>
      <c r="Y644" s="527"/>
      <c r="Z644" s="527"/>
      <c r="AA644" s="527"/>
      <c r="AB644" s="527"/>
      <c r="AC644" s="527"/>
      <c r="HN644" s="527"/>
      <c r="HO644" s="527"/>
      <c r="HP644" s="527"/>
      <c r="HQ644" s="527"/>
      <c r="HR644" s="527"/>
      <c r="HS644" s="527"/>
      <c r="HT644" s="527"/>
      <c r="HU644" s="527"/>
      <c r="HV644" s="527"/>
      <c r="HW644" s="527"/>
      <c r="HX644" s="527"/>
      <c r="HY644" s="527"/>
      <c r="HZ644" s="527"/>
      <c r="IA644" s="527"/>
      <c r="IB644" s="527"/>
      <c r="IC644" s="527"/>
      <c r="ID644" s="527"/>
      <c r="IE644" s="527"/>
      <c r="IF644" s="527"/>
      <c r="IG644" s="527"/>
      <c r="IH644" s="527"/>
      <c r="II644" s="527"/>
      <c r="IJ644" s="527"/>
      <c r="IK644" s="527"/>
      <c r="IL644" s="527"/>
      <c r="IM644" s="527"/>
      <c r="IN644" s="527"/>
      <c r="IO644" s="527"/>
      <c r="IP644" s="527"/>
      <c r="IQ644" s="527"/>
      <c r="IR644" s="527"/>
      <c r="IS644" s="527"/>
    </row>
    <row r="645" s="528" customFormat="1" ht="24.95" customHeight="1" spans="1:253">
      <c r="A645" s="568" t="s">
        <v>500</v>
      </c>
      <c r="B645" s="367">
        <f t="shared" ref="B645:F645" si="121">SUM(B646:B653)</f>
        <v>533</v>
      </c>
      <c r="C645" s="367">
        <f t="shared" si="121"/>
        <v>531</v>
      </c>
      <c r="D645" s="367">
        <f t="shared" si="121"/>
        <v>513</v>
      </c>
      <c r="E645" s="561">
        <f t="shared" ref="E645:E708" si="122">IFERROR(D645/C645,"")</f>
        <v>0.966101694915254</v>
      </c>
      <c r="F645" s="367">
        <f t="shared" si="121"/>
        <v>739</v>
      </c>
      <c r="G645" s="562">
        <f t="shared" si="120"/>
        <v>-0.305818673883627</v>
      </c>
    </row>
    <row r="646" s="5" customFormat="1" ht="24.95" customHeight="1" spans="1:253">
      <c r="A646" s="563" t="s">
        <v>50</v>
      </c>
      <c r="B646" s="564">
        <v>41</v>
      </c>
      <c r="C646" s="565">
        <v>44</v>
      </c>
      <c r="D646" s="565">
        <v>44</v>
      </c>
      <c r="E646" s="566">
        <f t="shared" si="122"/>
        <v>1</v>
      </c>
      <c r="F646" s="565">
        <v>59</v>
      </c>
      <c r="G646" s="567">
        <f t="shared" si="120"/>
        <v>-0.254237288135593</v>
      </c>
      <c r="H646" s="527"/>
      <c r="I646" s="527"/>
      <c r="J646" s="527"/>
      <c r="K646" s="527"/>
      <c r="L646" s="527"/>
      <c r="M646" s="527"/>
      <c r="N646" s="527"/>
      <c r="O646" s="527"/>
      <c r="P646" s="527"/>
      <c r="Q646" s="527"/>
      <c r="R646" s="527"/>
      <c r="S646" s="527"/>
      <c r="T646" s="527"/>
      <c r="U646" s="527"/>
      <c r="V646" s="527"/>
      <c r="W646" s="527"/>
      <c r="X646" s="527"/>
      <c r="Y646" s="527"/>
      <c r="Z646" s="527"/>
      <c r="AA646" s="527"/>
      <c r="AB646" s="527"/>
      <c r="AC646" s="527"/>
      <c r="HN646" s="527"/>
      <c r="HO646" s="527"/>
      <c r="HP646" s="527"/>
      <c r="HQ646" s="527"/>
      <c r="HR646" s="527"/>
      <c r="HS646" s="527"/>
      <c r="HT646" s="527"/>
      <c r="HU646" s="527"/>
      <c r="HV646" s="527"/>
      <c r="HW646" s="527"/>
      <c r="HX646" s="527"/>
      <c r="HY646" s="527"/>
      <c r="HZ646" s="527"/>
      <c r="IA646" s="527"/>
      <c r="IB646" s="527"/>
      <c r="IC646" s="527"/>
      <c r="ID646" s="527"/>
      <c r="IE646" s="527"/>
      <c r="IF646" s="527"/>
      <c r="IG646" s="527"/>
      <c r="IH646" s="527"/>
      <c r="II646" s="527"/>
      <c r="IJ646" s="527"/>
      <c r="IK646" s="527"/>
      <c r="IL646" s="527"/>
      <c r="IM646" s="527"/>
      <c r="IN646" s="527"/>
      <c r="IO646" s="527"/>
      <c r="IP646" s="527"/>
      <c r="IQ646" s="527"/>
      <c r="IR646" s="527"/>
      <c r="IS646" s="527"/>
    </row>
    <row r="647" s="529" customFormat="1" ht="24.95" customHeight="1" spans="1:253">
      <c r="A647" s="563" t="s">
        <v>51</v>
      </c>
      <c r="B647" s="564">
        <v>0</v>
      </c>
      <c r="C647" s="565">
        <v>0</v>
      </c>
      <c r="D647" s="565">
        <v>0</v>
      </c>
      <c r="E647" s="566" t="str">
        <f t="shared" si="122"/>
        <v/>
      </c>
      <c r="F647" s="565">
        <v>0</v>
      </c>
      <c r="G647" s="567" t="str">
        <f t="shared" si="120"/>
        <v/>
      </c>
      <c r="H647" s="527"/>
      <c r="I647" s="527"/>
      <c r="J647" s="527"/>
      <c r="K647" s="527"/>
      <c r="L647" s="527"/>
      <c r="M647" s="527"/>
      <c r="N647" s="527"/>
      <c r="O647" s="527"/>
      <c r="P647" s="527"/>
      <c r="Q647" s="527"/>
      <c r="R647" s="527"/>
      <c r="S647" s="527"/>
      <c r="T647" s="527"/>
      <c r="U647" s="527"/>
      <c r="V647" s="527"/>
      <c r="W647" s="527"/>
      <c r="X647" s="527"/>
      <c r="Y647" s="527"/>
      <c r="Z647" s="527"/>
      <c r="AA647" s="527"/>
      <c r="AB647" s="527"/>
      <c r="AC647" s="527"/>
      <c r="HN647" s="527"/>
      <c r="HO647" s="527"/>
      <c r="HP647" s="527"/>
      <c r="HQ647" s="527"/>
      <c r="HR647" s="527"/>
      <c r="HS647" s="527"/>
      <c r="HT647" s="527"/>
      <c r="HU647" s="527"/>
      <c r="HV647" s="527"/>
      <c r="HW647" s="527"/>
      <c r="HX647" s="527"/>
      <c r="HY647" s="527"/>
      <c r="HZ647" s="527"/>
      <c r="IA647" s="527"/>
      <c r="IB647" s="527"/>
      <c r="IC647" s="527"/>
      <c r="ID647" s="527"/>
      <c r="IE647" s="527"/>
      <c r="IF647" s="527"/>
      <c r="IG647" s="527"/>
      <c r="IH647" s="527"/>
      <c r="II647" s="527"/>
      <c r="IJ647" s="527"/>
      <c r="IK647" s="527"/>
      <c r="IL647" s="527"/>
      <c r="IM647" s="527"/>
      <c r="IN647" s="527"/>
      <c r="IO647" s="527"/>
      <c r="IP647" s="527"/>
      <c r="IQ647" s="527"/>
      <c r="IR647" s="527"/>
      <c r="IS647" s="527"/>
    </row>
    <row r="648" s="528" customFormat="1" ht="24.95" customHeight="1" spans="1:253">
      <c r="A648" s="563" t="s">
        <v>52</v>
      </c>
      <c r="B648" s="564">
        <v>0</v>
      </c>
      <c r="C648" s="565">
        <v>0</v>
      </c>
      <c r="D648" s="565">
        <v>0</v>
      </c>
      <c r="E648" s="566" t="str">
        <f t="shared" si="122"/>
        <v/>
      </c>
      <c r="F648" s="565">
        <v>0</v>
      </c>
      <c r="G648" s="567" t="str">
        <f t="shared" si="120"/>
        <v/>
      </c>
    </row>
    <row r="649" s="5" customFormat="1" ht="24.95" customHeight="1" spans="1:253">
      <c r="A649" s="563" t="s">
        <v>501</v>
      </c>
      <c r="B649" s="564">
        <v>46</v>
      </c>
      <c r="C649" s="565">
        <v>61</v>
      </c>
      <c r="D649" s="565">
        <v>58</v>
      </c>
      <c r="E649" s="566">
        <f t="shared" si="122"/>
        <v>0.950819672131147</v>
      </c>
      <c r="F649" s="565">
        <v>80</v>
      </c>
      <c r="G649" s="567">
        <f t="shared" si="120"/>
        <v>-0.275</v>
      </c>
      <c r="H649" s="527"/>
      <c r="I649" s="527"/>
      <c r="J649" s="527"/>
      <c r="K649" s="527"/>
      <c r="L649" s="527"/>
      <c r="M649" s="527"/>
      <c r="N649" s="527"/>
      <c r="O649" s="527"/>
      <c r="P649" s="527"/>
      <c r="Q649" s="527"/>
      <c r="R649" s="527"/>
      <c r="S649" s="527"/>
      <c r="T649" s="527"/>
      <c r="U649" s="527"/>
      <c r="V649" s="527"/>
      <c r="W649" s="527"/>
      <c r="X649" s="527"/>
      <c r="Y649" s="527"/>
      <c r="Z649" s="527"/>
      <c r="AA649" s="527"/>
      <c r="AB649" s="527"/>
      <c r="AC649" s="527"/>
      <c r="HN649" s="527"/>
      <c r="HO649" s="527"/>
      <c r="HP649" s="527"/>
      <c r="HQ649" s="527"/>
      <c r="HR649" s="527"/>
      <c r="HS649" s="527"/>
      <c r="HT649" s="527"/>
      <c r="HU649" s="527"/>
      <c r="HV649" s="527"/>
      <c r="HW649" s="527"/>
      <c r="HX649" s="527"/>
      <c r="HY649" s="527"/>
      <c r="HZ649" s="527"/>
      <c r="IA649" s="527"/>
      <c r="IB649" s="527"/>
      <c r="IC649" s="527"/>
      <c r="ID649" s="527"/>
      <c r="IE649" s="527"/>
      <c r="IF649" s="527"/>
      <c r="IG649" s="527"/>
      <c r="IH649" s="527"/>
      <c r="II649" s="527"/>
      <c r="IJ649" s="527"/>
      <c r="IK649" s="527"/>
      <c r="IL649" s="527"/>
      <c r="IM649" s="527"/>
      <c r="IN649" s="527"/>
      <c r="IO649" s="527"/>
      <c r="IP649" s="527"/>
      <c r="IQ649" s="527"/>
      <c r="IR649" s="527"/>
      <c r="IS649" s="527"/>
    </row>
    <row r="650" s="528" customFormat="1" ht="24.95" customHeight="1" spans="1:253">
      <c r="A650" s="563" t="s">
        <v>502</v>
      </c>
      <c r="B650" s="564">
        <v>9</v>
      </c>
      <c r="C650" s="565">
        <v>36</v>
      </c>
      <c r="D650" s="565">
        <v>33</v>
      </c>
      <c r="E650" s="566">
        <f t="shared" si="122"/>
        <v>0.916666666666667</v>
      </c>
      <c r="F650" s="565">
        <v>23</v>
      </c>
      <c r="G650" s="567">
        <f t="shared" si="120"/>
        <v>0.434782608695652</v>
      </c>
    </row>
    <row r="651" s="528" customFormat="1" ht="24.95" customHeight="1" spans="1:253">
      <c r="A651" s="563" t="s">
        <v>503</v>
      </c>
      <c r="B651" s="564">
        <v>0</v>
      </c>
      <c r="C651" s="565">
        <v>0</v>
      </c>
      <c r="D651" s="565">
        <v>0</v>
      </c>
      <c r="E651" s="566" t="str">
        <f t="shared" si="122"/>
        <v/>
      </c>
      <c r="F651" s="565">
        <v>0</v>
      </c>
      <c r="G651" s="567" t="str">
        <f t="shared" si="120"/>
        <v/>
      </c>
    </row>
    <row r="652" s="5" customFormat="1" ht="24.95" customHeight="1" spans="1:253">
      <c r="A652" s="563" t="s">
        <v>504</v>
      </c>
      <c r="B652" s="564">
        <v>276</v>
      </c>
      <c r="C652" s="565">
        <v>208</v>
      </c>
      <c r="D652" s="565">
        <v>208</v>
      </c>
      <c r="E652" s="566">
        <f t="shared" si="122"/>
        <v>1</v>
      </c>
      <c r="F652" s="565">
        <v>233</v>
      </c>
      <c r="G652" s="567">
        <f t="shared" si="120"/>
        <v>-0.107296137339056</v>
      </c>
      <c r="H652" s="527"/>
      <c r="I652" s="527"/>
      <c r="J652" s="527"/>
      <c r="K652" s="527"/>
      <c r="L652" s="527"/>
      <c r="M652" s="527"/>
      <c r="N652" s="527"/>
      <c r="O652" s="527"/>
      <c r="P652" s="527"/>
      <c r="Q652" s="527"/>
      <c r="R652" s="527"/>
      <c r="S652" s="527"/>
      <c r="T652" s="527"/>
      <c r="U652" s="527"/>
      <c r="V652" s="527"/>
      <c r="W652" s="527"/>
      <c r="X652" s="527"/>
      <c r="Y652" s="527"/>
      <c r="Z652" s="527"/>
      <c r="AA652" s="527"/>
      <c r="AB652" s="527"/>
      <c r="AC652" s="527"/>
      <c r="HN652" s="527"/>
      <c r="HO652" s="527"/>
      <c r="HP652" s="527"/>
      <c r="HQ652" s="527"/>
      <c r="HR652" s="527"/>
      <c r="HS652" s="527"/>
      <c r="HT652" s="527"/>
      <c r="HU652" s="527"/>
      <c r="HV652" s="527"/>
      <c r="HW652" s="527"/>
      <c r="HX652" s="527"/>
      <c r="HY652" s="527"/>
      <c r="HZ652" s="527"/>
      <c r="IA652" s="527"/>
      <c r="IB652" s="527"/>
      <c r="IC652" s="527"/>
      <c r="ID652" s="527"/>
      <c r="IE652" s="527"/>
      <c r="IF652" s="527"/>
      <c r="IG652" s="527"/>
      <c r="IH652" s="527"/>
      <c r="II652" s="527"/>
      <c r="IJ652" s="527"/>
      <c r="IK652" s="527"/>
      <c r="IL652" s="527"/>
      <c r="IM652" s="527"/>
      <c r="IN652" s="527"/>
      <c r="IO652" s="527"/>
      <c r="IP652" s="527"/>
      <c r="IQ652" s="527"/>
      <c r="IR652" s="527"/>
      <c r="IS652" s="527"/>
    </row>
    <row r="653" s="529" customFormat="1" ht="24.95" customHeight="1" spans="1:253">
      <c r="A653" s="563" t="s">
        <v>505</v>
      </c>
      <c r="B653" s="564">
        <v>161</v>
      </c>
      <c r="C653" s="565">
        <v>182</v>
      </c>
      <c r="D653" s="565">
        <v>170</v>
      </c>
      <c r="E653" s="566">
        <f t="shared" si="122"/>
        <v>0.934065934065934</v>
      </c>
      <c r="F653" s="565">
        <v>344</v>
      </c>
      <c r="G653" s="567">
        <f t="shared" si="120"/>
        <v>-0.505813953488372</v>
      </c>
      <c r="H653" s="527"/>
      <c r="I653" s="527"/>
      <c r="J653" s="527"/>
      <c r="K653" s="527"/>
      <c r="L653" s="527"/>
      <c r="M653" s="527"/>
      <c r="N653" s="527"/>
      <c r="O653" s="527"/>
      <c r="P653" s="527"/>
      <c r="Q653" s="527"/>
      <c r="R653" s="527"/>
      <c r="S653" s="527"/>
      <c r="T653" s="527"/>
      <c r="U653" s="527"/>
      <c r="V653" s="527"/>
      <c r="W653" s="527"/>
      <c r="X653" s="527"/>
      <c r="Y653" s="527"/>
      <c r="Z653" s="527"/>
      <c r="AA653" s="527"/>
      <c r="AB653" s="527"/>
      <c r="AC653" s="527"/>
      <c r="HN653" s="527"/>
      <c r="HO653" s="527"/>
      <c r="HP653" s="527"/>
      <c r="HQ653" s="527"/>
      <c r="HR653" s="527"/>
      <c r="HS653" s="527"/>
      <c r="HT653" s="527"/>
      <c r="HU653" s="527"/>
      <c r="HV653" s="527"/>
      <c r="HW653" s="527"/>
      <c r="HX653" s="527"/>
      <c r="HY653" s="527"/>
      <c r="HZ653" s="527"/>
      <c r="IA653" s="527"/>
      <c r="IB653" s="527"/>
      <c r="IC653" s="527"/>
      <c r="ID653" s="527"/>
      <c r="IE653" s="527"/>
      <c r="IF653" s="527"/>
      <c r="IG653" s="527"/>
      <c r="IH653" s="527"/>
      <c r="II653" s="527"/>
      <c r="IJ653" s="527"/>
      <c r="IK653" s="527"/>
      <c r="IL653" s="527"/>
      <c r="IM653" s="527"/>
      <c r="IN653" s="527"/>
      <c r="IO653" s="527"/>
      <c r="IP653" s="527"/>
      <c r="IQ653" s="527"/>
      <c r="IR653" s="527"/>
      <c r="IS653" s="527"/>
    </row>
    <row r="654" s="528" customFormat="1" ht="24.95" customHeight="1" spans="1:253">
      <c r="A654" s="568" t="s">
        <v>506</v>
      </c>
      <c r="B654" s="367">
        <f t="shared" ref="B654:F654" si="123">SUM(B655:B659)</f>
        <v>3</v>
      </c>
      <c r="C654" s="367">
        <f t="shared" si="123"/>
        <v>4</v>
      </c>
      <c r="D654" s="367">
        <f t="shared" si="123"/>
        <v>4</v>
      </c>
      <c r="E654" s="561">
        <f t="shared" si="122"/>
        <v>1</v>
      </c>
      <c r="F654" s="367">
        <f t="shared" si="123"/>
        <v>4</v>
      </c>
      <c r="G654" s="562"/>
    </row>
    <row r="655" s="5" customFormat="1" ht="24.95" customHeight="1" spans="1:253">
      <c r="A655" s="563" t="s">
        <v>50</v>
      </c>
      <c r="B655" s="564">
        <v>0</v>
      </c>
      <c r="C655" s="565">
        <v>0</v>
      </c>
      <c r="D655" s="565">
        <v>0</v>
      </c>
      <c r="E655" s="566" t="str">
        <f t="shared" si="122"/>
        <v/>
      </c>
      <c r="F655" s="565">
        <v>0</v>
      </c>
      <c r="G655" s="567" t="str">
        <f t="shared" ref="G655:G658" si="124">IFERROR((D655-F655)/F655,"")</f>
        <v/>
      </c>
      <c r="H655" s="527"/>
      <c r="I655" s="527"/>
      <c r="J655" s="527"/>
      <c r="K655" s="527"/>
      <c r="L655" s="527"/>
      <c r="M655" s="527"/>
      <c r="N655" s="527"/>
      <c r="O655" s="527"/>
      <c r="P655" s="527"/>
      <c r="Q655" s="527"/>
      <c r="R655" s="527"/>
      <c r="S655" s="527"/>
      <c r="T655" s="527"/>
      <c r="U655" s="527"/>
      <c r="V655" s="527"/>
      <c r="W655" s="527"/>
      <c r="X655" s="527"/>
      <c r="Y655" s="527"/>
      <c r="Z655" s="527"/>
      <c r="AA655" s="527"/>
      <c r="AB655" s="527"/>
      <c r="AC655" s="527"/>
      <c r="HN655" s="527"/>
      <c r="HO655" s="527"/>
      <c r="HP655" s="527"/>
      <c r="HQ655" s="527"/>
      <c r="HR655" s="527"/>
      <c r="HS655" s="527"/>
      <c r="HT655" s="527"/>
      <c r="HU655" s="527"/>
      <c r="HV655" s="527"/>
      <c r="HW655" s="527"/>
      <c r="HX655" s="527"/>
      <c r="HY655" s="527"/>
      <c r="HZ655" s="527"/>
      <c r="IA655" s="527"/>
      <c r="IB655" s="527"/>
      <c r="IC655" s="527"/>
      <c r="ID655" s="527"/>
      <c r="IE655" s="527"/>
      <c r="IF655" s="527"/>
      <c r="IG655" s="527"/>
      <c r="IH655" s="527"/>
      <c r="II655" s="527"/>
      <c r="IJ655" s="527"/>
      <c r="IK655" s="527"/>
      <c r="IL655" s="527"/>
      <c r="IM655" s="527"/>
      <c r="IN655" s="527"/>
      <c r="IO655" s="527"/>
      <c r="IP655" s="527"/>
      <c r="IQ655" s="527"/>
      <c r="IR655" s="527"/>
      <c r="IS655" s="527"/>
    </row>
    <row r="656" s="529" customFormat="1" ht="24.95" customHeight="1" spans="1:253">
      <c r="A656" s="563" t="s">
        <v>51</v>
      </c>
      <c r="B656" s="564">
        <v>0</v>
      </c>
      <c r="C656" s="565">
        <v>0</v>
      </c>
      <c r="D656" s="565">
        <v>0</v>
      </c>
      <c r="E656" s="566" t="str">
        <f t="shared" si="122"/>
        <v/>
      </c>
      <c r="F656" s="565">
        <v>0</v>
      </c>
      <c r="G656" s="567" t="str">
        <f t="shared" si="124"/>
        <v/>
      </c>
      <c r="H656" s="527"/>
      <c r="I656" s="527"/>
      <c r="J656" s="527"/>
      <c r="K656" s="527"/>
      <c r="L656" s="527"/>
      <c r="M656" s="527"/>
      <c r="N656" s="527"/>
      <c r="O656" s="527"/>
      <c r="P656" s="527"/>
      <c r="Q656" s="527"/>
      <c r="R656" s="527"/>
      <c r="S656" s="527"/>
      <c r="T656" s="527"/>
      <c r="U656" s="527"/>
      <c r="V656" s="527"/>
      <c r="W656" s="527"/>
      <c r="X656" s="527"/>
      <c r="Y656" s="527"/>
      <c r="Z656" s="527"/>
      <c r="AA656" s="527"/>
      <c r="AB656" s="527"/>
      <c r="AC656" s="527"/>
      <c r="HN656" s="527"/>
      <c r="HO656" s="527"/>
      <c r="HP656" s="527"/>
      <c r="HQ656" s="527"/>
      <c r="HR656" s="527"/>
      <c r="HS656" s="527"/>
      <c r="HT656" s="527"/>
      <c r="HU656" s="527"/>
      <c r="HV656" s="527"/>
      <c r="HW656" s="527"/>
      <c r="HX656" s="527"/>
      <c r="HY656" s="527"/>
      <c r="HZ656" s="527"/>
      <c r="IA656" s="527"/>
      <c r="IB656" s="527"/>
      <c r="IC656" s="527"/>
      <c r="ID656" s="527"/>
      <c r="IE656" s="527"/>
      <c r="IF656" s="527"/>
      <c r="IG656" s="527"/>
      <c r="IH656" s="527"/>
      <c r="II656" s="527"/>
      <c r="IJ656" s="527"/>
      <c r="IK656" s="527"/>
      <c r="IL656" s="527"/>
      <c r="IM656" s="527"/>
      <c r="IN656" s="527"/>
      <c r="IO656" s="527"/>
      <c r="IP656" s="527"/>
      <c r="IQ656" s="527"/>
      <c r="IR656" s="527"/>
      <c r="IS656" s="527"/>
    </row>
    <row r="657" s="528" customFormat="1" ht="24.95" customHeight="1" spans="1:253">
      <c r="A657" s="563" t="s">
        <v>52</v>
      </c>
      <c r="B657" s="564">
        <v>0</v>
      </c>
      <c r="C657" s="565">
        <v>0</v>
      </c>
      <c r="D657" s="565">
        <v>0</v>
      </c>
      <c r="E657" s="566" t="str">
        <f t="shared" si="122"/>
        <v/>
      </c>
      <c r="F657" s="565">
        <v>0</v>
      </c>
      <c r="G657" s="567" t="str">
        <f t="shared" si="124"/>
        <v/>
      </c>
    </row>
    <row r="658" s="528" customFormat="1" ht="24.95" customHeight="1" spans="1:253">
      <c r="A658" s="563" t="s">
        <v>507</v>
      </c>
      <c r="B658" s="564">
        <v>0</v>
      </c>
      <c r="C658" s="565">
        <v>0</v>
      </c>
      <c r="D658" s="565">
        <v>0</v>
      </c>
      <c r="E658" s="566" t="str">
        <f t="shared" si="122"/>
        <v/>
      </c>
      <c r="F658" s="565">
        <v>0</v>
      </c>
      <c r="G658" s="567" t="str">
        <f t="shared" si="124"/>
        <v/>
      </c>
    </row>
    <row r="659" s="529" customFormat="1" ht="24.95" customHeight="1" spans="1:253">
      <c r="A659" s="563" t="s">
        <v>508</v>
      </c>
      <c r="B659" s="564">
        <v>3</v>
      </c>
      <c r="C659" s="565">
        <v>4</v>
      </c>
      <c r="D659" s="565">
        <v>4</v>
      </c>
      <c r="E659" s="566">
        <f t="shared" si="122"/>
        <v>1</v>
      </c>
      <c r="F659" s="565">
        <v>4</v>
      </c>
      <c r="G659" s="567"/>
      <c r="H659" s="527"/>
      <c r="I659" s="527"/>
      <c r="J659" s="527"/>
      <c r="K659" s="527"/>
      <c r="L659" s="527"/>
      <c r="M659" s="527"/>
      <c r="N659" s="527"/>
      <c r="O659" s="527"/>
      <c r="P659" s="527"/>
      <c r="Q659" s="527"/>
      <c r="R659" s="527"/>
      <c r="S659" s="527"/>
      <c r="T659" s="527"/>
      <c r="U659" s="527"/>
      <c r="V659" s="527"/>
      <c r="W659" s="527"/>
      <c r="X659" s="527"/>
      <c r="Y659" s="527"/>
      <c r="Z659" s="527"/>
      <c r="AA659" s="527"/>
      <c r="AB659" s="527"/>
      <c r="AC659" s="527"/>
      <c r="HN659" s="527"/>
      <c r="HO659" s="527"/>
      <c r="HP659" s="527"/>
      <c r="HQ659" s="527"/>
      <c r="HR659" s="527"/>
      <c r="HS659" s="527"/>
      <c r="HT659" s="527"/>
      <c r="HU659" s="527"/>
      <c r="HV659" s="527"/>
      <c r="HW659" s="527"/>
      <c r="HX659" s="527"/>
      <c r="HY659" s="527"/>
      <c r="HZ659" s="527"/>
      <c r="IA659" s="527"/>
      <c r="IB659" s="527"/>
      <c r="IC659" s="527"/>
      <c r="ID659" s="527"/>
      <c r="IE659" s="527"/>
      <c r="IF659" s="527"/>
      <c r="IG659" s="527"/>
      <c r="IH659" s="527"/>
      <c r="II659" s="527"/>
      <c r="IJ659" s="527"/>
      <c r="IK659" s="527"/>
      <c r="IL659" s="527"/>
      <c r="IM659" s="527"/>
      <c r="IN659" s="527"/>
      <c r="IO659" s="527"/>
      <c r="IP659" s="527"/>
      <c r="IQ659" s="527"/>
      <c r="IR659" s="527"/>
      <c r="IS659" s="527"/>
    </row>
    <row r="660" s="528" customFormat="1" ht="24.95" customHeight="1" spans="1:253">
      <c r="A660" s="568" t="s">
        <v>509</v>
      </c>
      <c r="B660" s="367">
        <f t="shared" ref="B660:F660" si="125">SUM(B661:B662)</f>
        <v>0</v>
      </c>
      <c r="C660" s="367">
        <f t="shared" si="125"/>
        <v>0</v>
      </c>
      <c r="D660" s="367">
        <f t="shared" si="125"/>
        <v>0</v>
      </c>
      <c r="E660" s="561" t="str">
        <f t="shared" si="122"/>
        <v/>
      </c>
      <c r="F660" s="367">
        <f t="shared" si="125"/>
        <v>0</v>
      </c>
      <c r="G660" s="562" t="str">
        <f t="shared" ref="G660:G690" si="126">IFERROR((D660-F660)/F660,"")</f>
        <v/>
      </c>
    </row>
    <row r="661" s="5" customFormat="1" ht="24.95" customHeight="1" spans="1:253">
      <c r="A661" s="563" t="s">
        <v>510</v>
      </c>
      <c r="B661" s="564">
        <v>0</v>
      </c>
      <c r="C661" s="565">
        <v>0</v>
      </c>
      <c r="D661" s="565">
        <v>0</v>
      </c>
      <c r="E661" s="566" t="str">
        <f t="shared" si="122"/>
        <v/>
      </c>
      <c r="F661" s="565">
        <v>0</v>
      </c>
      <c r="G661" s="567" t="str">
        <f t="shared" si="126"/>
        <v/>
      </c>
      <c r="H661" s="527"/>
      <c r="I661" s="527"/>
      <c r="J661" s="527"/>
      <c r="K661" s="527"/>
      <c r="L661" s="527"/>
      <c r="M661" s="527"/>
      <c r="N661" s="527"/>
      <c r="O661" s="527"/>
      <c r="P661" s="527"/>
      <c r="Q661" s="527"/>
      <c r="R661" s="527"/>
      <c r="S661" s="527"/>
      <c r="T661" s="527"/>
      <c r="U661" s="527"/>
      <c r="V661" s="527"/>
      <c r="W661" s="527"/>
      <c r="X661" s="527"/>
      <c r="Y661" s="527"/>
      <c r="Z661" s="527"/>
      <c r="AA661" s="527"/>
      <c r="AB661" s="527"/>
      <c r="AC661" s="527"/>
      <c r="HN661" s="527"/>
      <c r="HO661" s="527"/>
      <c r="HP661" s="527"/>
      <c r="HQ661" s="527"/>
      <c r="HR661" s="527"/>
      <c r="HS661" s="527"/>
      <c r="HT661" s="527"/>
      <c r="HU661" s="527"/>
      <c r="HV661" s="527"/>
      <c r="HW661" s="527"/>
      <c r="HX661" s="527"/>
      <c r="HY661" s="527"/>
      <c r="HZ661" s="527"/>
      <c r="IA661" s="527"/>
      <c r="IB661" s="527"/>
      <c r="IC661" s="527"/>
      <c r="ID661" s="527"/>
      <c r="IE661" s="527"/>
      <c r="IF661" s="527"/>
      <c r="IG661" s="527"/>
      <c r="IH661" s="527"/>
      <c r="II661" s="527"/>
      <c r="IJ661" s="527"/>
      <c r="IK661" s="527"/>
      <c r="IL661" s="527"/>
      <c r="IM661" s="527"/>
      <c r="IN661" s="527"/>
      <c r="IO661" s="527"/>
      <c r="IP661" s="527"/>
      <c r="IQ661" s="527"/>
      <c r="IR661" s="527"/>
      <c r="IS661" s="527"/>
    </row>
    <row r="662" s="529" customFormat="1" ht="24.95" customHeight="1" spans="1:253">
      <c r="A662" s="563" t="s">
        <v>511</v>
      </c>
      <c r="B662" s="564">
        <v>0</v>
      </c>
      <c r="C662" s="565">
        <v>0</v>
      </c>
      <c r="D662" s="565">
        <v>0</v>
      </c>
      <c r="E662" s="566" t="str">
        <f t="shared" si="122"/>
        <v/>
      </c>
      <c r="F662" s="565">
        <v>0</v>
      </c>
      <c r="G662" s="567" t="str">
        <f t="shared" si="126"/>
        <v/>
      </c>
      <c r="H662" s="527"/>
      <c r="I662" s="527"/>
      <c r="J662" s="527"/>
      <c r="K662" s="527"/>
      <c r="L662" s="527"/>
      <c r="M662" s="527"/>
      <c r="N662" s="527"/>
      <c r="O662" s="527"/>
      <c r="P662" s="527"/>
      <c r="Q662" s="527"/>
      <c r="R662" s="527"/>
      <c r="S662" s="527"/>
      <c r="T662" s="527"/>
      <c r="U662" s="527"/>
      <c r="V662" s="527"/>
      <c r="W662" s="527"/>
      <c r="X662" s="527"/>
      <c r="Y662" s="527"/>
      <c r="Z662" s="527"/>
      <c r="AA662" s="527"/>
      <c r="AB662" s="527"/>
      <c r="AC662" s="527"/>
      <c r="HN662" s="527"/>
      <c r="HO662" s="527"/>
      <c r="HP662" s="527"/>
      <c r="HQ662" s="527"/>
      <c r="HR662" s="527"/>
      <c r="HS662" s="527"/>
      <c r="HT662" s="527"/>
      <c r="HU662" s="527"/>
      <c r="HV662" s="527"/>
      <c r="HW662" s="527"/>
      <c r="HX662" s="527"/>
      <c r="HY662" s="527"/>
      <c r="HZ662" s="527"/>
      <c r="IA662" s="527"/>
      <c r="IB662" s="527"/>
      <c r="IC662" s="527"/>
      <c r="ID662" s="527"/>
      <c r="IE662" s="527"/>
      <c r="IF662" s="527"/>
      <c r="IG662" s="527"/>
      <c r="IH662" s="527"/>
      <c r="II662" s="527"/>
      <c r="IJ662" s="527"/>
      <c r="IK662" s="527"/>
      <c r="IL662" s="527"/>
      <c r="IM662" s="527"/>
      <c r="IN662" s="527"/>
      <c r="IO662" s="527"/>
      <c r="IP662" s="527"/>
      <c r="IQ662" s="527"/>
      <c r="IR662" s="527"/>
      <c r="IS662" s="527"/>
    </row>
    <row r="663" s="528" customFormat="1" ht="24.95" customHeight="1" spans="1:253">
      <c r="A663" s="568" t="s">
        <v>512</v>
      </c>
      <c r="B663" s="367">
        <f t="shared" ref="B663:F663" si="127">SUM(B664:B665)</f>
        <v>0</v>
      </c>
      <c r="C663" s="367">
        <f t="shared" si="127"/>
        <v>0</v>
      </c>
      <c r="D663" s="367">
        <f t="shared" si="127"/>
        <v>0</v>
      </c>
      <c r="E663" s="561" t="str">
        <f t="shared" si="122"/>
        <v/>
      </c>
      <c r="F663" s="367">
        <f t="shared" si="127"/>
        <v>0</v>
      </c>
      <c r="G663" s="562" t="str">
        <f t="shared" si="126"/>
        <v/>
      </c>
    </row>
    <row r="664" s="528" customFormat="1" ht="24.95" customHeight="1" spans="1:253">
      <c r="A664" s="563" t="s">
        <v>513</v>
      </c>
      <c r="B664" s="564">
        <v>0</v>
      </c>
      <c r="C664" s="565">
        <v>0</v>
      </c>
      <c r="D664" s="565">
        <v>0</v>
      </c>
      <c r="E664" s="566" t="str">
        <f t="shared" si="122"/>
        <v/>
      </c>
      <c r="F664" s="565">
        <v>0</v>
      </c>
      <c r="G664" s="567" t="str">
        <f t="shared" si="126"/>
        <v/>
      </c>
    </row>
    <row r="665" s="5" customFormat="1" ht="24.95" customHeight="1" spans="1:253">
      <c r="A665" s="563" t="s">
        <v>514</v>
      </c>
      <c r="B665" s="564">
        <v>0</v>
      </c>
      <c r="C665" s="565">
        <v>0</v>
      </c>
      <c r="D665" s="565">
        <v>0</v>
      </c>
      <c r="E665" s="566" t="str">
        <f t="shared" si="122"/>
        <v/>
      </c>
      <c r="F665" s="565">
        <v>0</v>
      </c>
      <c r="G665" s="567" t="str">
        <f t="shared" si="126"/>
        <v/>
      </c>
      <c r="H665" s="527"/>
      <c r="I665" s="527"/>
      <c r="J665" s="527"/>
      <c r="K665" s="527"/>
      <c r="L665" s="527"/>
      <c r="M665" s="527"/>
      <c r="N665" s="527"/>
      <c r="O665" s="527"/>
      <c r="P665" s="527"/>
      <c r="Q665" s="527"/>
      <c r="R665" s="527"/>
      <c r="S665" s="527"/>
      <c r="T665" s="527"/>
      <c r="U665" s="527"/>
      <c r="V665" s="527"/>
      <c r="W665" s="527"/>
      <c r="X665" s="527"/>
      <c r="Y665" s="527"/>
      <c r="Z665" s="527"/>
      <c r="AA665" s="527"/>
      <c r="AB665" s="527"/>
      <c r="AC665" s="527"/>
      <c r="HN665" s="527"/>
      <c r="HO665" s="527"/>
      <c r="HP665" s="527"/>
      <c r="HQ665" s="527"/>
      <c r="HR665" s="527"/>
      <c r="HS665" s="527"/>
      <c r="HT665" s="527"/>
      <c r="HU665" s="527"/>
      <c r="HV665" s="527"/>
      <c r="HW665" s="527"/>
      <c r="HX665" s="527"/>
      <c r="HY665" s="527"/>
      <c r="HZ665" s="527"/>
      <c r="IA665" s="527"/>
      <c r="IB665" s="527"/>
      <c r="IC665" s="527"/>
      <c r="ID665" s="527"/>
      <c r="IE665" s="527"/>
      <c r="IF665" s="527"/>
      <c r="IG665" s="527"/>
      <c r="IH665" s="527"/>
      <c r="II665" s="527"/>
      <c r="IJ665" s="527"/>
      <c r="IK665" s="527"/>
      <c r="IL665" s="527"/>
      <c r="IM665" s="527"/>
      <c r="IN665" s="527"/>
      <c r="IO665" s="527"/>
      <c r="IP665" s="527"/>
      <c r="IQ665" s="527"/>
      <c r="IR665" s="527"/>
      <c r="IS665" s="527"/>
    </row>
    <row r="666" s="529" customFormat="1" ht="24.95" customHeight="1" spans="1:253">
      <c r="A666" s="568" t="s">
        <v>515</v>
      </c>
      <c r="B666" s="367">
        <f t="shared" ref="B666:F666" si="128">SUM(B667:B668)</f>
        <v>0</v>
      </c>
      <c r="C666" s="367">
        <f t="shared" si="128"/>
        <v>0</v>
      </c>
      <c r="D666" s="367">
        <f t="shared" si="128"/>
        <v>0</v>
      </c>
      <c r="E666" s="561" t="str">
        <f t="shared" si="122"/>
        <v/>
      </c>
      <c r="F666" s="367">
        <f t="shared" si="128"/>
        <v>0</v>
      </c>
      <c r="G666" s="562" t="str">
        <f t="shared" si="126"/>
        <v/>
      </c>
      <c r="H666" s="527"/>
      <c r="I666" s="527"/>
      <c r="J666" s="527"/>
      <c r="K666" s="527"/>
      <c r="L666" s="527"/>
      <c r="M666" s="527"/>
      <c r="N666" s="527"/>
      <c r="O666" s="527"/>
      <c r="P666" s="527"/>
      <c r="Q666" s="527"/>
      <c r="R666" s="527"/>
      <c r="S666" s="527"/>
      <c r="T666" s="527"/>
      <c r="U666" s="527"/>
      <c r="V666" s="527"/>
      <c r="W666" s="527"/>
      <c r="X666" s="527"/>
      <c r="Y666" s="527"/>
      <c r="Z666" s="527"/>
      <c r="AA666" s="527"/>
      <c r="AB666" s="527"/>
      <c r="AC666" s="527"/>
      <c r="HN666" s="527"/>
      <c r="HO666" s="527"/>
      <c r="HP666" s="527"/>
      <c r="HQ666" s="527"/>
      <c r="HR666" s="527"/>
      <c r="HS666" s="527"/>
      <c r="HT666" s="527"/>
      <c r="HU666" s="527"/>
      <c r="HV666" s="527"/>
      <c r="HW666" s="527"/>
      <c r="HX666" s="527"/>
      <c r="HY666" s="527"/>
      <c r="HZ666" s="527"/>
      <c r="IA666" s="527"/>
      <c r="IB666" s="527"/>
      <c r="IC666" s="527"/>
      <c r="ID666" s="527"/>
      <c r="IE666" s="527"/>
      <c r="IF666" s="527"/>
      <c r="IG666" s="527"/>
      <c r="IH666" s="527"/>
      <c r="II666" s="527"/>
      <c r="IJ666" s="527"/>
      <c r="IK666" s="527"/>
      <c r="IL666" s="527"/>
      <c r="IM666" s="527"/>
      <c r="IN666" s="527"/>
      <c r="IO666" s="527"/>
      <c r="IP666" s="527"/>
      <c r="IQ666" s="527"/>
      <c r="IR666" s="527"/>
      <c r="IS666" s="527"/>
    </row>
    <row r="667" s="528" customFormat="1" ht="24.95" customHeight="1" spans="1:253">
      <c r="A667" s="563" t="s">
        <v>516</v>
      </c>
      <c r="B667" s="564">
        <v>0</v>
      </c>
      <c r="C667" s="565">
        <v>0</v>
      </c>
      <c r="D667" s="565">
        <v>0</v>
      </c>
      <c r="E667" s="566" t="str">
        <f t="shared" si="122"/>
        <v/>
      </c>
      <c r="F667" s="565">
        <v>0</v>
      </c>
      <c r="G667" s="567" t="str">
        <f t="shared" si="126"/>
        <v/>
      </c>
    </row>
    <row r="668" s="5" customFormat="1" ht="24.95" customHeight="1" spans="1:253">
      <c r="A668" s="563" t="s">
        <v>517</v>
      </c>
      <c r="B668" s="564">
        <v>0</v>
      </c>
      <c r="C668" s="565">
        <v>0</v>
      </c>
      <c r="D668" s="565">
        <v>0</v>
      </c>
      <c r="E668" s="566" t="str">
        <f t="shared" si="122"/>
        <v/>
      </c>
      <c r="F668" s="565">
        <v>0</v>
      </c>
      <c r="G668" s="567" t="str">
        <f t="shared" si="126"/>
        <v/>
      </c>
      <c r="H668" s="527"/>
      <c r="I668" s="527"/>
      <c r="J668" s="527"/>
      <c r="K668" s="527"/>
      <c r="L668" s="527"/>
      <c r="M668" s="527"/>
      <c r="N668" s="527"/>
      <c r="O668" s="527"/>
      <c r="P668" s="527"/>
      <c r="Q668" s="527"/>
      <c r="R668" s="527"/>
      <c r="S668" s="527"/>
      <c r="T668" s="527"/>
      <c r="U668" s="527"/>
      <c r="V668" s="527"/>
      <c r="W668" s="527"/>
      <c r="X668" s="527"/>
      <c r="Y668" s="527"/>
      <c r="Z668" s="527"/>
      <c r="AA668" s="527"/>
      <c r="AB668" s="527"/>
      <c r="AC668" s="527"/>
      <c r="HN668" s="527"/>
      <c r="HO668" s="527"/>
      <c r="HP668" s="527"/>
      <c r="HQ668" s="527"/>
      <c r="HR668" s="527"/>
      <c r="HS668" s="527"/>
      <c r="HT668" s="527"/>
      <c r="HU668" s="527"/>
      <c r="HV668" s="527"/>
      <c r="HW668" s="527"/>
      <c r="HX668" s="527"/>
      <c r="HY668" s="527"/>
      <c r="HZ668" s="527"/>
      <c r="IA668" s="527"/>
      <c r="IB668" s="527"/>
      <c r="IC668" s="527"/>
      <c r="ID668" s="527"/>
      <c r="IE668" s="527"/>
      <c r="IF668" s="527"/>
      <c r="IG668" s="527"/>
      <c r="IH668" s="527"/>
      <c r="II668" s="527"/>
      <c r="IJ668" s="527"/>
      <c r="IK668" s="527"/>
      <c r="IL668" s="527"/>
      <c r="IM668" s="527"/>
      <c r="IN668" s="527"/>
      <c r="IO668" s="527"/>
      <c r="IP668" s="527"/>
      <c r="IQ668" s="527"/>
      <c r="IR668" s="527"/>
      <c r="IS668" s="527"/>
    </row>
    <row r="669" s="528" customFormat="1" ht="37.5" spans="1:253">
      <c r="A669" s="568" t="s">
        <v>518</v>
      </c>
      <c r="B669" s="367">
        <f t="shared" ref="B669:F669" si="129">SUM(B670:B671)</f>
        <v>0</v>
      </c>
      <c r="C669" s="367">
        <f t="shared" si="129"/>
        <v>0</v>
      </c>
      <c r="D669" s="367">
        <f t="shared" si="129"/>
        <v>0</v>
      </c>
      <c r="E669" s="561" t="str">
        <f t="shared" si="122"/>
        <v/>
      </c>
      <c r="F669" s="367">
        <f t="shared" si="129"/>
        <v>0</v>
      </c>
      <c r="G669" s="562" t="str">
        <f t="shared" si="126"/>
        <v/>
      </c>
    </row>
    <row r="670" s="5" customFormat="1" ht="37.5" spans="1:253">
      <c r="A670" s="563" t="s">
        <v>519</v>
      </c>
      <c r="B670" s="564">
        <v>0</v>
      </c>
      <c r="C670" s="565">
        <v>0</v>
      </c>
      <c r="D670" s="565">
        <v>0</v>
      </c>
      <c r="E670" s="566" t="str">
        <f t="shared" si="122"/>
        <v/>
      </c>
      <c r="F670" s="565">
        <v>0</v>
      </c>
      <c r="G670" s="567" t="str">
        <f t="shared" si="126"/>
        <v/>
      </c>
      <c r="H670" s="527"/>
      <c r="I670" s="527"/>
      <c r="J670" s="527"/>
      <c r="K670" s="527"/>
      <c r="L670" s="527"/>
      <c r="M670" s="527"/>
      <c r="N670" s="527"/>
      <c r="O670" s="527"/>
      <c r="P670" s="527"/>
      <c r="Q670" s="527"/>
      <c r="R670" s="527"/>
      <c r="S670" s="527"/>
      <c r="T670" s="527"/>
      <c r="U670" s="527"/>
      <c r="V670" s="527"/>
      <c r="W670" s="527"/>
      <c r="X670" s="527"/>
      <c r="Y670" s="527"/>
      <c r="Z670" s="527"/>
      <c r="AA670" s="527"/>
      <c r="AB670" s="527"/>
      <c r="AC670" s="527"/>
      <c r="HN670" s="527"/>
      <c r="HO670" s="527"/>
      <c r="HP670" s="527"/>
      <c r="HQ670" s="527"/>
      <c r="HR670" s="527"/>
      <c r="HS670" s="527"/>
      <c r="HT670" s="527"/>
      <c r="HU670" s="527"/>
      <c r="HV670" s="527"/>
      <c r="HW670" s="527"/>
      <c r="HX670" s="527"/>
      <c r="HY670" s="527"/>
      <c r="HZ670" s="527"/>
      <c r="IA670" s="527"/>
      <c r="IB670" s="527"/>
      <c r="IC670" s="527"/>
      <c r="ID670" s="527"/>
      <c r="IE670" s="527"/>
      <c r="IF670" s="527"/>
      <c r="IG670" s="527"/>
      <c r="IH670" s="527"/>
      <c r="II670" s="527"/>
      <c r="IJ670" s="527"/>
      <c r="IK670" s="527"/>
      <c r="IL670" s="527"/>
      <c r="IM670" s="527"/>
      <c r="IN670" s="527"/>
      <c r="IO670" s="527"/>
      <c r="IP670" s="527"/>
      <c r="IQ670" s="527"/>
      <c r="IR670" s="527"/>
      <c r="IS670" s="527"/>
    </row>
    <row r="671" s="528" customFormat="1" ht="37.5" customHeight="1" spans="1:253">
      <c r="A671" s="563" t="s">
        <v>520</v>
      </c>
      <c r="B671" s="564">
        <v>0</v>
      </c>
      <c r="C671" s="565">
        <v>0</v>
      </c>
      <c r="D671" s="565">
        <v>0</v>
      </c>
      <c r="E671" s="566" t="str">
        <f t="shared" si="122"/>
        <v/>
      </c>
      <c r="F671" s="565">
        <v>0</v>
      </c>
      <c r="G671" s="567" t="str">
        <f t="shared" si="126"/>
        <v/>
      </c>
    </row>
    <row r="672" s="528" customFormat="1" ht="24.95" customHeight="1" spans="1:253">
      <c r="A672" s="568" t="s">
        <v>521</v>
      </c>
      <c r="B672" s="367">
        <f t="shared" ref="B672:F672" si="130">SUM(B673:B674)</f>
        <v>0</v>
      </c>
      <c r="C672" s="367">
        <f t="shared" si="130"/>
        <v>0</v>
      </c>
      <c r="D672" s="367">
        <f t="shared" si="130"/>
        <v>0</v>
      </c>
      <c r="E672" s="561" t="str">
        <f t="shared" si="122"/>
        <v/>
      </c>
      <c r="F672" s="367">
        <f t="shared" si="130"/>
        <v>356</v>
      </c>
      <c r="G672" s="562">
        <f t="shared" si="126"/>
        <v>-1</v>
      </c>
    </row>
    <row r="673" s="5" customFormat="1" ht="24.95" customHeight="1" spans="1:253">
      <c r="A673" s="563" t="s">
        <v>522</v>
      </c>
      <c r="B673" s="564">
        <v>0</v>
      </c>
      <c r="C673" s="565">
        <v>0</v>
      </c>
      <c r="D673" s="565">
        <v>0</v>
      </c>
      <c r="E673" s="566" t="str">
        <f t="shared" si="122"/>
        <v/>
      </c>
      <c r="F673" s="565">
        <v>356</v>
      </c>
      <c r="G673" s="567">
        <f t="shared" si="126"/>
        <v>-1</v>
      </c>
      <c r="H673" s="527"/>
      <c r="I673" s="527"/>
      <c r="J673" s="527"/>
      <c r="K673" s="527"/>
      <c r="L673" s="527"/>
      <c r="M673" s="527"/>
      <c r="N673" s="527"/>
      <c r="O673" s="527"/>
      <c r="P673" s="527"/>
      <c r="Q673" s="527"/>
      <c r="R673" s="527"/>
      <c r="S673" s="527"/>
      <c r="T673" s="527"/>
      <c r="U673" s="527"/>
      <c r="V673" s="527"/>
      <c r="W673" s="527"/>
      <c r="X673" s="527"/>
      <c r="Y673" s="527"/>
      <c r="Z673" s="527"/>
      <c r="AA673" s="527"/>
      <c r="AB673" s="527"/>
      <c r="AC673" s="527"/>
      <c r="HN673" s="527"/>
      <c r="HO673" s="527"/>
      <c r="HP673" s="527"/>
      <c r="HQ673" s="527"/>
      <c r="HR673" s="527"/>
      <c r="HS673" s="527"/>
      <c r="HT673" s="527"/>
      <c r="HU673" s="527"/>
      <c r="HV673" s="527"/>
      <c r="HW673" s="527"/>
      <c r="HX673" s="527"/>
      <c r="HY673" s="527"/>
      <c r="HZ673" s="527"/>
      <c r="IA673" s="527"/>
      <c r="IB673" s="527"/>
      <c r="IC673" s="527"/>
      <c r="ID673" s="527"/>
      <c r="IE673" s="527"/>
      <c r="IF673" s="527"/>
      <c r="IG673" s="527"/>
      <c r="IH673" s="527"/>
      <c r="II673" s="527"/>
      <c r="IJ673" s="527"/>
      <c r="IK673" s="527"/>
      <c r="IL673" s="527"/>
      <c r="IM673" s="527"/>
      <c r="IN673" s="527"/>
      <c r="IO673" s="527"/>
      <c r="IP673" s="527"/>
      <c r="IQ673" s="527"/>
      <c r="IR673" s="527"/>
      <c r="IS673" s="527"/>
    </row>
    <row r="674" s="5" customFormat="1" ht="24.95" customHeight="1" spans="1:253">
      <c r="A674" s="563" t="s">
        <v>523</v>
      </c>
      <c r="B674" s="564">
        <v>0</v>
      </c>
      <c r="C674" s="565">
        <v>0</v>
      </c>
      <c r="D674" s="565">
        <v>0</v>
      </c>
      <c r="E674" s="566" t="str">
        <f t="shared" si="122"/>
        <v/>
      </c>
      <c r="F674" s="565">
        <v>0</v>
      </c>
      <c r="G674" s="567" t="str">
        <f t="shared" si="126"/>
        <v/>
      </c>
      <c r="H674" s="527"/>
      <c r="I674" s="527"/>
      <c r="J674" s="527"/>
      <c r="K674" s="527"/>
      <c r="L674" s="527"/>
      <c r="M674" s="527"/>
      <c r="N674" s="527"/>
      <c r="O674" s="527"/>
      <c r="P674" s="527"/>
      <c r="Q674" s="527"/>
      <c r="R674" s="527"/>
      <c r="S674" s="527"/>
      <c r="T674" s="527"/>
      <c r="U674" s="527"/>
      <c r="V674" s="527"/>
      <c r="W674" s="527"/>
      <c r="X674" s="527"/>
      <c r="Y674" s="527"/>
      <c r="Z674" s="527"/>
      <c r="AA674" s="527"/>
      <c r="AB674" s="527"/>
      <c r="AC674" s="527"/>
      <c r="HN674" s="527"/>
      <c r="HO674" s="527"/>
      <c r="HP674" s="527"/>
      <c r="HQ674" s="527"/>
      <c r="HR674" s="527"/>
      <c r="HS674" s="527"/>
      <c r="HT674" s="527"/>
      <c r="HU674" s="527"/>
      <c r="HV674" s="527"/>
      <c r="HW674" s="527"/>
      <c r="HX674" s="527"/>
      <c r="HY674" s="527"/>
      <c r="HZ674" s="527"/>
      <c r="IA674" s="527"/>
      <c r="IB674" s="527"/>
      <c r="IC674" s="527"/>
      <c r="ID674" s="527"/>
      <c r="IE674" s="527"/>
      <c r="IF674" s="527"/>
      <c r="IG674" s="527"/>
      <c r="IH674" s="527"/>
      <c r="II674" s="527"/>
      <c r="IJ674" s="527"/>
      <c r="IK674" s="527"/>
      <c r="IL674" s="527"/>
      <c r="IM674" s="527"/>
      <c r="IN674" s="527"/>
      <c r="IO674" s="527"/>
      <c r="IP674" s="527"/>
      <c r="IQ674" s="527"/>
      <c r="IR674" s="527"/>
      <c r="IS674" s="527"/>
    </row>
    <row r="675" s="5" customFormat="1" ht="37.5" spans="1:253">
      <c r="A675" s="568" t="s">
        <v>524</v>
      </c>
      <c r="B675" s="367">
        <f t="shared" ref="B675:F675" si="131">SUM(B676:B678)</f>
        <v>0</v>
      </c>
      <c r="C675" s="367">
        <f t="shared" si="131"/>
        <v>0</v>
      </c>
      <c r="D675" s="367">
        <f t="shared" si="131"/>
        <v>0</v>
      </c>
      <c r="E675" s="561" t="str">
        <f t="shared" si="122"/>
        <v/>
      </c>
      <c r="F675" s="367">
        <f t="shared" si="131"/>
        <v>0</v>
      </c>
      <c r="G675" s="562" t="str">
        <f t="shared" si="126"/>
        <v/>
      </c>
      <c r="H675" s="527"/>
      <c r="I675" s="527"/>
      <c r="J675" s="527"/>
      <c r="K675" s="527"/>
      <c r="L675" s="527"/>
      <c r="M675" s="527"/>
      <c r="N675" s="527"/>
      <c r="O675" s="527"/>
      <c r="P675" s="527"/>
      <c r="Q675" s="527"/>
      <c r="R675" s="527"/>
      <c r="S675" s="527"/>
      <c r="T675" s="527"/>
      <c r="U675" s="527"/>
      <c r="V675" s="527"/>
      <c r="W675" s="527"/>
      <c r="X675" s="527"/>
      <c r="Y675" s="527"/>
      <c r="Z675" s="527"/>
      <c r="AA675" s="527"/>
      <c r="AB675" s="527"/>
      <c r="AC675" s="527"/>
      <c r="HN675" s="527"/>
      <c r="HO675" s="527"/>
      <c r="HP675" s="527"/>
      <c r="HQ675" s="527"/>
      <c r="HR675" s="527"/>
      <c r="HS675" s="527"/>
      <c r="HT675" s="527"/>
      <c r="HU675" s="527"/>
      <c r="HV675" s="527"/>
      <c r="HW675" s="527"/>
      <c r="HX675" s="527"/>
      <c r="HY675" s="527"/>
      <c r="HZ675" s="527"/>
      <c r="IA675" s="527"/>
      <c r="IB675" s="527"/>
      <c r="IC675" s="527"/>
      <c r="ID675" s="527"/>
      <c r="IE675" s="527"/>
      <c r="IF675" s="527"/>
      <c r="IG675" s="527"/>
      <c r="IH675" s="527"/>
      <c r="II675" s="527"/>
      <c r="IJ675" s="527"/>
      <c r="IK675" s="527"/>
      <c r="IL675" s="527"/>
      <c r="IM675" s="527"/>
      <c r="IN675" s="527"/>
      <c r="IO675" s="527"/>
      <c r="IP675" s="527"/>
      <c r="IQ675" s="527"/>
      <c r="IR675" s="527"/>
      <c r="IS675" s="527"/>
    </row>
    <row r="676" s="5" customFormat="1" ht="37.5" spans="1:253">
      <c r="A676" s="563" t="s">
        <v>525</v>
      </c>
      <c r="B676" s="564">
        <v>0</v>
      </c>
      <c r="C676" s="565">
        <v>0</v>
      </c>
      <c r="D676" s="565">
        <v>0</v>
      </c>
      <c r="E676" s="566" t="str">
        <f t="shared" si="122"/>
        <v/>
      </c>
      <c r="F676" s="565">
        <v>0</v>
      </c>
      <c r="G676" s="567" t="str">
        <f t="shared" si="126"/>
        <v/>
      </c>
      <c r="H676" s="527"/>
      <c r="I676" s="527"/>
      <c r="J676" s="527"/>
      <c r="K676" s="527"/>
      <c r="L676" s="527"/>
      <c r="M676" s="527"/>
      <c r="N676" s="527"/>
      <c r="O676" s="527"/>
      <c r="P676" s="527"/>
      <c r="Q676" s="527"/>
      <c r="R676" s="527"/>
      <c r="S676" s="527"/>
      <c r="T676" s="527"/>
      <c r="U676" s="527"/>
      <c r="V676" s="527"/>
      <c r="W676" s="527"/>
      <c r="X676" s="527"/>
      <c r="Y676" s="527"/>
      <c r="Z676" s="527"/>
      <c r="AA676" s="527"/>
      <c r="AB676" s="527"/>
      <c r="AC676" s="527"/>
      <c r="HN676" s="527"/>
      <c r="HO676" s="527"/>
      <c r="HP676" s="527"/>
      <c r="HQ676" s="527"/>
      <c r="HR676" s="527"/>
      <c r="HS676" s="527"/>
      <c r="HT676" s="527"/>
      <c r="HU676" s="527"/>
      <c r="HV676" s="527"/>
      <c r="HW676" s="527"/>
      <c r="HX676" s="527"/>
      <c r="HY676" s="527"/>
      <c r="HZ676" s="527"/>
      <c r="IA676" s="527"/>
      <c r="IB676" s="527"/>
      <c r="IC676" s="527"/>
      <c r="ID676" s="527"/>
      <c r="IE676" s="527"/>
      <c r="IF676" s="527"/>
      <c r="IG676" s="527"/>
      <c r="IH676" s="527"/>
      <c r="II676" s="527"/>
      <c r="IJ676" s="527"/>
      <c r="IK676" s="527"/>
      <c r="IL676" s="527"/>
      <c r="IM676" s="527"/>
      <c r="IN676" s="527"/>
      <c r="IO676" s="527"/>
      <c r="IP676" s="527"/>
      <c r="IQ676" s="527"/>
      <c r="IR676" s="527"/>
      <c r="IS676" s="527"/>
    </row>
    <row r="677" s="5" customFormat="1" ht="37.5" spans="1:253">
      <c r="A677" s="563" t="s">
        <v>526</v>
      </c>
      <c r="B677" s="564">
        <v>0</v>
      </c>
      <c r="C677" s="565">
        <v>0</v>
      </c>
      <c r="D677" s="565">
        <v>0</v>
      </c>
      <c r="E677" s="566" t="str">
        <f t="shared" si="122"/>
        <v/>
      </c>
      <c r="F677" s="565">
        <v>0</v>
      </c>
      <c r="G677" s="567" t="str">
        <f t="shared" si="126"/>
        <v/>
      </c>
      <c r="H677" s="527"/>
      <c r="I677" s="527"/>
      <c r="J677" s="527"/>
      <c r="K677" s="527"/>
      <c r="L677" s="527"/>
      <c r="M677" s="527"/>
      <c r="N677" s="527"/>
      <c r="O677" s="527"/>
      <c r="P677" s="527"/>
      <c r="Q677" s="527"/>
      <c r="R677" s="527"/>
      <c r="S677" s="527"/>
      <c r="T677" s="527"/>
      <c r="U677" s="527"/>
      <c r="V677" s="527"/>
      <c r="W677" s="527"/>
      <c r="X677" s="527"/>
      <c r="Y677" s="527"/>
      <c r="Z677" s="527"/>
      <c r="AA677" s="527"/>
      <c r="AB677" s="527"/>
      <c r="AC677" s="527"/>
      <c r="HN677" s="527"/>
      <c r="HO677" s="527"/>
      <c r="HP677" s="527"/>
      <c r="HQ677" s="527"/>
      <c r="HR677" s="527"/>
      <c r="HS677" s="527"/>
      <c r="HT677" s="527"/>
      <c r="HU677" s="527"/>
      <c r="HV677" s="527"/>
      <c r="HW677" s="527"/>
      <c r="HX677" s="527"/>
      <c r="HY677" s="527"/>
      <c r="HZ677" s="527"/>
      <c r="IA677" s="527"/>
      <c r="IB677" s="527"/>
      <c r="IC677" s="527"/>
      <c r="ID677" s="527"/>
      <c r="IE677" s="527"/>
      <c r="IF677" s="527"/>
      <c r="IG677" s="527"/>
      <c r="IH677" s="527"/>
      <c r="II677" s="527"/>
      <c r="IJ677" s="527"/>
      <c r="IK677" s="527"/>
      <c r="IL677" s="527"/>
      <c r="IM677" s="527"/>
      <c r="IN677" s="527"/>
      <c r="IO677" s="527"/>
      <c r="IP677" s="527"/>
      <c r="IQ677" s="527"/>
      <c r="IR677" s="527"/>
      <c r="IS677" s="527"/>
    </row>
    <row r="678" s="5" customFormat="1" ht="37.5" spans="1:253">
      <c r="A678" s="563" t="s">
        <v>527</v>
      </c>
      <c r="B678" s="564">
        <v>0</v>
      </c>
      <c r="C678" s="565">
        <v>0</v>
      </c>
      <c r="D678" s="565">
        <v>0</v>
      </c>
      <c r="E678" s="566" t="str">
        <f t="shared" si="122"/>
        <v/>
      </c>
      <c r="F678" s="565">
        <v>0</v>
      </c>
      <c r="G678" s="567" t="str">
        <f t="shared" si="126"/>
        <v/>
      </c>
      <c r="H678" s="527"/>
      <c r="I678" s="527"/>
      <c r="J678" s="527"/>
      <c r="K678" s="527"/>
      <c r="L678" s="527"/>
      <c r="M678" s="527"/>
      <c r="N678" s="527"/>
      <c r="O678" s="527"/>
      <c r="P678" s="527"/>
      <c r="Q678" s="527"/>
      <c r="R678" s="527"/>
      <c r="S678" s="527"/>
      <c r="T678" s="527"/>
      <c r="U678" s="527"/>
      <c r="V678" s="527"/>
      <c r="W678" s="527"/>
      <c r="X678" s="527"/>
      <c r="Y678" s="527"/>
      <c r="Z678" s="527"/>
      <c r="AA678" s="527"/>
      <c r="AB678" s="527"/>
      <c r="AC678" s="527"/>
      <c r="HN678" s="527"/>
      <c r="HO678" s="527"/>
      <c r="HP678" s="527"/>
      <c r="HQ678" s="527"/>
      <c r="HR678" s="527"/>
      <c r="HS678" s="527"/>
      <c r="HT678" s="527"/>
      <c r="HU678" s="527"/>
      <c r="HV678" s="527"/>
      <c r="HW678" s="527"/>
      <c r="HX678" s="527"/>
      <c r="HY678" s="527"/>
      <c r="HZ678" s="527"/>
      <c r="IA678" s="527"/>
      <c r="IB678" s="527"/>
      <c r="IC678" s="527"/>
      <c r="ID678" s="527"/>
      <c r="IE678" s="527"/>
      <c r="IF678" s="527"/>
      <c r="IG678" s="527"/>
      <c r="IH678" s="527"/>
      <c r="II678" s="527"/>
      <c r="IJ678" s="527"/>
      <c r="IK678" s="527"/>
      <c r="IL678" s="527"/>
      <c r="IM678" s="527"/>
      <c r="IN678" s="527"/>
      <c r="IO678" s="527"/>
      <c r="IP678" s="527"/>
      <c r="IQ678" s="527"/>
      <c r="IR678" s="527"/>
      <c r="IS678" s="527"/>
    </row>
    <row r="679" s="5" customFormat="1" ht="37.5" spans="1:253">
      <c r="A679" s="568" t="s">
        <v>528</v>
      </c>
      <c r="B679" s="367">
        <f t="shared" ref="B679:F679" si="132">SUM(B680:B682)</f>
        <v>0</v>
      </c>
      <c r="C679" s="367">
        <f t="shared" si="132"/>
        <v>0</v>
      </c>
      <c r="D679" s="367">
        <f t="shared" si="132"/>
        <v>0</v>
      </c>
      <c r="E679" s="561" t="str">
        <f t="shared" si="122"/>
        <v/>
      </c>
      <c r="F679" s="367">
        <f t="shared" si="132"/>
        <v>0</v>
      </c>
      <c r="G679" s="562" t="str">
        <f t="shared" si="126"/>
        <v/>
      </c>
      <c r="H679" s="527"/>
      <c r="I679" s="527"/>
      <c r="J679" s="527"/>
      <c r="K679" s="527"/>
      <c r="L679" s="527"/>
      <c r="M679" s="527"/>
      <c r="N679" s="527"/>
      <c r="O679" s="527"/>
      <c r="P679" s="527"/>
      <c r="Q679" s="527"/>
      <c r="R679" s="527"/>
      <c r="S679" s="527"/>
      <c r="T679" s="527"/>
      <c r="U679" s="527"/>
      <c r="V679" s="527"/>
      <c r="W679" s="527"/>
      <c r="X679" s="527"/>
      <c r="Y679" s="527"/>
      <c r="Z679" s="527"/>
      <c r="AA679" s="527"/>
      <c r="AB679" s="527"/>
      <c r="AC679" s="527"/>
      <c r="HN679" s="527"/>
      <c r="HO679" s="527"/>
      <c r="HP679" s="527"/>
      <c r="HQ679" s="527"/>
      <c r="HR679" s="527"/>
      <c r="HS679" s="527"/>
      <c r="HT679" s="527"/>
      <c r="HU679" s="527"/>
      <c r="HV679" s="527"/>
      <c r="HW679" s="527"/>
      <c r="HX679" s="527"/>
      <c r="HY679" s="527"/>
      <c r="HZ679" s="527"/>
      <c r="IA679" s="527"/>
      <c r="IB679" s="527"/>
      <c r="IC679" s="527"/>
      <c r="ID679" s="527"/>
      <c r="IE679" s="527"/>
      <c r="IF679" s="527"/>
      <c r="IG679" s="527"/>
      <c r="IH679" s="527"/>
      <c r="II679" s="527"/>
      <c r="IJ679" s="527"/>
      <c r="IK679" s="527"/>
      <c r="IL679" s="527"/>
      <c r="IM679" s="527"/>
      <c r="IN679" s="527"/>
      <c r="IO679" s="527"/>
      <c r="IP679" s="527"/>
      <c r="IQ679" s="527"/>
      <c r="IR679" s="527"/>
      <c r="IS679" s="527"/>
    </row>
    <row r="680" s="528" customFormat="1" ht="24.95" customHeight="1" spans="1:253">
      <c r="A680" s="563" t="s">
        <v>529</v>
      </c>
      <c r="B680" s="564">
        <v>0</v>
      </c>
      <c r="C680" s="565">
        <v>0</v>
      </c>
      <c r="D680" s="565">
        <v>0</v>
      </c>
      <c r="E680" s="566" t="str">
        <f t="shared" si="122"/>
        <v/>
      </c>
      <c r="F680" s="565">
        <v>0</v>
      </c>
      <c r="G680" s="567" t="str">
        <f t="shared" si="126"/>
        <v/>
      </c>
    </row>
    <row r="681" s="5" customFormat="1" ht="24.95" customHeight="1" spans="1:253">
      <c r="A681" s="563" t="s">
        <v>530</v>
      </c>
      <c r="B681" s="564">
        <v>0</v>
      </c>
      <c r="C681" s="565">
        <v>0</v>
      </c>
      <c r="D681" s="565">
        <v>0</v>
      </c>
      <c r="E681" s="566" t="str">
        <f t="shared" si="122"/>
        <v/>
      </c>
      <c r="F681" s="565">
        <v>0</v>
      </c>
      <c r="G681" s="567" t="str">
        <f t="shared" si="126"/>
        <v/>
      </c>
      <c r="H681" s="527"/>
      <c r="I681" s="527"/>
      <c r="J681" s="527"/>
      <c r="K681" s="527"/>
      <c r="L681" s="527"/>
      <c r="M681" s="527"/>
      <c r="N681" s="527"/>
      <c r="O681" s="527"/>
      <c r="P681" s="527"/>
      <c r="Q681" s="527"/>
      <c r="R681" s="527"/>
      <c r="S681" s="527"/>
      <c r="T681" s="527"/>
      <c r="U681" s="527"/>
      <c r="V681" s="527"/>
      <c r="W681" s="527"/>
      <c r="X681" s="527"/>
      <c r="Y681" s="527"/>
      <c r="Z681" s="527"/>
      <c r="AA681" s="527"/>
      <c r="AB681" s="527"/>
      <c r="AC681" s="527"/>
      <c r="HN681" s="527"/>
      <c r="HO681" s="527"/>
      <c r="HP681" s="527"/>
      <c r="HQ681" s="527"/>
      <c r="HR681" s="527"/>
      <c r="HS681" s="527"/>
      <c r="HT681" s="527"/>
      <c r="HU681" s="527"/>
      <c r="HV681" s="527"/>
      <c r="HW681" s="527"/>
      <c r="HX681" s="527"/>
      <c r="HY681" s="527"/>
      <c r="HZ681" s="527"/>
      <c r="IA681" s="527"/>
      <c r="IB681" s="527"/>
      <c r="IC681" s="527"/>
      <c r="ID681" s="527"/>
      <c r="IE681" s="527"/>
      <c r="IF681" s="527"/>
      <c r="IG681" s="527"/>
      <c r="IH681" s="527"/>
      <c r="II681" s="527"/>
      <c r="IJ681" s="527"/>
      <c r="IK681" s="527"/>
      <c r="IL681" s="527"/>
      <c r="IM681" s="527"/>
      <c r="IN681" s="527"/>
      <c r="IO681" s="527"/>
      <c r="IP681" s="527"/>
      <c r="IQ681" s="527"/>
      <c r="IR681" s="527"/>
      <c r="IS681" s="527"/>
    </row>
    <row r="682" s="528" customFormat="1" ht="37.5" spans="1:253">
      <c r="A682" s="563" t="s">
        <v>531</v>
      </c>
      <c r="B682" s="564">
        <v>0</v>
      </c>
      <c r="C682" s="565">
        <v>0</v>
      </c>
      <c r="D682" s="565">
        <v>0</v>
      </c>
      <c r="E682" s="566" t="str">
        <f t="shared" si="122"/>
        <v/>
      </c>
      <c r="F682" s="565">
        <v>0</v>
      </c>
      <c r="G682" s="567" t="str">
        <f t="shared" si="126"/>
        <v/>
      </c>
    </row>
    <row r="683" s="528" customFormat="1" ht="24.95" customHeight="1" spans="1:253">
      <c r="A683" s="568" t="s">
        <v>532</v>
      </c>
      <c r="B683" s="367">
        <f t="shared" ref="B683:F683" si="133">SUM(B684:B691)</f>
        <v>231</v>
      </c>
      <c r="C683" s="367">
        <f t="shared" si="133"/>
        <v>236</v>
      </c>
      <c r="D683" s="367">
        <f t="shared" si="133"/>
        <v>236</v>
      </c>
      <c r="E683" s="561">
        <f t="shared" si="122"/>
        <v>1</v>
      </c>
      <c r="F683" s="367">
        <f t="shared" si="133"/>
        <v>230</v>
      </c>
      <c r="G683" s="562">
        <f t="shared" si="126"/>
        <v>0.0260869565217391</v>
      </c>
    </row>
    <row r="684" s="529" customFormat="1" ht="24.95" customHeight="1" spans="1:253">
      <c r="A684" s="563" t="s">
        <v>50</v>
      </c>
      <c r="B684" s="564">
        <v>74</v>
      </c>
      <c r="C684" s="565">
        <v>80</v>
      </c>
      <c r="D684" s="565">
        <v>80</v>
      </c>
      <c r="E684" s="566">
        <f t="shared" si="122"/>
        <v>1</v>
      </c>
      <c r="F684" s="565">
        <v>81</v>
      </c>
      <c r="G684" s="567">
        <f t="shared" si="126"/>
        <v>-0.0123456790123457</v>
      </c>
      <c r="H684" s="527"/>
      <c r="I684" s="527"/>
      <c r="J684" s="527"/>
      <c r="K684" s="527"/>
      <c r="L684" s="527"/>
      <c r="M684" s="527"/>
      <c r="N684" s="527"/>
      <c r="O684" s="527"/>
      <c r="P684" s="527"/>
      <c r="Q684" s="527"/>
      <c r="R684" s="527"/>
      <c r="S684" s="527"/>
      <c r="T684" s="527"/>
      <c r="U684" s="527"/>
      <c r="V684" s="527"/>
      <c r="W684" s="527"/>
      <c r="X684" s="527"/>
      <c r="Y684" s="527"/>
      <c r="Z684" s="527"/>
      <c r="AA684" s="527"/>
      <c r="AB684" s="527"/>
      <c r="AC684" s="527"/>
      <c r="HN684" s="527"/>
      <c r="HO684" s="527"/>
      <c r="HP684" s="527"/>
      <c r="HQ684" s="527"/>
      <c r="HR684" s="527"/>
      <c r="HS684" s="527"/>
      <c r="HT684" s="527"/>
      <c r="HU684" s="527"/>
      <c r="HV684" s="527"/>
      <c r="HW684" s="527"/>
      <c r="HX684" s="527"/>
      <c r="HY684" s="527"/>
      <c r="HZ684" s="527"/>
      <c r="IA684" s="527"/>
      <c r="IB684" s="527"/>
      <c r="IC684" s="527"/>
      <c r="ID684" s="527"/>
      <c r="IE684" s="527"/>
      <c r="IF684" s="527"/>
      <c r="IG684" s="527"/>
      <c r="IH684" s="527"/>
      <c r="II684" s="527"/>
      <c r="IJ684" s="527"/>
      <c r="IK684" s="527"/>
      <c r="IL684" s="527"/>
      <c r="IM684" s="527"/>
      <c r="IN684" s="527"/>
      <c r="IO684" s="527"/>
      <c r="IP684" s="527"/>
      <c r="IQ684" s="527"/>
      <c r="IR684" s="527"/>
      <c r="IS684" s="527"/>
    </row>
    <row r="685" s="528" customFormat="1" ht="24.95" customHeight="1" spans="1:253">
      <c r="A685" s="563" t="s">
        <v>51</v>
      </c>
      <c r="B685" s="564">
        <v>0</v>
      </c>
      <c r="C685" s="565">
        <v>0</v>
      </c>
      <c r="D685" s="565">
        <v>0</v>
      </c>
      <c r="E685" s="566" t="str">
        <f t="shared" si="122"/>
        <v/>
      </c>
      <c r="F685" s="565">
        <v>0</v>
      </c>
      <c r="G685" s="567" t="str">
        <f t="shared" si="126"/>
        <v/>
      </c>
    </row>
    <row r="686" s="528" customFormat="1" ht="24.95" customHeight="1" spans="1:253">
      <c r="A686" s="563" t="s">
        <v>52</v>
      </c>
      <c r="B686" s="564">
        <v>0</v>
      </c>
      <c r="C686" s="565">
        <v>0</v>
      </c>
      <c r="D686" s="565">
        <v>0</v>
      </c>
      <c r="E686" s="566" t="str">
        <f t="shared" si="122"/>
        <v/>
      </c>
      <c r="F686" s="565">
        <v>0</v>
      </c>
      <c r="G686" s="567" t="str">
        <f t="shared" si="126"/>
        <v/>
      </c>
    </row>
    <row r="687" s="5" customFormat="1" ht="24.95" customHeight="1" spans="1:253">
      <c r="A687" s="563" t="s">
        <v>533</v>
      </c>
      <c r="B687" s="564">
        <v>80</v>
      </c>
      <c r="C687" s="565">
        <v>73</v>
      </c>
      <c r="D687" s="565">
        <v>73</v>
      </c>
      <c r="E687" s="566">
        <f t="shared" si="122"/>
        <v>1</v>
      </c>
      <c r="F687" s="565">
        <v>78</v>
      </c>
      <c r="G687" s="567">
        <f t="shared" si="126"/>
        <v>-0.0641025641025641</v>
      </c>
      <c r="H687" s="527"/>
      <c r="I687" s="527"/>
      <c r="J687" s="527"/>
      <c r="K687" s="527"/>
      <c r="L687" s="527"/>
      <c r="M687" s="527"/>
      <c r="N687" s="527"/>
      <c r="O687" s="527"/>
      <c r="P687" s="527"/>
      <c r="Q687" s="527"/>
      <c r="R687" s="527"/>
      <c r="S687" s="527"/>
      <c r="T687" s="527"/>
      <c r="U687" s="527"/>
      <c r="V687" s="527"/>
      <c r="W687" s="527"/>
      <c r="X687" s="527"/>
      <c r="Y687" s="527"/>
      <c r="Z687" s="527"/>
      <c r="AA687" s="527"/>
      <c r="AB687" s="527"/>
      <c r="AC687" s="527"/>
      <c r="HN687" s="527"/>
      <c r="HO687" s="527"/>
      <c r="HP687" s="527"/>
      <c r="HQ687" s="527"/>
      <c r="HR687" s="527"/>
      <c r="HS687" s="527"/>
      <c r="HT687" s="527"/>
      <c r="HU687" s="527"/>
      <c r="HV687" s="527"/>
      <c r="HW687" s="527"/>
      <c r="HX687" s="527"/>
      <c r="HY687" s="527"/>
      <c r="HZ687" s="527"/>
      <c r="IA687" s="527"/>
      <c r="IB687" s="527"/>
      <c r="IC687" s="527"/>
      <c r="ID687" s="527"/>
      <c r="IE687" s="527"/>
      <c r="IF687" s="527"/>
      <c r="IG687" s="527"/>
      <c r="IH687" s="527"/>
      <c r="II687" s="527"/>
      <c r="IJ687" s="527"/>
      <c r="IK687" s="527"/>
      <c r="IL687" s="527"/>
      <c r="IM687" s="527"/>
      <c r="IN687" s="527"/>
      <c r="IO687" s="527"/>
      <c r="IP687" s="527"/>
      <c r="IQ687" s="527"/>
      <c r="IR687" s="527"/>
      <c r="IS687" s="527"/>
    </row>
    <row r="688" s="528" customFormat="1" ht="24.95" customHeight="1" spans="1:253">
      <c r="A688" s="563" t="s">
        <v>534</v>
      </c>
      <c r="B688" s="564">
        <v>0</v>
      </c>
      <c r="C688" s="565">
        <v>0</v>
      </c>
      <c r="D688" s="565">
        <v>0</v>
      </c>
      <c r="E688" s="566" t="str">
        <f t="shared" si="122"/>
        <v/>
      </c>
      <c r="F688" s="565">
        <v>0</v>
      </c>
      <c r="G688" s="567" t="str">
        <f t="shared" si="126"/>
        <v/>
      </c>
    </row>
    <row r="689" s="533" customFormat="1" ht="24.95" customHeight="1" spans="1:253">
      <c r="A689" s="563" t="s">
        <v>535</v>
      </c>
      <c r="B689" s="564">
        <v>0</v>
      </c>
      <c r="C689" s="565">
        <v>0</v>
      </c>
      <c r="D689" s="565">
        <v>0</v>
      </c>
      <c r="E689" s="566" t="str">
        <f t="shared" si="122"/>
        <v/>
      </c>
      <c r="F689" s="565">
        <v>0</v>
      </c>
      <c r="G689" s="567" t="str">
        <f t="shared" si="126"/>
        <v/>
      </c>
      <c r="H689" s="569"/>
      <c r="I689" s="569"/>
      <c r="J689" s="569"/>
      <c r="K689" s="569"/>
      <c r="L689" s="569"/>
      <c r="M689" s="569"/>
      <c r="N689" s="569"/>
      <c r="O689" s="569"/>
      <c r="P689" s="569"/>
      <c r="Q689" s="569"/>
      <c r="R689" s="569"/>
      <c r="S689" s="569"/>
      <c r="T689" s="569"/>
      <c r="U689" s="569"/>
      <c r="V689" s="569"/>
      <c r="W689" s="569"/>
      <c r="X689" s="569"/>
      <c r="Y689" s="569"/>
      <c r="Z689" s="569"/>
      <c r="AA689" s="569"/>
      <c r="AB689" s="569"/>
      <c r="AC689" s="569"/>
      <c r="HN689" s="569"/>
      <c r="HO689" s="569"/>
      <c r="HP689" s="569"/>
      <c r="HQ689" s="569"/>
      <c r="HR689" s="569"/>
      <c r="HS689" s="569"/>
      <c r="HT689" s="569"/>
      <c r="HU689" s="569"/>
      <c r="HV689" s="569"/>
      <c r="HW689" s="569"/>
      <c r="HX689" s="569"/>
      <c r="HY689" s="569"/>
      <c r="HZ689" s="569"/>
      <c r="IA689" s="569"/>
      <c r="IB689" s="569"/>
      <c r="IC689" s="569"/>
      <c r="ID689" s="569"/>
      <c r="IE689" s="569"/>
      <c r="IF689" s="569"/>
      <c r="IG689" s="569"/>
      <c r="IH689" s="569"/>
      <c r="II689" s="569"/>
      <c r="IJ689" s="569"/>
      <c r="IK689" s="569"/>
      <c r="IL689" s="569"/>
      <c r="IM689" s="569"/>
      <c r="IN689" s="569"/>
      <c r="IO689" s="569"/>
      <c r="IP689" s="569"/>
      <c r="IQ689" s="569"/>
      <c r="IR689" s="569"/>
      <c r="IS689" s="569"/>
    </row>
    <row r="690" s="529" customFormat="1" ht="24.95" customHeight="1" spans="1:253">
      <c r="A690" s="563" t="s">
        <v>59</v>
      </c>
      <c r="B690" s="564">
        <v>76</v>
      </c>
      <c r="C690" s="565">
        <v>82</v>
      </c>
      <c r="D690" s="565">
        <v>82</v>
      </c>
      <c r="E690" s="566">
        <f t="shared" si="122"/>
        <v>1</v>
      </c>
      <c r="F690" s="565">
        <v>70</v>
      </c>
      <c r="G690" s="567">
        <f t="shared" si="126"/>
        <v>0.171428571428571</v>
      </c>
      <c r="H690" s="527"/>
      <c r="I690" s="527"/>
      <c r="J690" s="527"/>
      <c r="K690" s="527"/>
      <c r="L690" s="527"/>
      <c r="M690" s="527"/>
      <c r="N690" s="527"/>
      <c r="O690" s="527"/>
      <c r="P690" s="527"/>
      <c r="Q690" s="527"/>
      <c r="R690" s="527"/>
      <c r="S690" s="527"/>
      <c r="T690" s="527"/>
      <c r="U690" s="527"/>
      <c r="V690" s="527"/>
      <c r="W690" s="527"/>
      <c r="X690" s="527"/>
      <c r="Y690" s="527"/>
      <c r="Z690" s="527"/>
      <c r="AA690" s="527"/>
      <c r="AB690" s="527"/>
      <c r="AC690" s="527"/>
      <c r="HN690" s="527"/>
      <c r="HO690" s="527"/>
      <c r="HP690" s="527"/>
      <c r="HQ690" s="527"/>
      <c r="HR690" s="527"/>
      <c r="HS690" s="527"/>
      <c r="HT690" s="527"/>
      <c r="HU690" s="527"/>
      <c r="HV690" s="527"/>
      <c r="HW690" s="527"/>
      <c r="HX690" s="527"/>
      <c r="HY690" s="527"/>
      <c r="HZ690" s="527"/>
      <c r="IA690" s="527"/>
      <c r="IB690" s="527"/>
      <c r="IC690" s="527"/>
      <c r="ID690" s="527"/>
      <c r="IE690" s="527"/>
      <c r="IF690" s="527"/>
      <c r="IG690" s="527"/>
      <c r="IH690" s="527"/>
      <c r="II690" s="527"/>
      <c r="IJ690" s="527"/>
      <c r="IK690" s="527"/>
      <c r="IL690" s="527"/>
      <c r="IM690" s="527"/>
      <c r="IN690" s="527"/>
      <c r="IO690" s="527"/>
      <c r="IP690" s="527"/>
      <c r="IQ690" s="527"/>
      <c r="IR690" s="527"/>
      <c r="IS690" s="527"/>
    </row>
    <row r="691" s="528" customFormat="1" ht="24.95" customHeight="1" spans="1:253">
      <c r="A691" s="563" t="s">
        <v>536</v>
      </c>
      <c r="B691" s="564">
        <v>1</v>
      </c>
      <c r="C691" s="565">
        <v>1</v>
      </c>
      <c r="D691" s="565">
        <v>1</v>
      </c>
      <c r="E691" s="566">
        <f t="shared" si="122"/>
        <v>1</v>
      </c>
      <c r="F691" s="565">
        <v>1</v>
      </c>
      <c r="G691" s="567"/>
    </row>
    <row r="692" s="525" customFormat="1" ht="24.95" customHeight="1" spans="1:253">
      <c r="A692" s="568" t="s">
        <v>537</v>
      </c>
      <c r="B692" s="367">
        <f t="shared" ref="B692:F692" si="134">SUM(B693:B694)</f>
        <v>0</v>
      </c>
      <c r="C692" s="367">
        <f t="shared" si="134"/>
        <v>7</v>
      </c>
      <c r="D692" s="367">
        <f t="shared" si="134"/>
        <v>7</v>
      </c>
      <c r="E692" s="561">
        <f t="shared" si="122"/>
        <v>1</v>
      </c>
      <c r="F692" s="367">
        <f t="shared" si="134"/>
        <v>7</v>
      </c>
      <c r="G692" s="562"/>
      <c r="H692" s="527"/>
      <c r="I692" s="527"/>
      <c r="J692" s="527"/>
      <c r="K692" s="527"/>
      <c r="L692" s="527"/>
      <c r="M692" s="527"/>
      <c r="N692" s="527"/>
      <c r="O692" s="527"/>
      <c r="P692" s="527"/>
      <c r="Q692" s="527"/>
      <c r="R692" s="527"/>
      <c r="S692" s="527"/>
      <c r="T692" s="527"/>
      <c r="U692" s="527"/>
      <c r="V692" s="527"/>
      <c r="W692" s="527"/>
      <c r="X692" s="527"/>
      <c r="Y692" s="527"/>
      <c r="Z692" s="527"/>
      <c r="AA692" s="527"/>
      <c r="AB692" s="527"/>
      <c r="AC692" s="527"/>
      <c r="HN692" s="527"/>
      <c r="HO692" s="527"/>
      <c r="HP692" s="527"/>
      <c r="HQ692" s="527"/>
      <c r="HR692" s="527"/>
      <c r="HS692" s="527"/>
      <c r="HT692" s="527"/>
      <c r="HU692" s="527"/>
      <c r="HV692" s="527"/>
      <c r="HW692" s="527"/>
      <c r="HX692" s="527"/>
      <c r="HY692" s="527"/>
      <c r="HZ692" s="527"/>
      <c r="IA692" s="527"/>
      <c r="IB692" s="527"/>
      <c r="IC692" s="527"/>
      <c r="ID692" s="527"/>
      <c r="IE692" s="527"/>
      <c r="IF692" s="527"/>
      <c r="IG692" s="527"/>
      <c r="IH692" s="527"/>
      <c r="II692" s="527"/>
      <c r="IJ692" s="527"/>
      <c r="IK692" s="527"/>
      <c r="IL692" s="527"/>
      <c r="IM692" s="527"/>
      <c r="IN692" s="527"/>
      <c r="IO692" s="527"/>
      <c r="IP692" s="527"/>
      <c r="IQ692" s="527"/>
      <c r="IR692" s="527"/>
      <c r="IS692" s="527"/>
    </row>
    <row r="693" s="528" customFormat="1" ht="37.5" customHeight="1" spans="1:253">
      <c r="A693" s="563" t="s">
        <v>538</v>
      </c>
      <c r="B693" s="564">
        <v>0</v>
      </c>
      <c r="C693" s="565">
        <v>7</v>
      </c>
      <c r="D693" s="565">
        <v>7</v>
      </c>
      <c r="E693" s="566">
        <f t="shared" si="122"/>
        <v>1</v>
      </c>
      <c r="F693" s="565">
        <v>7</v>
      </c>
      <c r="G693" s="567"/>
    </row>
    <row r="694" s="525" customFormat="1" ht="37.5" customHeight="1" spans="1:253">
      <c r="A694" s="563" t="s">
        <v>539</v>
      </c>
      <c r="B694" s="564">
        <v>0</v>
      </c>
      <c r="C694" s="565">
        <v>0</v>
      </c>
      <c r="D694" s="565">
        <v>0</v>
      </c>
      <c r="E694" s="566" t="str">
        <f t="shared" si="122"/>
        <v/>
      </c>
      <c r="F694" s="565">
        <v>0</v>
      </c>
      <c r="G694" s="567" t="str">
        <f t="shared" ref="G694:G757" si="135">IFERROR((D694-F694)/F694,"")</f>
        <v/>
      </c>
      <c r="H694" s="527"/>
      <c r="I694" s="527"/>
      <c r="J694" s="527"/>
      <c r="K694" s="527"/>
      <c r="L694" s="527"/>
      <c r="M694" s="527"/>
      <c r="N694" s="527"/>
      <c r="O694" s="527"/>
      <c r="P694" s="527"/>
      <c r="Q694" s="527"/>
      <c r="R694" s="527"/>
      <c r="S694" s="527"/>
      <c r="T694" s="527"/>
      <c r="U694" s="527"/>
      <c r="V694" s="527"/>
      <c r="W694" s="527"/>
      <c r="X694" s="527"/>
      <c r="Y694" s="527"/>
      <c r="Z694" s="527"/>
      <c r="AA694" s="527"/>
      <c r="AB694" s="527"/>
      <c r="AC694" s="527"/>
      <c r="HN694" s="527"/>
      <c r="HO694" s="527"/>
      <c r="HP694" s="527"/>
      <c r="HQ694" s="527"/>
      <c r="HR694" s="527"/>
      <c r="HS694" s="527"/>
      <c r="HT694" s="527"/>
      <c r="HU694" s="527"/>
      <c r="HV694" s="527"/>
      <c r="HW694" s="527"/>
      <c r="HX694" s="527"/>
      <c r="HY694" s="527"/>
      <c r="HZ694" s="527"/>
      <c r="IA694" s="527"/>
      <c r="IB694" s="527"/>
      <c r="IC694" s="527"/>
      <c r="ID694" s="527"/>
      <c r="IE694" s="527"/>
      <c r="IF694" s="527"/>
      <c r="IG694" s="527"/>
      <c r="IH694" s="527"/>
      <c r="II694" s="527"/>
      <c r="IJ694" s="527"/>
      <c r="IK694" s="527"/>
      <c r="IL694" s="527"/>
      <c r="IM694" s="527"/>
      <c r="IN694" s="527"/>
      <c r="IO694" s="527"/>
      <c r="IP694" s="527"/>
      <c r="IQ694" s="527"/>
      <c r="IR694" s="527"/>
      <c r="IS694" s="527"/>
    </row>
    <row r="695" s="532" customFormat="1" ht="24.95" customHeight="1" spans="1:253">
      <c r="A695" s="568" t="s">
        <v>540</v>
      </c>
      <c r="B695" s="367">
        <f t="shared" ref="B695:F695" si="136">SUM(B696)</f>
        <v>9183</v>
      </c>
      <c r="C695" s="367">
        <f t="shared" si="136"/>
        <v>9652</v>
      </c>
      <c r="D695" s="367">
        <f t="shared" si="136"/>
        <v>3690</v>
      </c>
      <c r="E695" s="561">
        <f t="shared" si="122"/>
        <v>0.382304185661003</v>
      </c>
      <c r="F695" s="367">
        <f t="shared" si="136"/>
        <v>4854</v>
      </c>
      <c r="G695" s="562">
        <f t="shared" si="135"/>
        <v>-0.239802224969098</v>
      </c>
      <c r="H695" s="527"/>
      <c r="I695" s="527"/>
      <c r="J695" s="527"/>
      <c r="K695" s="527"/>
      <c r="L695" s="527"/>
      <c r="M695" s="527"/>
      <c r="N695" s="527"/>
      <c r="O695" s="527"/>
      <c r="P695" s="527"/>
      <c r="Q695" s="527"/>
      <c r="R695" s="527"/>
      <c r="S695" s="527"/>
      <c r="T695" s="527"/>
      <c r="U695" s="527"/>
      <c r="V695" s="527"/>
      <c r="W695" s="527"/>
      <c r="X695" s="527"/>
      <c r="Y695" s="527"/>
      <c r="Z695" s="527"/>
      <c r="AA695" s="527"/>
      <c r="AB695" s="527"/>
      <c r="AC695" s="527"/>
      <c r="HN695" s="527"/>
      <c r="HO695" s="527"/>
      <c r="HP695" s="527"/>
      <c r="HQ695" s="527"/>
      <c r="HR695" s="527"/>
      <c r="HS695" s="527"/>
      <c r="HT695" s="527"/>
      <c r="HU695" s="527"/>
      <c r="HV695" s="527"/>
      <c r="HW695" s="527"/>
      <c r="HX695" s="527"/>
      <c r="HY695" s="527"/>
      <c r="HZ695" s="527"/>
      <c r="IA695" s="527"/>
      <c r="IB695" s="527"/>
      <c r="IC695" s="527"/>
      <c r="ID695" s="527"/>
      <c r="IE695" s="527"/>
      <c r="IF695" s="527"/>
      <c r="IG695" s="527"/>
      <c r="IH695" s="527"/>
      <c r="II695" s="527"/>
      <c r="IJ695" s="527"/>
      <c r="IK695" s="527"/>
      <c r="IL695" s="527"/>
      <c r="IM695" s="527"/>
      <c r="IN695" s="527"/>
      <c r="IO695" s="527"/>
      <c r="IP695" s="527"/>
      <c r="IQ695" s="527"/>
      <c r="IR695" s="527"/>
      <c r="IS695" s="527"/>
    </row>
    <row r="696" s="528" customFormat="1" ht="24.95" customHeight="1" spans="1:253">
      <c r="A696" s="563" t="s">
        <v>541</v>
      </c>
      <c r="B696" s="564">
        <v>9183</v>
      </c>
      <c r="C696" s="565">
        <v>9652</v>
      </c>
      <c r="D696" s="565">
        <v>3690</v>
      </c>
      <c r="E696" s="566">
        <f t="shared" si="122"/>
        <v>0.382304185661003</v>
      </c>
      <c r="F696" s="565">
        <v>4854</v>
      </c>
      <c r="G696" s="567">
        <f t="shared" si="135"/>
        <v>-0.239802224969098</v>
      </c>
    </row>
    <row r="697" s="525" customFormat="1" ht="24.95" customHeight="1" spans="1:253">
      <c r="A697" s="575" t="s">
        <v>542</v>
      </c>
      <c r="B697" s="367">
        <f t="shared" ref="B697:F697" si="137">SUM(B698,B703,B718,B722,B734,B738,B743,B747,B751,B754,B763,B770,B775,B778)</f>
        <v>9086</v>
      </c>
      <c r="C697" s="367">
        <f t="shared" si="137"/>
        <v>11623</v>
      </c>
      <c r="D697" s="367">
        <f t="shared" si="137"/>
        <v>10349</v>
      </c>
      <c r="E697" s="561">
        <f t="shared" si="122"/>
        <v>0.890389744472167</v>
      </c>
      <c r="F697" s="367">
        <f t="shared" si="137"/>
        <v>9757</v>
      </c>
      <c r="G697" s="562">
        <f t="shared" si="135"/>
        <v>0.0606743876191452</v>
      </c>
      <c r="H697" s="527"/>
      <c r="I697" s="527"/>
      <c r="J697" s="527"/>
      <c r="K697" s="527"/>
      <c r="L697" s="527"/>
      <c r="M697" s="527"/>
      <c r="N697" s="527"/>
      <c r="O697" s="527"/>
      <c r="P697" s="527"/>
      <c r="Q697" s="527"/>
      <c r="R697" s="527"/>
      <c r="S697" s="527"/>
      <c r="T697" s="527"/>
      <c r="U697" s="527"/>
      <c r="V697" s="527"/>
      <c r="W697" s="527"/>
      <c r="X697" s="527"/>
      <c r="Y697" s="527"/>
      <c r="Z697" s="527"/>
      <c r="AA697" s="527"/>
      <c r="AB697" s="527"/>
      <c r="AC697" s="527"/>
      <c r="HN697" s="527"/>
      <c r="HO697" s="527"/>
      <c r="HP697" s="527"/>
      <c r="HQ697" s="527"/>
      <c r="HR697" s="527"/>
      <c r="HS697" s="527"/>
      <c r="HT697" s="527"/>
      <c r="HU697" s="527"/>
      <c r="HV697" s="527"/>
      <c r="HW697" s="527"/>
      <c r="HX697" s="527"/>
      <c r="HY697" s="527"/>
      <c r="HZ697" s="527"/>
      <c r="IA697" s="527"/>
      <c r="IB697" s="527"/>
      <c r="IC697" s="527"/>
      <c r="ID697" s="527"/>
      <c r="IE697" s="527"/>
      <c r="IF697" s="527"/>
      <c r="IG697" s="527"/>
      <c r="IH697" s="527"/>
      <c r="II697" s="527"/>
      <c r="IJ697" s="527"/>
      <c r="IK697" s="527"/>
      <c r="IL697" s="527"/>
      <c r="IM697" s="527"/>
      <c r="IN697" s="527"/>
      <c r="IO697" s="527"/>
      <c r="IP697" s="527"/>
      <c r="IQ697" s="527"/>
      <c r="IR697" s="527"/>
      <c r="IS697" s="527"/>
    </row>
    <row r="698" s="532" customFormat="1" ht="24.95" customHeight="1" spans="1:253">
      <c r="A698" s="568" t="s">
        <v>543</v>
      </c>
      <c r="B698" s="367">
        <f t="shared" ref="B698:F698" si="138">SUM(B699:B702)</f>
        <v>387</v>
      </c>
      <c r="C698" s="367">
        <f t="shared" si="138"/>
        <v>315</v>
      </c>
      <c r="D698" s="367">
        <f t="shared" si="138"/>
        <v>315</v>
      </c>
      <c r="E698" s="561">
        <f t="shared" si="122"/>
        <v>1</v>
      </c>
      <c r="F698" s="367">
        <f t="shared" si="138"/>
        <v>320</v>
      </c>
      <c r="G698" s="562">
        <f t="shared" si="135"/>
        <v>-0.015625</v>
      </c>
      <c r="H698" s="527"/>
      <c r="I698" s="527"/>
      <c r="J698" s="527"/>
      <c r="K698" s="527"/>
      <c r="L698" s="527"/>
      <c r="M698" s="527"/>
      <c r="N698" s="527"/>
      <c r="O698" s="527"/>
      <c r="P698" s="527"/>
      <c r="Q698" s="527"/>
      <c r="R698" s="527"/>
      <c r="S698" s="527"/>
      <c r="T698" s="527"/>
      <c r="U698" s="527"/>
      <c r="V698" s="527"/>
      <c r="W698" s="527"/>
      <c r="X698" s="527"/>
      <c r="Y698" s="527"/>
      <c r="Z698" s="527"/>
      <c r="AA698" s="527"/>
      <c r="AB698" s="527"/>
      <c r="AC698" s="527"/>
      <c r="HN698" s="527"/>
      <c r="HO698" s="527"/>
      <c r="HP698" s="527"/>
      <c r="HQ698" s="527"/>
      <c r="HR698" s="527"/>
      <c r="HS698" s="527"/>
      <c r="HT698" s="527"/>
      <c r="HU698" s="527"/>
      <c r="HV698" s="527"/>
      <c r="HW698" s="527"/>
      <c r="HX698" s="527"/>
      <c r="HY698" s="527"/>
      <c r="HZ698" s="527"/>
      <c r="IA698" s="527"/>
      <c r="IB698" s="527"/>
      <c r="IC698" s="527"/>
      <c r="ID698" s="527"/>
      <c r="IE698" s="527"/>
      <c r="IF698" s="527"/>
      <c r="IG698" s="527"/>
      <c r="IH698" s="527"/>
      <c r="II698" s="527"/>
      <c r="IJ698" s="527"/>
      <c r="IK698" s="527"/>
      <c r="IL698" s="527"/>
      <c r="IM698" s="527"/>
      <c r="IN698" s="527"/>
      <c r="IO698" s="527"/>
      <c r="IP698" s="527"/>
      <c r="IQ698" s="527"/>
      <c r="IR698" s="527"/>
      <c r="IS698" s="527"/>
    </row>
    <row r="699" s="528" customFormat="1" ht="24.95" customHeight="1" spans="1:253">
      <c r="A699" s="563" t="s">
        <v>50</v>
      </c>
      <c r="B699" s="448">
        <v>205</v>
      </c>
      <c r="C699" s="565">
        <v>198</v>
      </c>
      <c r="D699" s="565">
        <v>198</v>
      </c>
      <c r="E699" s="566">
        <f t="shared" si="122"/>
        <v>1</v>
      </c>
      <c r="F699" s="565">
        <v>262</v>
      </c>
      <c r="G699" s="567">
        <f t="shared" si="135"/>
        <v>-0.244274809160305</v>
      </c>
    </row>
    <row r="700" s="525" customFormat="1" ht="24.95" customHeight="1" spans="1:253">
      <c r="A700" s="563" t="s">
        <v>51</v>
      </c>
      <c r="B700" s="448">
        <v>0</v>
      </c>
      <c r="C700" s="565">
        <v>0</v>
      </c>
      <c r="D700" s="565">
        <v>0</v>
      </c>
      <c r="E700" s="566" t="str">
        <f t="shared" si="122"/>
        <v/>
      </c>
      <c r="F700" s="565">
        <v>0</v>
      </c>
      <c r="G700" s="567" t="str">
        <f t="shared" si="135"/>
        <v/>
      </c>
      <c r="H700" s="527"/>
      <c r="I700" s="527"/>
      <c r="J700" s="527"/>
      <c r="K700" s="527"/>
      <c r="L700" s="527"/>
      <c r="M700" s="527"/>
      <c r="N700" s="527"/>
      <c r="O700" s="527"/>
      <c r="P700" s="527"/>
      <c r="Q700" s="527"/>
      <c r="R700" s="527"/>
      <c r="S700" s="527"/>
      <c r="T700" s="527"/>
      <c r="U700" s="527"/>
      <c r="V700" s="527"/>
      <c r="W700" s="527"/>
      <c r="X700" s="527"/>
      <c r="Y700" s="527"/>
      <c r="Z700" s="527"/>
      <c r="AA700" s="527"/>
      <c r="AB700" s="527"/>
      <c r="AC700" s="527"/>
      <c r="HN700" s="527"/>
      <c r="HO700" s="527"/>
      <c r="HP700" s="527"/>
      <c r="HQ700" s="527"/>
      <c r="HR700" s="527"/>
      <c r="HS700" s="527"/>
      <c r="HT700" s="527"/>
      <c r="HU700" s="527"/>
      <c r="HV700" s="527"/>
      <c r="HW700" s="527"/>
      <c r="HX700" s="527"/>
      <c r="HY700" s="527"/>
      <c r="HZ700" s="527"/>
      <c r="IA700" s="527"/>
      <c r="IB700" s="527"/>
      <c r="IC700" s="527"/>
      <c r="ID700" s="527"/>
      <c r="IE700" s="527"/>
      <c r="IF700" s="527"/>
      <c r="IG700" s="527"/>
      <c r="IH700" s="527"/>
      <c r="II700" s="527"/>
      <c r="IJ700" s="527"/>
      <c r="IK700" s="527"/>
      <c r="IL700" s="527"/>
      <c r="IM700" s="527"/>
      <c r="IN700" s="527"/>
      <c r="IO700" s="527"/>
      <c r="IP700" s="527"/>
      <c r="IQ700" s="527"/>
      <c r="IR700" s="527"/>
      <c r="IS700" s="527"/>
    </row>
    <row r="701" s="528" customFormat="1" ht="24.95" customHeight="1" spans="1:253">
      <c r="A701" s="563" t="s">
        <v>52</v>
      </c>
      <c r="B701" s="448">
        <v>0</v>
      </c>
      <c r="C701" s="565">
        <v>0</v>
      </c>
      <c r="D701" s="565">
        <v>0</v>
      </c>
      <c r="E701" s="566" t="str">
        <f t="shared" si="122"/>
        <v/>
      </c>
      <c r="F701" s="565">
        <v>0</v>
      </c>
      <c r="G701" s="567" t="str">
        <f t="shared" si="135"/>
        <v/>
      </c>
    </row>
    <row r="702" s="528" customFormat="1" ht="24.95" customHeight="1" spans="1:253">
      <c r="A702" s="563" t="s">
        <v>544</v>
      </c>
      <c r="B702" s="448">
        <v>182</v>
      </c>
      <c r="C702" s="565">
        <v>117</v>
      </c>
      <c r="D702" s="565">
        <v>117</v>
      </c>
      <c r="E702" s="566">
        <f t="shared" si="122"/>
        <v>1</v>
      </c>
      <c r="F702" s="565">
        <v>58</v>
      </c>
      <c r="G702" s="567">
        <f t="shared" si="135"/>
        <v>1.01724137931034</v>
      </c>
    </row>
    <row r="703" s="529" customFormat="1" ht="24.95" customHeight="1" spans="1:253">
      <c r="A703" s="568" t="s">
        <v>545</v>
      </c>
      <c r="B703" s="367">
        <f t="shared" ref="B703:F703" si="139">SUM(B704:B717)</f>
        <v>0</v>
      </c>
      <c r="C703" s="367">
        <f t="shared" si="139"/>
        <v>0</v>
      </c>
      <c r="D703" s="367">
        <f t="shared" si="139"/>
        <v>0</v>
      </c>
      <c r="E703" s="561" t="str">
        <f t="shared" si="122"/>
        <v/>
      </c>
      <c r="F703" s="367">
        <f t="shared" si="139"/>
        <v>0</v>
      </c>
      <c r="G703" s="562" t="str">
        <f t="shared" si="135"/>
        <v/>
      </c>
      <c r="H703" s="527"/>
      <c r="I703" s="527"/>
      <c r="J703" s="527"/>
      <c r="K703" s="527"/>
      <c r="L703" s="527"/>
      <c r="M703" s="527"/>
      <c r="N703" s="527"/>
      <c r="O703" s="527"/>
      <c r="P703" s="527"/>
      <c r="Q703" s="527"/>
      <c r="R703" s="527"/>
      <c r="S703" s="527"/>
      <c r="T703" s="527"/>
      <c r="U703" s="527"/>
      <c r="V703" s="527"/>
      <c r="W703" s="527"/>
      <c r="X703" s="527"/>
      <c r="Y703" s="527"/>
      <c r="Z703" s="527"/>
      <c r="AA703" s="527"/>
      <c r="AB703" s="527"/>
      <c r="AC703" s="527"/>
      <c r="HN703" s="527"/>
      <c r="HO703" s="527"/>
      <c r="HP703" s="527"/>
      <c r="HQ703" s="527"/>
      <c r="HR703" s="527"/>
      <c r="HS703" s="527"/>
      <c r="HT703" s="527"/>
      <c r="HU703" s="527"/>
      <c r="HV703" s="527"/>
      <c r="HW703" s="527"/>
      <c r="HX703" s="527"/>
      <c r="HY703" s="527"/>
      <c r="HZ703" s="527"/>
      <c r="IA703" s="527"/>
      <c r="IB703" s="527"/>
      <c r="IC703" s="527"/>
      <c r="ID703" s="527"/>
      <c r="IE703" s="527"/>
      <c r="IF703" s="527"/>
      <c r="IG703" s="527"/>
      <c r="IH703" s="527"/>
      <c r="II703" s="527"/>
      <c r="IJ703" s="527"/>
      <c r="IK703" s="527"/>
      <c r="IL703" s="527"/>
      <c r="IM703" s="527"/>
      <c r="IN703" s="527"/>
      <c r="IO703" s="527"/>
      <c r="IP703" s="527"/>
      <c r="IQ703" s="527"/>
      <c r="IR703" s="527"/>
      <c r="IS703" s="527"/>
    </row>
    <row r="704" s="5" customFormat="1" ht="24.95" customHeight="1" spans="1:253">
      <c r="A704" s="563" t="s">
        <v>546</v>
      </c>
      <c r="B704" s="448">
        <v>0</v>
      </c>
      <c r="C704" s="565">
        <v>0</v>
      </c>
      <c r="D704" s="565">
        <v>0</v>
      </c>
      <c r="E704" s="566" t="str">
        <f t="shared" si="122"/>
        <v/>
      </c>
      <c r="F704" s="565">
        <v>0</v>
      </c>
      <c r="G704" s="567" t="str">
        <f t="shared" si="135"/>
        <v/>
      </c>
      <c r="H704" s="527"/>
      <c r="I704" s="527"/>
      <c r="J704" s="527"/>
      <c r="K704" s="527"/>
      <c r="L704" s="527"/>
      <c r="M704" s="527"/>
      <c r="N704" s="527"/>
      <c r="O704" s="527"/>
      <c r="P704" s="527"/>
      <c r="Q704" s="527"/>
      <c r="R704" s="527"/>
      <c r="S704" s="527"/>
      <c r="T704" s="527"/>
      <c r="U704" s="527"/>
      <c r="V704" s="527"/>
      <c r="W704" s="527"/>
      <c r="X704" s="527"/>
      <c r="Y704" s="527"/>
      <c r="Z704" s="527"/>
      <c r="AA704" s="527"/>
      <c r="AB704" s="527"/>
      <c r="AC704" s="527"/>
      <c r="HN704" s="527"/>
      <c r="HO704" s="527"/>
      <c r="HP704" s="527"/>
      <c r="HQ704" s="527"/>
      <c r="HR704" s="527"/>
      <c r="HS704" s="527"/>
      <c r="HT704" s="527"/>
      <c r="HU704" s="527"/>
      <c r="HV704" s="527"/>
      <c r="HW704" s="527"/>
      <c r="HX704" s="527"/>
      <c r="HY704" s="527"/>
      <c r="HZ704" s="527"/>
      <c r="IA704" s="527"/>
      <c r="IB704" s="527"/>
      <c r="IC704" s="527"/>
      <c r="ID704" s="527"/>
      <c r="IE704" s="527"/>
      <c r="IF704" s="527"/>
      <c r="IG704" s="527"/>
      <c r="IH704" s="527"/>
      <c r="II704" s="527"/>
      <c r="IJ704" s="527"/>
      <c r="IK704" s="527"/>
      <c r="IL704" s="527"/>
      <c r="IM704" s="527"/>
      <c r="IN704" s="527"/>
      <c r="IO704" s="527"/>
      <c r="IP704" s="527"/>
      <c r="IQ704" s="527"/>
      <c r="IR704" s="527"/>
      <c r="IS704" s="527"/>
    </row>
    <row r="705" s="528" customFormat="1" ht="24.95" customHeight="1" spans="1:253">
      <c r="A705" s="563" t="s">
        <v>547</v>
      </c>
      <c r="B705" s="448">
        <v>0</v>
      </c>
      <c r="C705" s="565">
        <v>0</v>
      </c>
      <c r="D705" s="565">
        <v>0</v>
      </c>
      <c r="E705" s="566" t="str">
        <f t="shared" si="122"/>
        <v/>
      </c>
      <c r="F705" s="565">
        <v>0</v>
      </c>
      <c r="G705" s="567" t="str">
        <f t="shared" si="135"/>
        <v/>
      </c>
    </row>
    <row r="706" s="5" customFormat="1" ht="24.95" customHeight="1" spans="1:253">
      <c r="A706" s="563" t="s">
        <v>548</v>
      </c>
      <c r="B706" s="448">
        <v>0</v>
      </c>
      <c r="C706" s="565">
        <v>0</v>
      </c>
      <c r="D706" s="565">
        <v>0</v>
      </c>
      <c r="E706" s="566" t="str">
        <f t="shared" si="122"/>
        <v/>
      </c>
      <c r="F706" s="565">
        <v>0</v>
      </c>
      <c r="G706" s="567" t="str">
        <f t="shared" si="135"/>
        <v/>
      </c>
      <c r="H706" s="527"/>
      <c r="I706" s="527"/>
      <c r="J706" s="527"/>
      <c r="K706" s="527"/>
      <c r="L706" s="527"/>
      <c r="M706" s="527"/>
      <c r="N706" s="527"/>
      <c r="O706" s="527"/>
      <c r="P706" s="527"/>
      <c r="Q706" s="527"/>
      <c r="R706" s="527"/>
      <c r="S706" s="527"/>
      <c r="T706" s="527"/>
      <c r="U706" s="527"/>
      <c r="V706" s="527"/>
      <c r="W706" s="527"/>
      <c r="X706" s="527"/>
      <c r="Y706" s="527"/>
      <c r="Z706" s="527"/>
      <c r="AA706" s="527"/>
      <c r="AB706" s="527"/>
      <c r="AC706" s="527"/>
      <c r="HN706" s="527"/>
      <c r="HO706" s="527"/>
      <c r="HP706" s="527"/>
      <c r="HQ706" s="527"/>
      <c r="HR706" s="527"/>
      <c r="HS706" s="527"/>
      <c r="HT706" s="527"/>
      <c r="HU706" s="527"/>
      <c r="HV706" s="527"/>
      <c r="HW706" s="527"/>
      <c r="HX706" s="527"/>
      <c r="HY706" s="527"/>
      <c r="HZ706" s="527"/>
      <c r="IA706" s="527"/>
      <c r="IB706" s="527"/>
      <c r="IC706" s="527"/>
      <c r="ID706" s="527"/>
      <c r="IE706" s="527"/>
      <c r="IF706" s="527"/>
      <c r="IG706" s="527"/>
      <c r="IH706" s="527"/>
      <c r="II706" s="527"/>
      <c r="IJ706" s="527"/>
      <c r="IK706" s="527"/>
      <c r="IL706" s="527"/>
      <c r="IM706" s="527"/>
      <c r="IN706" s="527"/>
      <c r="IO706" s="527"/>
      <c r="IP706" s="527"/>
      <c r="IQ706" s="527"/>
      <c r="IR706" s="527"/>
      <c r="IS706" s="527"/>
    </row>
    <row r="707" s="529" customFormat="1" ht="24.95" customHeight="1" spans="1:253">
      <c r="A707" s="563" t="s">
        <v>549</v>
      </c>
      <c r="B707" s="448">
        <v>0</v>
      </c>
      <c r="C707" s="565">
        <v>0</v>
      </c>
      <c r="D707" s="565">
        <v>0</v>
      </c>
      <c r="E707" s="566" t="str">
        <f t="shared" si="122"/>
        <v/>
      </c>
      <c r="F707" s="565">
        <v>0</v>
      </c>
      <c r="G707" s="567" t="str">
        <f t="shared" si="135"/>
        <v/>
      </c>
      <c r="H707" s="527"/>
      <c r="I707" s="527"/>
      <c r="J707" s="527"/>
      <c r="K707" s="527"/>
      <c r="L707" s="527"/>
      <c r="M707" s="527"/>
      <c r="N707" s="527"/>
      <c r="O707" s="527"/>
      <c r="P707" s="527"/>
      <c r="Q707" s="527"/>
      <c r="R707" s="527"/>
      <c r="S707" s="527"/>
      <c r="T707" s="527"/>
      <c r="U707" s="527"/>
      <c r="V707" s="527"/>
      <c r="W707" s="527"/>
      <c r="X707" s="527"/>
      <c r="Y707" s="527"/>
      <c r="Z707" s="527"/>
      <c r="AA707" s="527"/>
      <c r="AB707" s="527"/>
      <c r="AC707" s="527"/>
      <c r="HN707" s="527"/>
      <c r="HO707" s="527"/>
      <c r="HP707" s="527"/>
      <c r="HQ707" s="527"/>
      <c r="HR707" s="527"/>
      <c r="HS707" s="527"/>
      <c r="HT707" s="527"/>
      <c r="HU707" s="527"/>
      <c r="HV707" s="527"/>
      <c r="HW707" s="527"/>
      <c r="HX707" s="527"/>
      <c r="HY707" s="527"/>
      <c r="HZ707" s="527"/>
      <c r="IA707" s="527"/>
      <c r="IB707" s="527"/>
      <c r="IC707" s="527"/>
      <c r="ID707" s="527"/>
      <c r="IE707" s="527"/>
      <c r="IF707" s="527"/>
      <c r="IG707" s="527"/>
      <c r="IH707" s="527"/>
      <c r="II707" s="527"/>
      <c r="IJ707" s="527"/>
      <c r="IK707" s="527"/>
      <c r="IL707" s="527"/>
      <c r="IM707" s="527"/>
      <c r="IN707" s="527"/>
      <c r="IO707" s="527"/>
      <c r="IP707" s="527"/>
      <c r="IQ707" s="527"/>
      <c r="IR707" s="527"/>
      <c r="IS707" s="527"/>
    </row>
    <row r="708" s="528" customFormat="1" ht="24.95" customHeight="1" spans="1:253">
      <c r="A708" s="563" t="s">
        <v>550</v>
      </c>
      <c r="B708" s="448">
        <v>0</v>
      </c>
      <c r="C708" s="565">
        <v>0</v>
      </c>
      <c r="D708" s="565">
        <v>0</v>
      </c>
      <c r="E708" s="566" t="str">
        <f t="shared" si="122"/>
        <v/>
      </c>
      <c r="F708" s="565">
        <v>0</v>
      </c>
      <c r="G708" s="567" t="str">
        <f t="shared" si="135"/>
        <v/>
      </c>
    </row>
    <row r="709" s="528" customFormat="1" ht="24.95" customHeight="1" spans="1:253">
      <c r="A709" s="563" t="s">
        <v>551</v>
      </c>
      <c r="B709" s="448">
        <v>0</v>
      </c>
      <c r="C709" s="565">
        <v>0</v>
      </c>
      <c r="D709" s="565">
        <v>0</v>
      </c>
      <c r="E709" s="566" t="str">
        <f t="shared" ref="E709:E772" si="140">IFERROR(D709/C709,"")</f>
        <v/>
      </c>
      <c r="F709" s="565">
        <v>0</v>
      </c>
      <c r="G709" s="567" t="str">
        <f t="shared" si="135"/>
        <v/>
      </c>
    </row>
    <row r="710" s="528" customFormat="1" ht="24.95" customHeight="1" spans="1:253">
      <c r="A710" s="563" t="s">
        <v>552</v>
      </c>
      <c r="B710" s="448">
        <v>0</v>
      </c>
      <c r="C710" s="565">
        <v>0</v>
      </c>
      <c r="D710" s="565">
        <v>0</v>
      </c>
      <c r="E710" s="566" t="str">
        <f t="shared" si="140"/>
        <v/>
      </c>
      <c r="F710" s="565">
        <v>0</v>
      </c>
      <c r="G710" s="567" t="str">
        <f t="shared" si="135"/>
        <v/>
      </c>
    </row>
    <row r="711" s="528" customFormat="1" ht="24.95" customHeight="1" spans="1:253">
      <c r="A711" s="563" t="s">
        <v>553</v>
      </c>
      <c r="B711" s="448">
        <v>0</v>
      </c>
      <c r="C711" s="565">
        <v>0</v>
      </c>
      <c r="D711" s="565">
        <v>0</v>
      </c>
      <c r="E711" s="566" t="str">
        <f t="shared" si="140"/>
        <v/>
      </c>
      <c r="F711" s="565">
        <v>0</v>
      </c>
      <c r="G711" s="567" t="str">
        <f t="shared" si="135"/>
        <v/>
      </c>
    </row>
    <row r="712" s="5" customFormat="1" ht="24.95" customHeight="1" spans="1:253">
      <c r="A712" s="563" t="s">
        <v>554</v>
      </c>
      <c r="B712" s="448">
        <v>0</v>
      </c>
      <c r="C712" s="565">
        <v>0</v>
      </c>
      <c r="D712" s="565">
        <v>0</v>
      </c>
      <c r="E712" s="566" t="str">
        <f t="shared" si="140"/>
        <v/>
      </c>
      <c r="F712" s="565">
        <v>0</v>
      </c>
      <c r="G712" s="567" t="str">
        <f t="shared" si="135"/>
        <v/>
      </c>
      <c r="H712" s="527"/>
      <c r="I712" s="527"/>
      <c r="J712" s="527"/>
      <c r="K712" s="527"/>
      <c r="L712" s="527"/>
      <c r="M712" s="527"/>
      <c r="N712" s="527"/>
      <c r="O712" s="527"/>
      <c r="P712" s="527"/>
      <c r="Q712" s="527"/>
      <c r="R712" s="527"/>
      <c r="S712" s="527"/>
      <c r="T712" s="527"/>
      <c r="U712" s="527"/>
      <c r="V712" s="527"/>
      <c r="W712" s="527"/>
      <c r="X712" s="527"/>
      <c r="Y712" s="527"/>
      <c r="Z712" s="527"/>
      <c r="AA712" s="527"/>
      <c r="AB712" s="527"/>
      <c r="AC712" s="527"/>
      <c r="HN712" s="527"/>
      <c r="HO712" s="527"/>
      <c r="HP712" s="527"/>
      <c r="HQ712" s="527"/>
      <c r="HR712" s="527"/>
      <c r="HS712" s="527"/>
      <c r="HT712" s="527"/>
      <c r="HU712" s="527"/>
      <c r="HV712" s="527"/>
      <c r="HW712" s="527"/>
      <c r="HX712" s="527"/>
      <c r="HY712" s="527"/>
      <c r="HZ712" s="527"/>
      <c r="IA712" s="527"/>
      <c r="IB712" s="527"/>
      <c r="IC712" s="527"/>
      <c r="ID712" s="527"/>
      <c r="IE712" s="527"/>
      <c r="IF712" s="527"/>
      <c r="IG712" s="527"/>
      <c r="IH712" s="527"/>
      <c r="II712" s="527"/>
      <c r="IJ712" s="527"/>
      <c r="IK712" s="527"/>
      <c r="IL712" s="527"/>
      <c r="IM712" s="527"/>
      <c r="IN712" s="527"/>
      <c r="IO712" s="527"/>
      <c r="IP712" s="527"/>
      <c r="IQ712" s="527"/>
      <c r="IR712" s="527"/>
      <c r="IS712" s="527"/>
    </row>
    <row r="713" s="5" customFormat="1" ht="24.95" customHeight="1" spans="1:253">
      <c r="A713" s="563" t="s">
        <v>555</v>
      </c>
      <c r="B713" s="448">
        <v>0</v>
      </c>
      <c r="C713" s="565">
        <v>0</v>
      </c>
      <c r="D713" s="565">
        <v>0</v>
      </c>
      <c r="E713" s="566" t="str">
        <f t="shared" si="140"/>
        <v/>
      </c>
      <c r="F713" s="565">
        <v>0</v>
      </c>
      <c r="G713" s="567" t="str">
        <f t="shared" si="135"/>
        <v/>
      </c>
      <c r="H713" s="527"/>
      <c r="I713" s="527"/>
      <c r="J713" s="527"/>
      <c r="K713" s="527"/>
      <c r="L713" s="527"/>
      <c r="M713" s="527"/>
      <c r="N713" s="527"/>
      <c r="O713" s="527"/>
      <c r="P713" s="527"/>
      <c r="Q713" s="527"/>
      <c r="R713" s="527"/>
      <c r="S713" s="527"/>
      <c r="T713" s="527"/>
      <c r="U713" s="527"/>
      <c r="V713" s="527"/>
      <c r="W713" s="527"/>
      <c r="X713" s="527"/>
      <c r="Y713" s="527"/>
      <c r="Z713" s="527"/>
      <c r="AA713" s="527"/>
      <c r="AB713" s="527"/>
      <c r="AC713" s="527"/>
      <c r="HN713" s="527"/>
      <c r="HO713" s="527"/>
      <c r="HP713" s="527"/>
      <c r="HQ713" s="527"/>
      <c r="HR713" s="527"/>
      <c r="HS713" s="527"/>
      <c r="HT713" s="527"/>
      <c r="HU713" s="527"/>
      <c r="HV713" s="527"/>
      <c r="HW713" s="527"/>
      <c r="HX713" s="527"/>
      <c r="HY713" s="527"/>
      <c r="HZ713" s="527"/>
      <c r="IA713" s="527"/>
      <c r="IB713" s="527"/>
      <c r="IC713" s="527"/>
      <c r="ID713" s="527"/>
      <c r="IE713" s="527"/>
      <c r="IF713" s="527"/>
      <c r="IG713" s="527"/>
      <c r="IH713" s="527"/>
      <c r="II713" s="527"/>
      <c r="IJ713" s="527"/>
      <c r="IK713" s="527"/>
      <c r="IL713" s="527"/>
      <c r="IM713" s="527"/>
      <c r="IN713" s="527"/>
      <c r="IO713" s="527"/>
      <c r="IP713" s="527"/>
      <c r="IQ713" s="527"/>
      <c r="IR713" s="527"/>
      <c r="IS713" s="527"/>
    </row>
    <row r="714" s="5" customFormat="1" ht="24.95" customHeight="1" spans="1:253">
      <c r="A714" s="563" t="s">
        <v>556</v>
      </c>
      <c r="B714" s="448">
        <v>0</v>
      </c>
      <c r="C714" s="565">
        <v>0</v>
      </c>
      <c r="D714" s="565">
        <v>0</v>
      </c>
      <c r="E714" s="566" t="str">
        <f t="shared" si="140"/>
        <v/>
      </c>
      <c r="F714" s="565">
        <v>0</v>
      </c>
      <c r="G714" s="567" t="str">
        <f t="shared" si="135"/>
        <v/>
      </c>
      <c r="H714" s="527"/>
      <c r="I714" s="527"/>
      <c r="J714" s="527"/>
      <c r="K714" s="527"/>
      <c r="L714" s="527"/>
      <c r="M714" s="527"/>
      <c r="N714" s="527"/>
      <c r="O714" s="527"/>
      <c r="P714" s="527"/>
      <c r="Q714" s="527"/>
      <c r="R714" s="527"/>
      <c r="S714" s="527"/>
      <c r="T714" s="527"/>
      <c r="U714" s="527"/>
      <c r="V714" s="527"/>
      <c r="W714" s="527"/>
      <c r="X714" s="527"/>
      <c r="Y714" s="527"/>
      <c r="Z714" s="527"/>
      <c r="AA714" s="527"/>
      <c r="AB714" s="527"/>
      <c r="AC714" s="527"/>
      <c r="HN714" s="527"/>
      <c r="HO714" s="527"/>
      <c r="HP714" s="527"/>
      <c r="HQ714" s="527"/>
      <c r="HR714" s="527"/>
      <c r="HS714" s="527"/>
      <c r="HT714" s="527"/>
      <c r="HU714" s="527"/>
      <c r="HV714" s="527"/>
      <c r="HW714" s="527"/>
      <c r="HX714" s="527"/>
      <c r="HY714" s="527"/>
      <c r="HZ714" s="527"/>
      <c r="IA714" s="527"/>
      <c r="IB714" s="527"/>
      <c r="IC714" s="527"/>
      <c r="ID714" s="527"/>
      <c r="IE714" s="527"/>
      <c r="IF714" s="527"/>
      <c r="IG714" s="527"/>
      <c r="IH714" s="527"/>
      <c r="II714" s="527"/>
      <c r="IJ714" s="527"/>
      <c r="IK714" s="527"/>
      <c r="IL714" s="527"/>
      <c r="IM714" s="527"/>
      <c r="IN714" s="527"/>
      <c r="IO714" s="527"/>
      <c r="IP714" s="527"/>
      <c r="IQ714" s="527"/>
      <c r="IR714" s="527"/>
      <c r="IS714" s="527"/>
    </row>
    <row r="715" s="5" customFormat="1" ht="24.95" customHeight="1" spans="1:253">
      <c r="A715" s="563" t="s">
        <v>557</v>
      </c>
      <c r="B715" s="448">
        <v>0</v>
      </c>
      <c r="C715" s="565">
        <v>0</v>
      </c>
      <c r="D715" s="565">
        <v>0</v>
      </c>
      <c r="E715" s="566" t="str">
        <f t="shared" si="140"/>
        <v/>
      </c>
      <c r="F715" s="565">
        <v>0</v>
      </c>
      <c r="G715" s="567" t="str">
        <f t="shared" si="135"/>
        <v/>
      </c>
      <c r="H715" s="527"/>
      <c r="I715" s="527"/>
      <c r="J715" s="527"/>
      <c r="K715" s="527"/>
      <c r="L715" s="527"/>
      <c r="M715" s="527"/>
      <c r="N715" s="527"/>
      <c r="O715" s="527"/>
      <c r="P715" s="527"/>
      <c r="Q715" s="527"/>
      <c r="R715" s="527"/>
      <c r="S715" s="527"/>
      <c r="T715" s="527"/>
      <c r="U715" s="527"/>
      <c r="V715" s="527"/>
      <c r="W715" s="527"/>
      <c r="X715" s="527"/>
      <c r="Y715" s="527"/>
      <c r="Z715" s="527"/>
      <c r="AA715" s="527"/>
      <c r="AB715" s="527"/>
      <c r="AC715" s="527"/>
      <c r="HN715" s="527"/>
      <c r="HO715" s="527"/>
      <c r="HP715" s="527"/>
      <c r="HQ715" s="527"/>
      <c r="HR715" s="527"/>
      <c r="HS715" s="527"/>
      <c r="HT715" s="527"/>
      <c r="HU715" s="527"/>
      <c r="HV715" s="527"/>
      <c r="HW715" s="527"/>
      <c r="HX715" s="527"/>
      <c r="HY715" s="527"/>
      <c r="HZ715" s="527"/>
      <c r="IA715" s="527"/>
      <c r="IB715" s="527"/>
      <c r="IC715" s="527"/>
      <c r="ID715" s="527"/>
      <c r="IE715" s="527"/>
      <c r="IF715" s="527"/>
      <c r="IG715" s="527"/>
      <c r="IH715" s="527"/>
      <c r="II715" s="527"/>
      <c r="IJ715" s="527"/>
      <c r="IK715" s="527"/>
      <c r="IL715" s="527"/>
      <c r="IM715" s="527"/>
      <c r="IN715" s="527"/>
      <c r="IO715" s="527"/>
      <c r="IP715" s="527"/>
      <c r="IQ715" s="527"/>
      <c r="IR715" s="527"/>
      <c r="IS715" s="527"/>
    </row>
    <row r="716" s="528" customFormat="1" ht="24.95" customHeight="1" spans="1:253">
      <c r="A716" s="563" t="s">
        <v>558</v>
      </c>
      <c r="B716" s="448">
        <v>0</v>
      </c>
      <c r="C716" s="565">
        <v>0</v>
      </c>
      <c r="D716" s="565">
        <v>0</v>
      </c>
      <c r="E716" s="566" t="str">
        <f t="shared" si="140"/>
        <v/>
      </c>
      <c r="F716" s="565">
        <v>0</v>
      </c>
      <c r="G716" s="567" t="str">
        <f t="shared" si="135"/>
        <v/>
      </c>
    </row>
    <row r="717" s="528" customFormat="1" ht="24.95" customHeight="1" spans="1:253">
      <c r="A717" s="563" t="s">
        <v>559</v>
      </c>
      <c r="B717" s="448">
        <v>0</v>
      </c>
      <c r="C717" s="565">
        <v>0</v>
      </c>
      <c r="D717" s="565">
        <v>0</v>
      </c>
      <c r="E717" s="566" t="str">
        <f t="shared" si="140"/>
        <v/>
      </c>
      <c r="F717" s="565">
        <v>0</v>
      </c>
      <c r="G717" s="567" t="str">
        <f t="shared" si="135"/>
        <v/>
      </c>
    </row>
    <row r="718" s="5" customFormat="1" ht="24.95" customHeight="1" spans="1:253">
      <c r="A718" s="568" t="s">
        <v>560</v>
      </c>
      <c r="B718" s="367">
        <f t="shared" ref="B718:F718" si="141">SUM(B719:B721)</f>
        <v>1038</v>
      </c>
      <c r="C718" s="367">
        <f t="shared" si="141"/>
        <v>1102</v>
      </c>
      <c r="D718" s="367">
        <f t="shared" si="141"/>
        <v>1067</v>
      </c>
      <c r="E718" s="561">
        <f t="shared" si="140"/>
        <v>0.968239564428312</v>
      </c>
      <c r="F718" s="367">
        <f t="shared" si="141"/>
        <v>151</v>
      </c>
      <c r="G718" s="562">
        <f t="shared" si="135"/>
        <v>6.06622516556291</v>
      </c>
      <c r="H718" s="527"/>
      <c r="I718" s="527"/>
      <c r="J718" s="527"/>
      <c r="K718" s="527"/>
      <c r="L718" s="527"/>
      <c r="M718" s="527"/>
      <c r="N718" s="527"/>
      <c r="O718" s="527"/>
      <c r="P718" s="527"/>
      <c r="Q718" s="527"/>
      <c r="R718" s="527"/>
      <c r="S718" s="527"/>
      <c r="T718" s="527"/>
      <c r="U718" s="527"/>
      <c r="V718" s="527"/>
      <c r="W718" s="527"/>
      <c r="X718" s="527"/>
      <c r="Y718" s="527"/>
      <c r="Z718" s="527"/>
      <c r="AA718" s="527"/>
      <c r="AB718" s="527"/>
      <c r="AC718" s="527"/>
      <c r="HN718" s="527"/>
      <c r="HO718" s="527"/>
      <c r="HP718" s="527"/>
      <c r="HQ718" s="527"/>
      <c r="HR718" s="527"/>
      <c r="HS718" s="527"/>
      <c r="HT718" s="527"/>
      <c r="HU718" s="527"/>
      <c r="HV718" s="527"/>
      <c r="HW718" s="527"/>
      <c r="HX718" s="527"/>
      <c r="HY718" s="527"/>
      <c r="HZ718" s="527"/>
      <c r="IA718" s="527"/>
      <c r="IB718" s="527"/>
      <c r="IC718" s="527"/>
      <c r="ID718" s="527"/>
      <c r="IE718" s="527"/>
      <c r="IF718" s="527"/>
      <c r="IG718" s="527"/>
      <c r="IH718" s="527"/>
      <c r="II718" s="527"/>
      <c r="IJ718" s="527"/>
      <c r="IK718" s="527"/>
      <c r="IL718" s="527"/>
      <c r="IM718" s="527"/>
      <c r="IN718" s="527"/>
      <c r="IO718" s="527"/>
      <c r="IP718" s="527"/>
      <c r="IQ718" s="527"/>
      <c r="IR718" s="527"/>
      <c r="IS718" s="527"/>
    </row>
    <row r="719" s="529" customFormat="1" ht="24.95" customHeight="1" spans="1:253">
      <c r="A719" s="563" t="s">
        <v>561</v>
      </c>
      <c r="B719" s="448">
        <v>702</v>
      </c>
      <c r="C719" s="565">
        <v>675</v>
      </c>
      <c r="D719" s="565">
        <v>675</v>
      </c>
      <c r="E719" s="566">
        <f t="shared" si="140"/>
        <v>1</v>
      </c>
      <c r="F719" s="565">
        <v>0</v>
      </c>
      <c r="G719" s="567" t="str">
        <f t="shared" si="135"/>
        <v/>
      </c>
      <c r="H719" s="527"/>
      <c r="I719" s="527"/>
      <c r="J719" s="527"/>
      <c r="K719" s="527"/>
      <c r="L719" s="527"/>
      <c r="M719" s="527"/>
      <c r="N719" s="527"/>
      <c r="O719" s="527"/>
      <c r="P719" s="527"/>
      <c r="Q719" s="527"/>
      <c r="R719" s="527"/>
      <c r="S719" s="527"/>
      <c r="T719" s="527"/>
      <c r="U719" s="527"/>
      <c r="V719" s="527"/>
      <c r="W719" s="527"/>
      <c r="X719" s="527"/>
      <c r="Y719" s="527"/>
      <c r="Z719" s="527"/>
      <c r="AA719" s="527"/>
      <c r="AB719" s="527"/>
      <c r="AC719" s="527"/>
      <c r="HN719" s="527"/>
      <c r="HO719" s="527"/>
      <c r="HP719" s="527"/>
      <c r="HQ719" s="527"/>
      <c r="HR719" s="527"/>
      <c r="HS719" s="527"/>
      <c r="HT719" s="527"/>
      <c r="HU719" s="527"/>
      <c r="HV719" s="527"/>
      <c r="HW719" s="527"/>
      <c r="HX719" s="527"/>
      <c r="HY719" s="527"/>
      <c r="HZ719" s="527"/>
      <c r="IA719" s="527"/>
      <c r="IB719" s="527"/>
      <c r="IC719" s="527"/>
      <c r="ID719" s="527"/>
      <c r="IE719" s="527"/>
      <c r="IF719" s="527"/>
      <c r="IG719" s="527"/>
      <c r="IH719" s="527"/>
      <c r="II719" s="527"/>
      <c r="IJ719" s="527"/>
      <c r="IK719" s="527"/>
      <c r="IL719" s="527"/>
      <c r="IM719" s="527"/>
      <c r="IN719" s="527"/>
      <c r="IO719" s="527"/>
      <c r="IP719" s="527"/>
      <c r="IQ719" s="527"/>
      <c r="IR719" s="527"/>
      <c r="IS719" s="527"/>
    </row>
    <row r="720" s="528" customFormat="1" ht="24.95" customHeight="1" spans="1:253">
      <c r="A720" s="563" t="s">
        <v>562</v>
      </c>
      <c r="B720" s="448">
        <v>229</v>
      </c>
      <c r="C720" s="565">
        <v>216</v>
      </c>
      <c r="D720" s="565">
        <v>216</v>
      </c>
      <c r="E720" s="566">
        <f t="shared" si="140"/>
        <v>1</v>
      </c>
      <c r="F720" s="565">
        <v>0</v>
      </c>
      <c r="G720" s="567" t="str">
        <f t="shared" si="135"/>
        <v/>
      </c>
    </row>
    <row r="721" s="528" customFormat="1" ht="24.95" customHeight="1" spans="1:253">
      <c r="A721" s="563" t="s">
        <v>563</v>
      </c>
      <c r="B721" s="448">
        <v>107</v>
      </c>
      <c r="C721" s="565">
        <v>211</v>
      </c>
      <c r="D721" s="565">
        <v>176</v>
      </c>
      <c r="E721" s="566">
        <f t="shared" si="140"/>
        <v>0.834123222748815</v>
      </c>
      <c r="F721" s="565">
        <v>151</v>
      </c>
      <c r="G721" s="567">
        <f t="shared" si="135"/>
        <v>0.165562913907285</v>
      </c>
    </row>
    <row r="722" s="529" customFormat="1" ht="24.95" customHeight="1" spans="1:253">
      <c r="A722" s="568" t="s">
        <v>564</v>
      </c>
      <c r="B722" s="367">
        <f t="shared" ref="B722:F722" si="142">SUM(B723:B733)</f>
        <v>2500</v>
      </c>
      <c r="C722" s="367">
        <f t="shared" si="142"/>
        <v>2717</v>
      </c>
      <c r="D722" s="367">
        <f t="shared" si="142"/>
        <v>2557</v>
      </c>
      <c r="E722" s="561">
        <f t="shared" si="140"/>
        <v>0.941111520058888</v>
      </c>
      <c r="F722" s="367">
        <f t="shared" si="142"/>
        <v>3523</v>
      </c>
      <c r="G722" s="562">
        <f t="shared" si="135"/>
        <v>-0.274198126596651</v>
      </c>
      <c r="H722" s="527"/>
      <c r="I722" s="527"/>
      <c r="J722" s="527"/>
      <c r="K722" s="527"/>
      <c r="L722" s="527"/>
      <c r="M722" s="527"/>
      <c r="N722" s="527"/>
      <c r="O722" s="527"/>
      <c r="P722" s="527"/>
      <c r="Q722" s="527"/>
      <c r="R722" s="527"/>
      <c r="S722" s="527"/>
      <c r="T722" s="527"/>
      <c r="U722" s="527"/>
      <c r="V722" s="527"/>
      <c r="W722" s="527"/>
      <c r="X722" s="527"/>
      <c r="Y722" s="527"/>
      <c r="Z722" s="527"/>
      <c r="AA722" s="527"/>
      <c r="AB722" s="527"/>
      <c r="AC722" s="527"/>
      <c r="HN722" s="527"/>
      <c r="HO722" s="527"/>
      <c r="HP722" s="527"/>
      <c r="HQ722" s="527"/>
      <c r="HR722" s="527"/>
      <c r="HS722" s="527"/>
      <c r="HT722" s="527"/>
      <c r="HU722" s="527"/>
      <c r="HV722" s="527"/>
      <c r="HW722" s="527"/>
      <c r="HX722" s="527"/>
      <c r="HY722" s="527"/>
      <c r="HZ722" s="527"/>
      <c r="IA722" s="527"/>
      <c r="IB722" s="527"/>
      <c r="IC722" s="527"/>
      <c r="ID722" s="527"/>
      <c r="IE722" s="527"/>
      <c r="IF722" s="527"/>
      <c r="IG722" s="527"/>
      <c r="IH722" s="527"/>
      <c r="II722" s="527"/>
      <c r="IJ722" s="527"/>
      <c r="IK722" s="527"/>
      <c r="IL722" s="527"/>
      <c r="IM722" s="527"/>
      <c r="IN722" s="527"/>
      <c r="IO722" s="527"/>
      <c r="IP722" s="527"/>
      <c r="IQ722" s="527"/>
      <c r="IR722" s="527"/>
      <c r="IS722" s="527"/>
    </row>
    <row r="723" s="5" customFormat="1" ht="24.95" customHeight="1" spans="1:253">
      <c r="A723" s="563" t="s">
        <v>565</v>
      </c>
      <c r="B723" s="448">
        <v>783</v>
      </c>
      <c r="C723" s="565">
        <v>666</v>
      </c>
      <c r="D723" s="565">
        <v>666</v>
      </c>
      <c r="E723" s="566">
        <f t="shared" si="140"/>
        <v>1</v>
      </c>
      <c r="F723" s="565">
        <v>519</v>
      </c>
      <c r="G723" s="567">
        <f t="shared" si="135"/>
        <v>0.283236994219653</v>
      </c>
      <c r="H723" s="527"/>
      <c r="I723" s="527"/>
      <c r="J723" s="527"/>
      <c r="K723" s="527"/>
      <c r="L723" s="527"/>
      <c r="M723" s="527"/>
      <c r="N723" s="527"/>
      <c r="O723" s="527"/>
      <c r="P723" s="527"/>
      <c r="Q723" s="527"/>
      <c r="R723" s="527"/>
      <c r="S723" s="527"/>
      <c r="T723" s="527"/>
      <c r="U723" s="527"/>
      <c r="V723" s="527"/>
      <c r="W723" s="527"/>
      <c r="X723" s="527"/>
      <c r="Y723" s="527"/>
      <c r="Z723" s="527"/>
      <c r="AA723" s="527"/>
      <c r="AB723" s="527"/>
      <c r="AC723" s="527"/>
      <c r="HN723" s="527"/>
      <c r="HO723" s="527"/>
      <c r="HP723" s="527"/>
      <c r="HQ723" s="527"/>
      <c r="HR723" s="527"/>
      <c r="HS723" s="527"/>
      <c r="HT723" s="527"/>
      <c r="HU723" s="527"/>
      <c r="HV723" s="527"/>
      <c r="HW723" s="527"/>
      <c r="HX723" s="527"/>
      <c r="HY723" s="527"/>
      <c r="HZ723" s="527"/>
      <c r="IA723" s="527"/>
      <c r="IB723" s="527"/>
      <c r="IC723" s="527"/>
      <c r="ID723" s="527"/>
      <c r="IE723" s="527"/>
      <c r="IF723" s="527"/>
      <c r="IG723" s="527"/>
      <c r="IH723" s="527"/>
      <c r="II723" s="527"/>
      <c r="IJ723" s="527"/>
      <c r="IK723" s="527"/>
      <c r="IL723" s="527"/>
      <c r="IM723" s="527"/>
      <c r="IN723" s="527"/>
      <c r="IO723" s="527"/>
      <c r="IP723" s="527"/>
      <c r="IQ723" s="527"/>
      <c r="IR723" s="527"/>
      <c r="IS723" s="527"/>
    </row>
    <row r="724" s="528" customFormat="1" ht="24.95" customHeight="1" spans="1:253">
      <c r="A724" s="563" t="s">
        <v>566</v>
      </c>
      <c r="B724" s="448">
        <v>0</v>
      </c>
      <c r="C724" s="565">
        <v>0</v>
      </c>
      <c r="D724" s="565">
        <v>0</v>
      </c>
      <c r="E724" s="566" t="str">
        <f t="shared" si="140"/>
        <v/>
      </c>
      <c r="F724" s="565">
        <v>0</v>
      </c>
      <c r="G724" s="567" t="str">
        <f t="shared" si="135"/>
        <v/>
      </c>
    </row>
    <row r="725" s="5" customFormat="1" ht="24.95" customHeight="1" spans="1:253">
      <c r="A725" s="563" t="s">
        <v>567</v>
      </c>
      <c r="B725" s="448">
        <v>17</v>
      </c>
      <c r="C725" s="565">
        <v>92</v>
      </c>
      <c r="D725" s="565">
        <v>92</v>
      </c>
      <c r="E725" s="566">
        <f t="shared" si="140"/>
        <v>1</v>
      </c>
      <c r="F725" s="565">
        <v>156</v>
      </c>
      <c r="G725" s="567">
        <f t="shared" si="135"/>
        <v>-0.41025641025641</v>
      </c>
      <c r="H725" s="527"/>
      <c r="I725" s="527"/>
      <c r="J725" s="527"/>
      <c r="K725" s="527"/>
      <c r="L725" s="527"/>
      <c r="M725" s="527"/>
      <c r="N725" s="527"/>
      <c r="O725" s="527"/>
      <c r="P725" s="527"/>
      <c r="Q725" s="527"/>
      <c r="R725" s="527"/>
      <c r="S725" s="527"/>
      <c r="T725" s="527"/>
      <c r="U725" s="527"/>
      <c r="V725" s="527"/>
      <c r="W725" s="527"/>
      <c r="X725" s="527"/>
      <c r="Y725" s="527"/>
      <c r="Z725" s="527"/>
      <c r="AA725" s="527"/>
      <c r="AB725" s="527"/>
      <c r="AC725" s="527"/>
      <c r="HN725" s="527"/>
      <c r="HO725" s="527"/>
      <c r="HP725" s="527"/>
      <c r="HQ725" s="527"/>
      <c r="HR725" s="527"/>
      <c r="HS725" s="527"/>
      <c r="HT725" s="527"/>
      <c r="HU725" s="527"/>
      <c r="HV725" s="527"/>
      <c r="HW725" s="527"/>
      <c r="HX725" s="527"/>
      <c r="HY725" s="527"/>
      <c r="HZ725" s="527"/>
      <c r="IA725" s="527"/>
      <c r="IB725" s="527"/>
      <c r="IC725" s="527"/>
      <c r="ID725" s="527"/>
      <c r="IE725" s="527"/>
      <c r="IF725" s="527"/>
      <c r="IG725" s="527"/>
      <c r="IH725" s="527"/>
      <c r="II725" s="527"/>
      <c r="IJ725" s="527"/>
      <c r="IK725" s="527"/>
      <c r="IL725" s="527"/>
      <c r="IM725" s="527"/>
      <c r="IN725" s="527"/>
      <c r="IO725" s="527"/>
      <c r="IP725" s="527"/>
      <c r="IQ725" s="527"/>
      <c r="IR725" s="527"/>
      <c r="IS725" s="527"/>
    </row>
    <row r="726" s="529" customFormat="1" ht="24.95" customHeight="1" spans="1:253">
      <c r="A726" s="563" t="s">
        <v>568</v>
      </c>
      <c r="B726" s="448">
        <v>0</v>
      </c>
      <c r="C726" s="565">
        <v>0</v>
      </c>
      <c r="D726" s="565">
        <v>0</v>
      </c>
      <c r="E726" s="566" t="str">
        <f t="shared" si="140"/>
        <v/>
      </c>
      <c r="F726" s="565">
        <v>0</v>
      </c>
      <c r="G726" s="567" t="str">
        <f t="shared" si="135"/>
        <v/>
      </c>
      <c r="H726" s="527"/>
      <c r="I726" s="527"/>
      <c r="J726" s="527"/>
      <c r="K726" s="527"/>
      <c r="L726" s="527"/>
      <c r="M726" s="527"/>
      <c r="N726" s="527"/>
      <c r="O726" s="527"/>
      <c r="P726" s="527"/>
      <c r="Q726" s="527"/>
      <c r="R726" s="527"/>
      <c r="S726" s="527"/>
      <c r="T726" s="527"/>
      <c r="U726" s="527"/>
      <c r="V726" s="527"/>
      <c r="W726" s="527"/>
      <c r="X726" s="527"/>
      <c r="Y726" s="527"/>
      <c r="Z726" s="527"/>
      <c r="AA726" s="527"/>
      <c r="AB726" s="527"/>
      <c r="AC726" s="527"/>
      <c r="HN726" s="527"/>
      <c r="HO726" s="527"/>
      <c r="HP726" s="527"/>
      <c r="HQ726" s="527"/>
      <c r="HR726" s="527"/>
      <c r="HS726" s="527"/>
      <c r="HT726" s="527"/>
      <c r="HU726" s="527"/>
      <c r="HV726" s="527"/>
      <c r="HW726" s="527"/>
      <c r="HX726" s="527"/>
      <c r="HY726" s="527"/>
      <c r="HZ726" s="527"/>
      <c r="IA726" s="527"/>
      <c r="IB726" s="527"/>
      <c r="IC726" s="527"/>
      <c r="ID726" s="527"/>
      <c r="IE726" s="527"/>
      <c r="IF726" s="527"/>
      <c r="IG726" s="527"/>
      <c r="IH726" s="527"/>
      <c r="II726" s="527"/>
      <c r="IJ726" s="527"/>
      <c r="IK726" s="527"/>
      <c r="IL726" s="527"/>
      <c r="IM726" s="527"/>
      <c r="IN726" s="527"/>
      <c r="IO726" s="527"/>
      <c r="IP726" s="527"/>
      <c r="IQ726" s="527"/>
      <c r="IR726" s="527"/>
      <c r="IS726" s="527"/>
    </row>
    <row r="727" s="5" customFormat="1" ht="24.95" customHeight="1" spans="1:253">
      <c r="A727" s="563" t="s">
        <v>569</v>
      </c>
      <c r="B727" s="448">
        <v>0</v>
      </c>
      <c r="C727" s="565">
        <v>0</v>
      </c>
      <c r="D727" s="565">
        <v>0</v>
      </c>
      <c r="E727" s="566" t="str">
        <f t="shared" si="140"/>
        <v/>
      </c>
      <c r="F727" s="565">
        <v>0</v>
      </c>
      <c r="G727" s="567" t="str">
        <f t="shared" si="135"/>
        <v/>
      </c>
      <c r="H727" s="527"/>
      <c r="I727" s="527"/>
      <c r="J727" s="527"/>
      <c r="K727" s="527"/>
      <c r="L727" s="527"/>
      <c r="M727" s="527"/>
      <c r="N727" s="527"/>
      <c r="O727" s="527"/>
      <c r="P727" s="527"/>
      <c r="Q727" s="527"/>
      <c r="R727" s="527"/>
      <c r="S727" s="527"/>
      <c r="T727" s="527"/>
      <c r="U727" s="527"/>
      <c r="V727" s="527"/>
      <c r="W727" s="527"/>
      <c r="X727" s="527"/>
      <c r="Y727" s="527"/>
      <c r="Z727" s="527"/>
      <c r="AA727" s="527"/>
      <c r="AB727" s="527"/>
      <c r="AC727" s="527"/>
      <c r="HN727" s="527"/>
      <c r="HO727" s="527"/>
      <c r="HP727" s="527"/>
      <c r="HQ727" s="527"/>
      <c r="HR727" s="527"/>
      <c r="HS727" s="527"/>
      <c r="HT727" s="527"/>
      <c r="HU727" s="527"/>
      <c r="HV727" s="527"/>
      <c r="HW727" s="527"/>
      <c r="HX727" s="527"/>
      <c r="HY727" s="527"/>
      <c r="HZ727" s="527"/>
      <c r="IA727" s="527"/>
      <c r="IB727" s="527"/>
      <c r="IC727" s="527"/>
      <c r="ID727" s="527"/>
      <c r="IE727" s="527"/>
      <c r="IF727" s="527"/>
      <c r="IG727" s="527"/>
      <c r="IH727" s="527"/>
      <c r="II727" s="527"/>
      <c r="IJ727" s="527"/>
      <c r="IK727" s="527"/>
      <c r="IL727" s="527"/>
      <c r="IM727" s="527"/>
      <c r="IN727" s="527"/>
      <c r="IO727" s="527"/>
      <c r="IP727" s="527"/>
      <c r="IQ727" s="527"/>
      <c r="IR727" s="527"/>
      <c r="IS727" s="527"/>
    </row>
    <row r="728" s="528" customFormat="1" ht="24.95" customHeight="1" spans="1:253">
      <c r="A728" s="563" t="s">
        <v>570</v>
      </c>
      <c r="B728" s="448">
        <v>0</v>
      </c>
      <c r="C728" s="565">
        <v>0</v>
      </c>
      <c r="D728" s="565">
        <v>0</v>
      </c>
      <c r="E728" s="566" t="str">
        <f t="shared" si="140"/>
        <v/>
      </c>
      <c r="F728" s="565">
        <v>0</v>
      </c>
      <c r="G728" s="567" t="str">
        <f t="shared" si="135"/>
        <v/>
      </c>
    </row>
    <row r="729" s="528" customFormat="1" ht="24.95" customHeight="1" spans="1:253">
      <c r="A729" s="563" t="s">
        <v>571</v>
      </c>
      <c r="B729" s="448">
        <v>160</v>
      </c>
      <c r="C729" s="565">
        <v>230</v>
      </c>
      <c r="D729" s="565">
        <v>230</v>
      </c>
      <c r="E729" s="566">
        <f t="shared" si="140"/>
        <v>1</v>
      </c>
      <c r="F729" s="565">
        <v>1176</v>
      </c>
      <c r="G729" s="567">
        <f t="shared" si="135"/>
        <v>-0.804421768707483</v>
      </c>
    </row>
    <row r="730" s="5" customFormat="1" ht="24.95" customHeight="1" spans="1:253">
      <c r="A730" s="563" t="s">
        <v>572</v>
      </c>
      <c r="B730" s="448">
        <v>1335</v>
      </c>
      <c r="C730" s="565">
        <v>1281</v>
      </c>
      <c r="D730" s="565">
        <v>1281</v>
      </c>
      <c r="E730" s="566">
        <f t="shared" si="140"/>
        <v>1</v>
      </c>
      <c r="F730" s="565">
        <v>1228</v>
      </c>
      <c r="G730" s="567">
        <f t="shared" si="135"/>
        <v>0.0431596091205212</v>
      </c>
      <c r="H730" s="527"/>
      <c r="I730" s="527"/>
      <c r="J730" s="527"/>
      <c r="K730" s="527"/>
      <c r="L730" s="527"/>
      <c r="M730" s="527"/>
      <c r="N730" s="527"/>
      <c r="O730" s="527"/>
      <c r="P730" s="527"/>
      <c r="Q730" s="527"/>
      <c r="R730" s="527"/>
      <c r="S730" s="527"/>
      <c r="T730" s="527"/>
      <c r="U730" s="527"/>
      <c r="V730" s="527"/>
      <c r="W730" s="527"/>
      <c r="X730" s="527"/>
      <c r="Y730" s="527"/>
      <c r="Z730" s="527"/>
      <c r="AA730" s="527"/>
      <c r="AB730" s="527"/>
      <c r="AC730" s="527"/>
      <c r="HN730" s="527"/>
      <c r="HO730" s="527"/>
      <c r="HP730" s="527"/>
      <c r="HQ730" s="527"/>
      <c r="HR730" s="527"/>
      <c r="HS730" s="527"/>
      <c r="HT730" s="527"/>
      <c r="HU730" s="527"/>
      <c r="HV730" s="527"/>
      <c r="HW730" s="527"/>
      <c r="HX730" s="527"/>
      <c r="HY730" s="527"/>
      <c r="HZ730" s="527"/>
      <c r="IA730" s="527"/>
      <c r="IB730" s="527"/>
      <c r="IC730" s="527"/>
      <c r="ID730" s="527"/>
      <c r="IE730" s="527"/>
      <c r="IF730" s="527"/>
      <c r="IG730" s="527"/>
      <c r="IH730" s="527"/>
      <c r="II730" s="527"/>
      <c r="IJ730" s="527"/>
      <c r="IK730" s="527"/>
      <c r="IL730" s="527"/>
      <c r="IM730" s="527"/>
      <c r="IN730" s="527"/>
      <c r="IO730" s="527"/>
      <c r="IP730" s="527"/>
      <c r="IQ730" s="527"/>
      <c r="IR730" s="527"/>
      <c r="IS730" s="527"/>
    </row>
    <row r="731" s="529" customFormat="1" ht="24.95" customHeight="1" spans="1:253">
      <c r="A731" s="563" t="s">
        <v>573</v>
      </c>
      <c r="B731" s="448">
        <v>172</v>
      </c>
      <c r="C731" s="565">
        <v>390</v>
      </c>
      <c r="D731" s="565">
        <v>238</v>
      </c>
      <c r="E731" s="566">
        <f t="shared" si="140"/>
        <v>0.61025641025641</v>
      </c>
      <c r="F731" s="565">
        <v>435</v>
      </c>
      <c r="G731" s="567">
        <f t="shared" si="135"/>
        <v>-0.452873563218391</v>
      </c>
      <c r="H731" s="527"/>
      <c r="I731" s="527"/>
      <c r="J731" s="527"/>
      <c r="K731" s="527"/>
      <c r="L731" s="527"/>
      <c r="M731" s="527"/>
      <c r="N731" s="527"/>
      <c r="O731" s="527"/>
      <c r="P731" s="527"/>
      <c r="Q731" s="527"/>
      <c r="R731" s="527"/>
      <c r="S731" s="527"/>
      <c r="T731" s="527"/>
      <c r="U731" s="527"/>
      <c r="V731" s="527"/>
      <c r="W731" s="527"/>
      <c r="X731" s="527"/>
      <c r="Y731" s="527"/>
      <c r="Z731" s="527"/>
      <c r="AA731" s="527"/>
      <c r="AB731" s="527"/>
      <c r="AC731" s="527"/>
      <c r="HN731" s="527"/>
      <c r="HO731" s="527"/>
      <c r="HP731" s="527"/>
      <c r="HQ731" s="527"/>
      <c r="HR731" s="527"/>
      <c r="HS731" s="527"/>
      <c r="HT731" s="527"/>
      <c r="HU731" s="527"/>
      <c r="HV731" s="527"/>
      <c r="HW731" s="527"/>
      <c r="HX731" s="527"/>
      <c r="HY731" s="527"/>
      <c r="HZ731" s="527"/>
      <c r="IA731" s="527"/>
      <c r="IB731" s="527"/>
      <c r="IC731" s="527"/>
      <c r="ID731" s="527"/>
      <c r="IE731" s="527"/>
      <c r="IF731" s="527"/>
      <c r="IG731" s="527"/>
      <c r="IH731" s="527"/>
      <c r="II731" s="527"/>
      <c r="IJ731" s="527"/>
      <c r="IK731" s="527"/>
      <c r="IL731" s="527"/>
      <c r="IM731" s="527"/>
      <c r="IN731" s="527"/>
      <c r="IO731" s="527"/>
      <c r="IP731" s="527"/>
      <c r="IQ731" s="527"/>
      <c r="IR731" s="527"/>
      <c r="IS731" s="527"/>
    </row>
    <row r="732" s="5" customFormat="1" ht="24.95" customHeight="1" spans="1:253">
      <c r="A732" s="563" t="s">
        <v>574</v>
      </c>
      <c r="B732" s="448">
        <v>0</v>
      </c>
      <c r="C732" s="565">
        <v>0</v>
      </c>
      <c r="D732" s="565">
        <v>0</v>
      </c>
      <c r="E732" s="566" t="str">
        <f t="shared" si="140"/>
        <v/>
      </c>
      <c r="F732" s="565">
        <v>0</v>
      </c>
      <c r="G732" s="567" t="str">
        <f t="shared" si="135"/>
        <v/>
      </c>
      <c r="H732" s="527"/>
      <c r="I732" s="527"/>
      <c r="J732" s="527"/>
      <c r="K732" s="527"/>
      <c r="L732" s="527"/>
      <c r="M732" s="527"/>
      <c r="N732" s="527"/>
      <c r="O732" s="527"/>
      <c r="P732" s="527"/>
      <c r="Q732" s="527"/>
      <c r="R732" s="527"/>
      <c r="S732" s="527"/>
      <c r="T732" s="527"/>
      <c r="U732" s="527"/>
      <c r="V732" s="527"/>
      <c r="W732" s="527"/>
      <c r="X732" s="527"/>
      <c r="Y732" s="527"/>
      <c r="Z732" s="527"/>
      <c r="AA732" s="527"/>
      <c r="AB732" s="527"/>
      <c r="AC732" s="527"/>
      <c r="HN732" s="527"/>
      <c r="HO732" s="527"/>
      <c r="HP732" s="527"/>
      <c r="HQ732" s="527"/>
      <c r="HR732" s="527"/>
      <c r="HS732" s="527"/>
      <c r="HT732" s="527"/>
      <c r="HU732" s="527"/>
      <c r="HV732" s="527"/>
      <c r="HW732" s="527"/>
      <c r="HX732" s="527"/>
      <c r="HY732" s="527"/>
      <c r="HZ732" s="527"/>
      <c r="IA732" s="527"/>
      <c r="IB732" s="527"/>
      <c r="IC732" s="527"/>
      <c r="ID732" s="527"/>
      <c r="IE732" s="527"/>
      <c r="IF732" s="527"/>
      <c r="IG732" s="527"/>
      <c r="IH732" s="527"/>
      <c r="II732" s="527"/>
      <c r="IJ732" s="527"/>
      <c r="IK732" s="527"/>
      <c r="IL732" s="527"/>
      <c r="IM732" s="527"/>
      <c r="IN732" s="527"/>
      <c r="IO732" s="527"/>
      <c r="IP732" s="527"/>
      <c r="IQ732" s="527"/>
      <c r="IR732" s="527"/>
      <c r="IS732" s="527"/>
    </row>
    <row r="733" s="528" customFormat="1" ht="24.95" customHeight="1" spans="1:253">
      <c r="A733" s="563" t="s">
        <v>575</v>
      </c>
      <c r="B733" s="448">
        <v>33</v>
      </c>
      <c r="C733" s="565">
        <v>58</v>
      </c>
      <c r="D733" s="565">
        <v>50</v>
      </c>
      <c r="E733" s="566">
        <f t="shared" si="140"/>
        <v>0.862068965517241</v>
      </c>
      <c r="F733" s="565">
        <v>9</v>
      </c>
      <c r="G733" s="567">
        <f t="shared" si="135"/>
        <v>4.55555555555556</v>
      </c>
    </row>
    <row r="734" s="5" customFormat="1" ht="24.95" customHeight="1" spans="1:253">
      <c r="A734" s="568" t="s">
        <v>576</v>
      </c>
      <c r="B734" s="367">
        <f t="shared" ref="B734:F734" si="143">SUM(B735:B737)</f>
        <v>918</v>
      </c>
      <c r="C734" s="367">
        <f t="shared" si="143"/>
        <v>1016</v>
      </c>
      <c r="D734" s="367">
        <f t="shared" si="143"/>
        <v>1002</v>
      </c>
      <c r="E734" s="561">
        <f t="shared" si="140"/>
        <v>0.986220472440945</v>
      </c>
      <c r="F734" s="367">
        <f t="shared" si="143"/>
        <v>847</v>
      </c>
      <c r="G734" s="562">
        <f t="shared" si="135"/>
        <v>0.182998819362456</v>
      </c>
      <c r="H734" s="527"/>
      <c r="I734" s="527"/>
      <c r="J734" s="527"/>
      <c r="K734" s="527"/>
      <c r="L734" s="527"/>
      <c r="M734" s="527"/>
      <c r="N734" s="527"/>
      <c r="O734" s="527"/>
      <c r="P734" s="527"/>
      <c r="Q734" s="527"/>
      <c r="R734" s="527"/>
      <c r="S734" s="527"/>
      <c r="T734" s="527"/>
      <c r="U734" s="527"/>
      <c r="V734" s="527"/>
      <c r="W734" s="527"/>
      <c r="X734" s="527"/>
      <c r="Y734" s="527"/>
      <c r="Z734" s="527"/>
      <c r="AA734" s="527"/>
      <c r="AB734" s="527"/>
      <c r="AC734" s="527"/>
      <c r="HN734" s="527"/>
      <c r="HO734" s="527"/>
      <c r="HP734" s="527"/>
      <c r="HQ734" s="527"/>
      <c r="HR734" s="527"/>
      <c r="HS734" s="527"/>
      <c r="HT734" s="527"/>
      <c r="HU734" s="527"/>
      <c r="HV734" s="527"/>
      <c r="HW734" s="527"/>
      <c r="HX734" s="527"/>
      <c r="HY734" s="527"/>
      <c r="HZ734" s="527"/>
      <c r="IA734" s="527"/>
      <c r="IB734" s="527"/>
      <c r="IC734" s="527"/>
      <c r="ID734" s="527"/>
      <c r="IE734" s="527"/>
      <c r="IF734" s="527"/>
      <c r="IG734" s="527"/>
      <c r="IH734" s="527"/>
      <c r="II734" s="527"/>
      <c r="IJ734" s="527"/>
      <c r="IK734" s="527"/>
      <c r="IL734" s="527"/>
      <c r="IM734" s="527"/>
      <c r="IN734" s="527"/>
      <c r="IO734" s="527"/>
      <c r="IP734" s="527"/>
      <c r="IQ734" s="527"/>
      <c r="IR734" s="527"/>
      <c r="IS734" s="527"/>
    </row>
    <row r="735" s="529" customFormat="1" ht="24.95" customHeight="1" spans="1:253">
      <c r="A735" s="563" t="s">
        <v>577</v>
      </c>
      <c r="B735" s="448">
        <v>0</v>
      </c>
      <c r="C735" s="565">
        <v>0</v>
      </c>
      <c r="D735" s="565">
        <v>0</v>
      </c>
      <c r="E735" s="566" t="str">
        <f t="shared" si="140"/>
        <v/>
      </c>
      <c r="F735" s="565">
        <v>0</v>
      </c>
      <c r="G735" s="567" t="str">
        <f t="shared" si="135"/>
        <v/>
      </c>
      <c r="H735" s="527"/>
      <c r="I735" s="527"/>
      <c r="J735" s="527"/>
      <c r="K735" s="527"/>
      <c r="L735" s="527"/>
      <c r="M735" s="527"/>
      <c r="N735" s="527"/>
      <c r="O735" s="527"/>
      <c r="P735" s="527"/>
      <c r="Q735" s="527"/>
      <c r="R735" s="527"/>
      <c r="S735" s="527"/>
      <c r="T735" s="527"/>
      <c r="U735" s="527"/>
      <c r="V735" s="527"/>
      <c r="W735" s="527"/>
      <c r="X735" s="527"/>
      <c r="Y735" s="527"/>
      <c r="Z735" s="527"/>
      <c r="AA735" s="527"/>
      <c r="AB735" s="527"/>
      <c r="AC735" s="527"/>
      <c r="HN735" s="527"/>
      <c r="HO735" s="527"/>
      <c r="HP735" s="527"/>
      <c r="HQ735" s="527"/>
      <c r="HR735" s="527"/>
      <c r="HS735" s="527"/>
      <c r="HT735" s="527"/>
      <c r="HU735" s="527"/>
      <c r="HV735" s="527"/>
      <c r="HW735" s="527"/>
      <c r="HX735" s="527"/>
      <c r="HY735" s="527"/>
      <c r="HZ735" s="527"/>
      <c r="IA735" s="527"/>
      <c r="IB735" s="527"/>
      <c r="IC735" s="527"/>
      <c r="ID735" s="527"/>
      <c r="IE735" s="527"/>
      <c r="IF735" s="527"/>
      <c r="IG735" s="527"/>
      <c r="IH735" s="527"/>
      <c r="II735" s="527"/>
      <c r="IJ735" s="527"/>
      <c r="IK735" s="527"/>
      <c r="IL735" s="527"/>
      <c r="IM735" s="527"/>
      <c r="IN735" s="527"/>
      <c r="IO735" s="527"/>
      <c r="IP735" s="527"/>
      <c r="IQ735" s="527"/>
      <c r="IR735" s="527"/>
      <c r="IS735" s="527"/>
    </row>
    <row r="736" s="5" customFormat="1" ht="24.95" customHeight="1" spans="1:253">
      <c r="A736" s="563" t="s">
        <v>578</v>
      </c>
      <c r="B736" s="448">
        <v>905</v>
      </c>
      <c r="C736" s="565">
        <v>353</v>
      </c>
      <c r="D736" s="565">
        <v>353</v>
      </c>
      <c r="E736" s="566">
        <f t="shared" si="140"/>
        <v>1</v>
      </c>
      <c r="F736" s="565">
        <v>279</v>
      </c>
      <c r="G736" s="567">
        <f t="shared" si="135"/>
        <v>0.265232974910394</v>
      </c>
      <c r="H736" s="527"/>
      <c r="I736" s="527"/>
      <c r="J736" s="527"/>
      <c r="K736" s="527"/>
      <c r="L736" s="527"/>
      <c r="M736" s="527"/>
      <c r="N736" s="527"/>
      <c r="O736" s="527"/>
      <c r="P736" s="527"/>
      <c r="Q736" s="527"/>
      <c r="R736" s="527"/>
      <c r="S736" s="527"/>
      <c r="T736" s="527"/>
      <c r="U736" s="527"/>
      <c r="V736" s="527"/>
      <c r="W736" s="527"/>
      <c r="X736" s="527"/>
      <c r="Y736" s="527"/>
      <c r="Z736" s="527"/>
      <c r="AA736" s="527"/>
      <c r="AB736" s="527"/>
      <c r="AC736" s="527"/>
      <c r="HN736" s="527"/>
      <c r="HO736" s="527"/>
      <c r="HP736" s="527"/>
      <c r="HQ736" s="527"/>
      <c r="HR736" s="527"/>
      <c r="HS736" s="527"/>
      <c r="HT736" s="527"/>
      <c r="HU736" s="527"/>
      <c r="HV736" s="527"/>
      <c r="HW736" s="527"/>
      <c r="HX736" s="527"/>
      <c r="HY736" s="527"/>
      <c r="HZ736" s="527"/>
      <c r="IA736" s="527"/>
      <c r="IB736" s="527"/>
      <c r="IC736" s="527"/>
      <c r="ID736" s="527"/>
      <c r="IE736" s="527"/>
      <c r="IF736" s="527"/>
      <c r="IG736" s="527"/>
      <c r="IH736" s="527"/>
      <c r="II736" s="527"/>
      <c r="IJ736" s="527"/>
      <c r="IK736" s="527"/>
      <c r="IL736" s="527"/>
      <c r="IM736" s="527"/>
      <c r="IN736" s="527"/>
      <c r="IO736" s="527"/>
      <c r="IP736" s="527"/>
      <c r="IQ736" s="527"/>
      <c r="IR736" s="527"/>
      <c r="IS736" s="527"/>
    </row>
    <row r="737" s="528" customFormat="1" ht="24.95" customHeight="1" spans="1:253">
      <c r="A737" s="563" t="s">
        <v>579</v>
      </c>
      <c r="B737" s="448">
        <v>13</v>
      </c>
      <c r="C737" s="565">
        <v>663</v>
      </c>
      <c r="D737" s="565">
        <v>649</v>
      </c>
      <c r="E737" s="566">
        <f t="shared" si="140"/>
        <v>0.978883861236802</v>
      </c>
      <c r="F737" s="565">
        <v>568</v>
      </c>
      <c r="G737" s="567">
        <f t="shared" si="135"/>
        <v>0.142605633802817</v>
      </c>
    </row>
    <row r="738" s="5" customFormat="1" ht="24.95" customHeight="1" spans="1:253">
      <c r="A738" s="568" t="s">
        <v>580</v>
      </c>
      <c r="B738" s="367">
        <f t="shared" ref="B738:F738" si="144">SUM(B739:B742)</f>
        <v>2455</v>
      </c>
      <c r="C738" s="367">
        <f t="shared" si="144"/>
        <v>4195</v>
      </c>
      <c r="D738" s="367">
        <f t="shared" si="144"/>
        <v>4195</v>
      </c>
      <c r="E738" s="561">
        <f t="shared" si="140"/>
        <v>1</v>
      </c>
      <c r="F738" s="367">
        <f t="shared" si="144"/>
        <v>4226</v>
      </c>
      <c r="G738" s="562">
        <f t="shared" si="135"/>
        <v>-0.00733554188357785</v>
      </c>
      <c r="H738" s="527"/>
      <c r="I738" s="527"/>
      <c r="J738" s="527"/>
      <c r="K738" s="527"/>
      <c r="L738" s="527"/>
      <c r="M738" s="527"/>
      <c r="N738" s="527"/>
      <c r="O738" s="527"/>
      <c r="P738" s="527"/>
      <c r="Q738" s="527"/>
      <c r="R738" s="527"/>
      <c r="S738" s="527"/>
      <c r="T738" s="527"/>
      <c r="U738" s="527"/>
      <c r="V738" s="527"/>
      <c r="W738" s="527"/>
      <c r="X738" s="527"/>
      <c r="Y738" s="527"/>
      <c r="Z738" s="527"/>
      <c r="AA738" s="527"/>
      <c r="AB738" s="527"/>
      <c r="AC738" s="527"/>
      <c r="HN738" s="527"/>
      <c r="HO738" s="527"/>
      <c r="HP738" s="527"/>
      <c r="HQ738" s="527"/>
      <c r="HR738" s="527"/>
      <c r="HS738" s="527"/>
      <c r="HT738" s="527"/>
      <c r="HU738" s="527"/>
      <c r="HV738" s="527"/>
      <c r="HW738" s="527"/>
      <c r="HX738" s="527"/>
      <c r="HY738" s="527"/>
      <c r="HZ738" s="527"/>
      <c r="IA738" s="527"/>
      <c r="IB738" s="527"/>
      <c r="IC738" s="527"/>
      <c r="ID738" s="527"/>
      <c r="IE738" s="527"/>
      <c r="IF738" s="527"/>
      <c r="IG738" s="527"/>
      <c r="IH738" s="527"/>
      <c r="II738" s="527"/>
      <c r="IJ738" s="527"/>
      <c r="IK738" s="527"/>
      <c r="IL738" s="527"/>
      <c r="IM738" s="527"/>
      <c r="IN738" s="527"/>
      <c r="IO738" s="527"/>
      <c r="IP738" s="527"/>
      <c r="IQ738" s="527"/>
      <c r="IR738" s="527"/>
      <c r="IS738" s="527"/>
    </row>
    <row r="739" s="529" customFormat="1" ht="24.95" customHeight="1" spans="1:253">
      <c r="A739" s="563" t="s">
        <v>581</v>
      </c>
      <c r="B739" s="448">
        <v>610</v>
      </c>
      <c r="C739" s="565">
        <v>675</v>
      </c>
      <c r="D739" s="565">
        <v>675</v>
      </c>
      <c r="E739" s="566">
        <f t="shared" si="140"/>
        <v>1</v>
      </c>
      <c r="F739" s="565">
        <v>693</v>
      </c>
      <c r="G739" s="567">
        <f t="shared" si="135"/>
        <v>-0.025974025974026</v>
      </c>
      <c r="H739" s="527"/>
      <c r="I739" s="527"/>
      <c r="J739" s="527"/>
      <c r="K739" s="527"/>
      <c r="L739" s="527"/>
      <c r="M739" s="527"/>
      <c r="N739" s="527"/>
      <c r="O739" s="527"/>
      <c r="P739" s="527"/>
      <c r="Q739" s="527"/>
      <c r="R739" s="527"/>
      <c r="S739" s="527"/>
      <c r="T739" s="527"/>
      <c r="U739" s="527"/>
      <c r="V739" s="527"/>
      <c r="W739" s="527"/>
      <c r="X739" s="527"/>
      <c r="Y739" s="527"/>
      <c r="Z739" s="527"/>
      <c r="AA739" s="527"/>
      <c r="AB739" s="527"/>
      <c r="AC739" s="527"/>
      <c r="HN739" s="527"/>
      <c r="HO739" s="527"/>
      <c r="HP739" s="527"/>
      <c r="HQ739" s="527"/>
      <c r="HR739" s="527"/>
      <c r="HS739" s="527"/>
      <c r="HT739" s="527"/>
      <c r="HU739" s="527"/>
      <c r="HV739" s="527"/>
      <c r="HW739" s="527"/>
      <c r="HX739" s="527"/>
      <c r="HY739" s="527"/>
      <c r="HZ739" s="527"/>
      <c r="IA739" s="527"/>
      <c r="IB739" s="527"/>
      <c r="IC739" s="527"/>
      <c r="ID739" s="527"/>
      <c r="IE739" s="527"/>
      <c r="IF739" s="527"/>
      <c r="IG739" s="527"/>
      <c r="IH739" s="527"/>
      <c r="II739" s="527"/>
      <c r="IJ739" s="527"/>
      <c r="IK739" s="527"/>
      <c r="IL739" s="527"/>
      <c r="IM739" s="527"/>
      <c r="IN739" s="527"/>
      <c r="IO739" s="527"/>
      <c r="IP739" s="527"/>
      <c r="IQ739" s="527"/>
      <c r="IR739" s="527"/>
      <c r="IS739" s="527"/>
    </row>
    <row r="740" s="528" customFormat="1" ht="24.95" customHeight="1" spans="1:253">
      <c r="A740" s="563" t="s">
        <v>582</v>
      </c>
      <c r="B740" s="448">
        <v>1375</v>
      </c>
      <c r="C740" s="565">
        <v>1375</v>
      </c>
      <c r="D740" s="565">
        <v>1375</v>
      </c>
      <c r="E740" s="566">
        <f t="shared" si="140"/>
        <v>1</v>
      </c>
      <c r="F740" s="565">
        <v>1485</v>
      </c>
      <c r="G740" s="567">
        <f t="shared" si="135"/>
        <v>-0.0740740740740741</v>
      </c>
    </row>
    <row r="741" s="528" customFormat="1" ht="24.95" customHeight="1" spans="1:253">
      <c r="A741" s="563" t="s">
        <v>583</v>
      </c>
      <c r="B741" s="448">
        <v>127</v>
      </c>
      <c r="C741" s="565">
        <v>593</v>
      </c>
      <c r="D741" s="565">
        <v>593</v>
      </c>
      <c r="E741" s="566">
        <f t="shared" si="140"/>
        <v>1</v>
      </c>
      <c r="F741" s="565">
        <v>575</v>
      </c>
      <c r="G741" s="567">
        <f t="shared" si="135"/>
        <v>0.031304347826087</v>
      </c>
    </row>
    <row r="742" s="529" customFormat="1" ht="24.95" customHeight="1" spans="1:253">
      <c r="A742" s="563" t="s">
        <v>584</v>
      </c>
      <c r="B742" s="448">
        <v>343</v>
      </c>
      <c r="C742" s="565">
        <v>1552</v>
      </c>
      <c r="D742" s="565">
        <v>1552</v>
      </c>
      <c r="E742" s="566">
        <f t="shared" si="140"/>
        <v>1</v>
      </c>
      <c r="F742" s="565">
        <v>1473</v>
      </c>
      <c r="G742" s="567">
        <f t="shared" si="135"/>
        <v>0.0536320434487441</v>
      </c>
      <c r="H742" s="527"/>
      <c r="I742" s="527"/>
      <c r="J742" s="527"/>
      <c r="K742" s="527"/>
      <c r="L742" s="527"/>
      <c r="M742" s="527"/>
      <c r="N742" s="527"/>
      <c r="O742" s="527"/>
      <c r="P742" s="527"/>
      <c r="Q742" s="527"/>
      <c r="R742" s="527"/>
      <c r="S742" s="527"/>
      <c r="T742" s="527"/>
      <c r="U742" s="527"/>
      <c r="V742" s="527"/>
      <c r="W742" s="527"/>
      <c r="X742" s="527"/>
      <c r="Y742" s="527"/>
      <c r="Z742" s="527"/>
      <c r="AA742" s="527"/>
      <c r="AB742" s="527"/>
      <c r="AC742" s="527"/>
      <c r="HN742" s="527"/>
      <c r="HO742" s="527"/>
      <c r="HP742" s="527"/>
      <c r="HQ742" s="527"/>
      <c r="HR742" s="527"/>
      <c r="HS742" s="527"/>
      <c r="HT742" s="527"/>
      <c r="HU742" s="527"/>
      <c r="HV742" s="527"/>
      <c r="HW742" s="527"/>
      <c r="HX742" s="527"/>
      <c r="HY742" s="527"/>
      <c r="HZ742" s="527"/>
      <c r="IA742" s="527"/>
      <c r="IB742" s="527"/>
      <c r="IC742" s="527"/>
      <c r="ID742" s="527"/>
      <c r="IE742" s="527"/>
      <c r="IF742" s="527"/>
      <c r="IG742" s="527"/>
      <c r="IH742" s="527"/>
      <c r="II742" s="527"/>
      <c r="IJ742" s="527"/>
      <c r="IK742" s="527"/>
      <c r="IL742" s="527"/>
      <c r="IM742" s="527"/>
      <c r="IN742" s="527"/>
      <c r="IO742" s="527"/>
      <c r="IP742" s="527"/>
      <c r="IQ742" s="527"/>
      <c r="IR742" s="527"/>
      <c r="IS742" s="527"/>
    </row>
    <row r="743" s="525" customFormat="1" ht="37.5" spans="1:253">
      <c r="A743" s="568" t="s">
        <v>585</v>
      </c>
      <c r="B743" s="367">
        <f t="shared" ref="B743:F743" si="145">SUM(B744:B746)</f>
        <v>0</v>
      </c>
      <c r="C743" s="367">
        <f t="shared" si="145"/>
        <v>0</v>
      </c>
      <c r="D743" s="367">
        <f t="shared" si="145"/>
        <v>0</v>
      </c>
      <c r="E743" s="561" t="str">
        <f t="shared" si="140"/>
        <v/>
      </c>
      <c r="F743" s="367">
        <f t="shared" si="145"/>
        <v>0</v>
      </c>
      <c r="G743" s="562" t="str">
        <f t="shared" si="135"/>
        <v/>
      </c>
      <c r="H743" s="527"/>
      <c r="I743" s="527"/>
      <c r="J743" s="527"/>
      <c r="K743" s="527"/>
      <c r="L743" s="527"/>
      <c r="M743" s="527"/>
      <c r="N743" s="527"/>
      <c r="O743" s="527"/>
      <c r="P743" s="527"/>
      <c r="Q743" s="527"/>
      <c r="R743" s="527"/>
      <c r="S743" s="527"/>
      <c r="T743" s="527"/>
      <c r="U743" s="527"/>
      <c r="V743" s="527"/>
      <c r="W743" s="527"/>
      <c r="X743" s="527"/>
      <c r="Y743" s="527"/>
      <c r="Z743" s="527"/>
      <c r="AA743" s="527"/>
      <c r="AB743" s="527"/>
      <c r="AC743" s="527"/>
      <c r="HN743" s="527"/>
      <c r="HO743" s="527"/>
      <c r="HP743" s="527"/>
      <c r="HQ743" s="527"/>
      <c r="HR743" s="527"/>
      <c r="HS743" s="527"/>
      <c r="HT743" s="527"/>
      <c r="HU743" s="527"/>
      <c r="HV743" s="527"/>
      <c r="HW743" s="527"/>
      <c r="HX743" s="527"/>
      <c r="HY743" s="527"/>
      <c r="HZ743" s="527"/>
      <c r="IA743" s="527"/>
      <c r="IB743" s="527"/>
      <c r="IC743" s="527"/>
      <c r="ID743" s="527"/>
      <c r="IE743" s="527"/>
      <c r="IF743" s="527"/>
      <c r="IG743" s="527"/>
      <c r="IH743" s="527"/>
      <c r="II743" s="527"/>
      <c r="IJ743" s="527"/>
      <c r="IK743" s="527"/>
      <c r="IL743" s="527"/>
      <c r="IM743" s="527"/>
      <c r="IN743" s="527"/>
      <c r="IO743" s="527"/>
      <c r="IP743" s="527"/>
      <c r="IQ743" s="527"/>
      <c r="IR743" s="527"/>
      <c r="IS743" s="527"/>
    </row>
    <row r="744" s="528" customFormat="1" ht="37.5" spans="1:253">
      <c r="A744" s="563" t="s">
        <v>586</v>
      </c>
      <c r="B744" s="448">
        <v>0</v>
      </c>
      <c r="C744" s="565">
        <v>0</v>
      </c>
      <c r="D744" s="565">
        <v>0</v>
      </c>
      <c r="E744" s="566" t="str">
        <f t="shared" si="140"/>
        <v/>
      </c>
      <c r="F744" s="565">
        <v>0</v>
      </c>
      <c r="G744" s="567" t="str">
        <f t="shared" si="135"/>
        <v/>
      </c>
    </row>
    <row r="745" s="525" customFormat="1" ht="37.5" spans="1:253">
      <c r="A745" s="563" t="s">
        <v>587</v>
      </c>
      <c r="B745" s="448">
        <v>0</v>
      </c>
      <c r="C745" s="565">
        <v>0</v>
      </c>
      <c r="D745" s="565">
        <v>0</v>
      </c>
      <c r="E745" s="566" t="str">
        <f t="shared" si="140"/>
        <v/>
      </c>
      <c r="F745" s="565">
        <v>0</v>
      </c>
      <c r="G745" s="567" t="str">
        <f t="shared" si="135"/>
        <v/>
      </c>
      <c r="H745" s="527"/>
      <c r="I745" s="527"/>
      <c r="J745" s="527"/>
      <c r="K745" s="527"/>
      <c r="L745" s="527"/>
      <c r="M745" s="527"/>
      <c r="N745" s="527"/>
      <c r="O745" s="527"/>
      <c r="P745" s="527"/>
      <c r="Q745" s="527"/>
      <c r="R745" s="527"/>
      <c r="S745" s="527"/>
      <c r="T745" s="527"/>
      <c r="U745" s="527"/>
      <c r="V745" s="527"/>
      <c r="W745" s="527"/>
      <c r="X745" s="527"/>
      <c r="Y745" s="527"/>
      <c r="Z745" s="527"/>
      <c r="AA745" s="527"/>
      <c r="AB745" s="527"/>
      <c r="AC745" s="527"/>
      <c r="HN745" s="527"/>
      <c r="HO745" s="527"/>
      <c r="HP745" s="527"/>
      <c r="HQ745" s="527"/>
      <c r="HR745" s="527"/>
      <c r="HS745" s="527"/>
      <c r="HT745" s="527"/>
      <c r="HU745" s="527"/>
      <c r="HV745" s="527"/>
      <c r="HW745" s="527"/>
      <c r="HX745" s="527"/>
      <c r="HY745" s="527"/>
      <c r="HZ745" s="527"/>
      <c r="IA745" s="527"/>
      <c r="IB745" s="527"/>
      <c r="IC745" s="527"/>
      <c r="ID745" s="527"/>
      <c r="IE745" s="527"/>
      <c r="IF745" s="527"/>
      <c r="IG745" s="527"/>
      <c r="IH745" s="527"/>
      <c r="II745" s="527"/>
      <c r="IJ745" s="527"/>
      <c r="IK745" s="527"/>
      <c r="IL745" s="527"/>
      <c r="IM745" s="527"/>
      <c r="IN745" s="527"/>
      <c r="IO745" s="527"/>
      <c r="IP745" s="527"/>
      <c r="IQ745" s="527"/>
      <c r="IR745" s="527"/>
      <c r="IS745" s="527"/>
    </row>
    <row r="746" s="525" customFormat="1" ht="37.5" spans="1:253">
      <c r="A746" s="563" t="s">
        <v>588</v>
      </c>
      <c r="B746" s="448">
        <v>0</v>
      </c>
      <c r="C746" s="565">
        <v>0</v>
      </c>
      <c r="D746" s="565">
        <v>0</v>
      </c>
      <c r="E746" s="566" t="str">
        <f t="shared" si="140"/>
        <v/>
      </c>
      <c r="F746" s="565">
        <v>0</v>
      </c>
      <c r="G746" s="567" t="str">
        <f t="shared" si="135"/>
        <v/>
      </c>
      <c r="H746" s="527"/>
      <c r="I746" s="527"/>
      <c r="J746" s="527"/>
      <c r="K746" s="527"/>
      <c r="L746" s="527"/>
      <c r="M746" s="527"/>
      <c r="N746" s="527"/>
      <c r="O746" s="527"/>
      <c r="P746" s="527"/>
      <c r="Q746" s="527"/>
      <c r="R746" s="527"/>
      <c r="S746" s="527"/>
      <c r="T746" s="527"/>
      <c r="U746" s="527"/>
      <c r="V746" s="527"/>
      <c r="W746" s="527"/>
      <c r="X746" s="527"/>
      <c r="Y746" s="527"/>
      <c r="Z746" s="527"/>
      <c r="AA746" s="527"/>
      <c r="AB746" s="527"/>
      <c r="AC746" s="527"/>
      <c r="HN746" s="527"/>
      <c r="HO746" s="527"/>
      <c r="HP746" s="527"/>
      <c r="HQ746" s="527"/>
      <c r="HR746" s="527"/>
      <c r="HS746" s="527"/>
      <c r="HT746" s="527"/>
      <c r="HU746" s="527"/>
      <c r="HV746" s="527"/>
      <c r="HW746" s="527"/>
      <c r="HX746" s="527"/>
      <c r="HY746" s="527"/>
      <c r="HZ746" s="527"/>
      <c r="IA746" s="527"/>
      <c r="IB746" s="527"/>
      <c r="IC746" s="527"/>
      <c r="ID746" s="527"/>
      <c r="IE746" s="527"/>
      <c r="IF746" s="527"/>
      <c r="IG746" s="527"/>
      <c r="IH746" s="527"/>
      <c r="II746" s="527"/>
      <c r="IJ746" s="527"/>
      <c r="IK746" s="527"/>
      <c r="IL746" s="527"/>
      <c r="IM746" s="527"/>
      <c r="IN746" s="527"/>
      <c r="IO746" s="527"/>
      <c r="IP746" s="527"/>
      <c r="IQ746" s="527"/>
      <c r="IR746" s="527"/>
      <c r="IS746" s="527"/>
    </row>
    <row r="747" s="525" customFormat="1" ht="24.95" customHeight="1" spans="1:253">
      <c r="A747" s="568" t="s">
        <v>589</v>
      </c>
      <c r="B747" s="367">
        <f t="shared" ref="B747:F747" si="146">SUM(B748:B750)</f>
        <v>60</v>
      </c>
      <c r="C747" s="367">
        <f t="shared" si="146"/>
        <v>56</v>
      </c>
      <c r="D747" s="367">
        <f t="shared" si="146"/>
        <v>56</v>
      </c>
      <c r="E747" s="561">
        <f t="shared" si="140"/>
        <v>1</v>
      </c>
      <c r="F747" s="367">
        <f t="shared" si="146"/>
        <v>57</v>
      </c>
      <c r="G747" s="562">
        <f t="shared" si="135"/>
        <v>-0.0175438596491228</v>
      </c>
      <c r="H747" s="527"/>
      <c r="I747" s="527"/>
      <c r="J747" s="527"/>
      <c r="K747" s="527"/>
      <c r="L747" s="527"/>
      <c r="M747" s="527"/>
      <c r="N747" s="527"/>
      <c r="O747" s="527"/>
      <c r="P747" s="527"/>
      <c r="Q747" s="527"/>
      <c r="R747" s="527"/>
      <c r="S747" s="527"/>
      <c r="T747" s="527"/>
      <c r="U747" s="527"/>
      <c r="V747" s="527"/>
      <c r="W747" s="527"/>
      <c r="X747" s="527"/>
      <c r="Y747" s="527"/>
      <c r="Z747" s="527"/>
      <c r="AA747" s="527"/>
      <c r="AB747" s="527"/>
      <c r="AC747" s="527"/>
      <c r="HN747" s="527"/>
      <c r="HO747" s="527"/>
      <c r="HP747" s="527"/>
      <c r="HQ747" s="527"/>
      <c r="HR747" s="527"/>
      <c r="HS747" s="527"/>
      <c r="HT747" s="527"/>
      <c r="HU747" s="527"/>
      <c r="HV747" s="527"/>
      <c r="HW747" s="527"/>
      <c r="HX747" s="527"/>
      <c r="HY747" s="527"/>
      <c r="HZ747" s="527"/>
      <c r="IA747" s="527"/>
      <c r="IB747" s="527"/>
      <c r="IC747" s="527"/>
      <c r="ID747" s="527"/>
      <c r="IE747" s="527"/>
      <c r="IF747" s="527"/>
      <c r="IG747" s="527"/>
      <c r="IH747" s="527"/>
      <c r="II747" s="527"/>
      <c r="IJ747" s="527"/>
      <c r="IK747" s="527"/>
      <c r="IL747" s="527"/>
      <c r="IM747" s="527"/>
      <c r="IN747" s="527"/>
      <c r="IO747" s="527"/>
      <c r="IP747" s="527"/>
      <c r="IQ747" s="527"/>
      <c r="IR747" s="527"/>
      <c r="IS747" s="527"/>
    </row>
    <row r="748" s="525" customFormat="1" ht="24.95" customHeight="1" spans="1:253">
      <c r="A748" s="563" t="s">
        <v>590</v>
      </c>
      <c r="B748" s="448">
        <v>60</v>
      </c>
      <c r="C748" s="565">
        <v>56</v>
      </c>
      <c r="D748" s="565">
        <v>56</v>
      </c>
      <c r="E748" s="566">
        <f t="shared" si="140"/>
        <v>1</v>
      </c>
      <c r="F748" s="565">
        <v>57</v>
      </c>
      <c r="G748" s="567">
        <f t="shared" si="135"/>
        <v>-0.0175438596491228</v>
      </c>
      <c r="H748" s="527"/>
      <c r="I748" s="527"/>
      <c r="J748" s="527"/>
      <c r="K748" s="527"/>
      <c r="L748" s="527"/>
      <c r="M748" s="527"/>
      <c r="N748" s="527"/>
      <c r="O748" s="527"/>
      <c r="P748" s="527"/>
      <c r="Q748" s="527"/>
      <c r="R748" s="527"/>
      <c r="S748" s="527"/>
      <c r="T748" s="527"/>
      <c r="U748" s="527"/>
      <c r="V748" s="527"/>
      <c r="W748" s="527"/>
      <c r="X748" s="527"/>
      <c r="Y748" s="527"/>
      <c r="Z748" s="527"/>
      <c r="AA748" s="527"/>
      <c r="AB748" s="527"/>
      <c r="AC748" s="527"/>
      <c r="HN748" s="527"/>
      <c r="HO748" s="527"/>
      <c r="HP748" s="527"/>
      <c r="HQ748" s="527"/>
      <c r="HR748" s="527"/>
      <c r="HS748" s="527"/>
      <c r="HT748" s="527"/>
      <c r="HU748" s="527"/>
      <c r="HV748" s="527"/>
      <c r="HW748" s="527"/>
      <c r="HX748" s="527"/>
      <c r="HY748" s="527"/>
      <c r="HZ748" s="527"/>
      <c r="IA748" s="527"/>
      <c r="IB748" s="527"/>
      <c r="IC748" s="527"/>
      <c r="ID748" s="527"/>
      <c r="IE748" s="527"/>
      <c r="IF748" s="527"/>
      <c r="IG748" s="527"/>
      <c r="IH748" s="527"/>
      <c r="II748" s="527"/>
      <c r="IJ748" s="527"/>
      <c r="IK748" s="527"/>
      <c r="IL748" s="527"/>
      <c r="IM748" s="527"/>
      <c r="IN748" s="527"/>
      <c r="IO748" s="527"/>
      <c r="IP748" s="527"/>
      <c r="IQ748" s="527"/>
      <c r="IR748" s="527"/>
      <c r="IS748" s="527"/>
    </row>
    <row r="749" s="525" customFormat="1" ht="24.95" customHeight="1" spans="1:253">
      <c r="A749" s="563" t="s">
        <v>591</v>
      </c>
      <c r="B749" s="448">
        <v>0</v>
      </c>
      <c r="C749" s="565">
        <v>0</v>
      </c>
      <c r="D749" s="565">
        <v>0</v>
      </c>
      <c r="E749" s="566" t="str">
        <f t="shared" si="140"/>
        <v/>
      </c>
      <c r="F749" s="565">
        <v>0</v>
      </c>
      <c r="G749" s="567" t="str">
        <f t="shared" si="135"/>
        <v/>
      </c>
      <c r="H749" s="527"/>
      <c r="I749" s="527"/>
      <c r="J749" s="527"/>
      <c r="K749" s="527"/>
      <c r="L749" s="527"/>
      <c r="M749" s="527"/>
      <c r="N749" s="527"/>
      <c r="O749" s="527"/>
      <c r="P749" s="527"/>
      <c r="Q749" s="527"/>
      <c r="R749" s="527"/>
      <c r="S749" s="527"/>
      <c r="T749" s="527"/>
      <c r="U749" s="527"/>
      <c r="V749" s="527"/>
      <c r="W749" s="527"/>
      <c r="X749" s="527"/>
      <c r="Y749" s="527"/>
      <c r="Z749" s="527"/>
      <c r="AA749" s="527"/>
      <c r="AB749" s="527"/>
      <c r="AC749" s="527"/>
      <c r="HN749" s="527"/>
      <c r="HO749" s="527"/>
      <c r="HP749" s="527"/>
      <c r="HQ749" s="527"/>
      <c r="HR749" s="527"/>
      <c r="HS749" s="527"/>
      <c r="HT749" s="527"/>
      <c r="HU749" s="527"/>
      <c r="HV749" s="527"/>
      <c r="HW749" s="527"/>
      <c r="HX749" s="527"/>
      <c r="HY749" s="527"/>
      <c r="HZ749" s="527"/>
      <c r="IA749" s="527"/>
      <c r="IB749" s="527"/>
      <c r="IC749" s="527"/>
      <c r="ID749" s="527"/>
      <c r="IE749" s="527"/>
      <c r="IF749" s="527"/>
      <c r="IG749" s="527"/>
      <c r="IH749" s="527"/>
      <c r="II749" s="527"/>
      <c r="IJ749" s="527"/>
      <c r="IK749" s="527"/>
      <c r="IL749" s="527"/>
      <c r="IM749" s="527"/>
      <c r="IN749" s="527"/>
      <c r="IO749" s="527"/>
      <c r="IP749" s="527"/>
      <c r="IQ749" s="527"/>
      <c r="IR749" s="527"/>
      <c r="IS749" s="527"/>
    </row>
    <row r="750" s="525" customFormat="1" ht="24.95" customHeight="1" spans="1:253">
      <c r="A750" s="563" t="s">
        <v>592</v>
      </c>
      <c r="B750" s="448">
        <v>0</v>
      </c>
      <c r="C750" s="565">
        <v>0</v>
      </c>
      <c r="D750" s="565">
        <v>0</v>
      </c>
      <c r="E750" s="566" t="str">
        <f t="shared" si="140"/>
        <v/>
      </c>
      <c r="F750" s="565">
        <v>0</v>
      </c>
      <c r="G750" s="567" t="str">
        <f t="shared" si="135"/>
        <v/>
      </c>
      <c r="H750" s="527"/>
      <c r="I750" s="527"/>
      <c r="J750" s="527"/>
      <c r="K750" s="527"/>
      <c r="L750" s="527"/>
      <c r="M750" s="527"/>
      <c r="N750" s="527"/>
      <c r="O750" s="527"/>
      <c r="P750" s="527"/>
      <c r="Q750" s="527"/>
      <c r="R750" s="527"/>
      <c r="S750" s="527"/>
      <c r="T750" s="527"/>
      <c r="U750" s="527"/>
      <c r="V750" s="527"/>
      <c r="W750" s="527"/>
      <c r="X750" s="527"/>
      <c r="Y750" s="527"/>
      <c r="Z750" s="527"/>
      <c r="AA750" s="527"/>
      <c r="AB750" s="527"/>
      <c r="AC750" s="527"/>
      <c r="HN750" s="527"/>
      <c r="HO750" s="527"/>
      <c r="HP750" s="527"/>
      <c r="HQ750" s="527"/>
      <c r="HR750" s="527"/>
      <c r="HS750" s="527"/>
      <c r="HT750" s="527"/>
      <c r="HU750" s="527"/>
      <c r="HV750" s="527"/>
      <c r="HW750" s="527"/>
      <c r="HX750" s="527"/>
      <c r="HY750" s="527"/>
      <c r="HZ750" s="527"/>
      <c r="IA750" s="527"/>
      <c r="IB750" s="527"/>
      <c r="IC750" s="527"/>
      <c r="ID750" s="527"/>
      <c r="IE750" s="527"/>
      <c r="IF750" s="527"/>
      <c r="IG750" s="527"/>
      <c r="IH750" s="527"/>
      <c r="II750" s="527"/>
      <c r="IJ750" s="527"/>
      <c r="IK750" s="527"/>
      <c r="IL750" s="527"/>
      <c r="IM750" s="527"/>
      <c r="IN750" s="527"/>
      <c r="IO750" s="527"/>
      <c r="IP750" s="527"/>
      <c r="IQ750" s="527"/>
      <c r="IR750" s="527"/>
      <c r="IS750" s="527"/>
    </row>
    <row r="751" s="528" customFormat="1" ht="24.95" customHeight="1" spans="1:253">
      <c r="A751" s="568" t="s">
        <v>593</v>
      </c>
      <c r="B751" s="367">
        <f t="shared" ref="B751:F751" si="147">SUM(B752:B753)</f>
        <v>3</v>
      </c>
      <c r="C751" s="367">
        <f t="shared" si="147"/>
        <v>13</v>
      </c>
      <c r="D751" s="367">
        <f t="shared" si="147"/>
        <v>13</v>
      </c>
      <c r="E751" s="561">
        <f t="shared" si="140"/>
        <v>1</v>
      </c>
      <c r="F751" s="367">
        <f t="shared" si="147"/>
        <v>11</v>
      </c>
      <c r="G751" s="562">
        <f t="shared" si="135"/>
        <v>0.181818181818182</v>
      </c>
    </row>
    <row r="752" s="5" customFormat="1" ht="24.95" customHeight="1" spans="1:253">
      <c r="A752" s="563" t="s">
        <v>594</v>
      </c>
      <c r="B752" s="448">
        <v>3</v>
      </c>
      <c r="C752" s="565">
        <v>13</v>
      </c>
      <c r="D752" s="565">
        <v>13</v>
      </c>
      <c r="E752" s="566">
        <f t="shared" si="140"/>
        <v>1</v>
      </c>
      <c r="F752" s="565">
        <v>11</v>
      </c>
      <c r="G752" s="567">
        <f t="shared" si="135"/>
        <v>0.181818181818182</v>
      </c>
      <c r="H752" s="527"/>
      <c r="I752" s="527"/>
      <c r="J752" s="527"/>
      <c r="K752" s="527"/>
      <c r="L752" s="527"/>
      <c r="M752" s="527"/>
      <c r="N752" s="527"/>
      <c r="O752" s="527"/>
      <c r="P752" s="527"/>
      <c r="Q752" s="527"/>
      <c r="R752" s="527"/>
      <c r="S752" s="527"/>
      <c r="T752" s="527"/>
      <c r="U752" s="527"/>
      <c r="V752" s="527"/>
      <c r="W752" s="527"/>
      <c r="X752" s="527"/>
      <c r="Y752" s="527"/>
      <c r="Z752" s="527"/>
      <c r="AA752" s="527"/>
      <c r="AB752" s="527"/>
      <c r="AC752" s="527"/>
      <c r="HN752" s="527"/>
      <c r="HO752" s="527"/>
      <c r="HP752" s="527"/>
      <c r="HQ752" s="527"/>
      <c r="HR752" s="527"/>
      <c r="HS752" s="527"/>
      <c r="HT752" s="527"/>
      <c r="HU752" s="527"/>
      <c r="HV752" s="527"/>
      <c r="HW752" s="527"/>
      <c r="HX752" s="527"/>
      <c r="HY752" s="527"/>
      <c r="HZ752" s="527"/>
      <c r="IA752" s="527"/>
      <c r="IB752" s="527"/>
      <c r="IC752" s="527"/>
      <c r="ID752" s="527"/>
      <c r="IE752" s="527"/>
      <c r="IF752" s="527"/>
      <c r="IG752" s="527"/>
      <c r="IH752" s="527"/>
      <c r="II752" s="527"/>
      <c r="IJ752" s="527"/>
      <c r="IK752" s="527"/>
      <c r="IL752" s="527"/>
      <c r="IM752" s="527"/>
      <c r="IN752" s="527"/>
      <c r="IO752" s="527"/>
      <c r="IP752" s="527"/>
      <c r="IQ752" s="527"/>
      <c r="IR752" s="527"/>
      <c r="IS752" s="527"/>
    </row>
    <row r="753" s="528" customFormat="1" ht="24.95" customHeight="1" spans="1:253">
      <c r="A753" s="563" t="s">
        <v>595</v>
      </c>
      <c r="B753" s="448">
        <v>0</v>
      </c>
      <c r="C753" s="565">
        <v>0</v>
      </c>
      <c r="D753" s="565">
        <v>0</v>
      </c>
      <c r="E753" s="566" t="str">
        <f t="shared" si="140"/>
        <v/>
      </c>
      <c r="F753" s="565">
        <v>0</v>
      </c>
      <c r="G753" s="567" t="str">
        <f t="shared" si="135"/>
        <v/>
      </c>
    </row>
    <row r="754" s="528" customFormat="1" ht="24.95" customHeight="1" spans="1:253">
      <c r="A754" s="568" t="s">
        <v>596</v>
      </c>
      <c r="B754" s="367">
        <f t="shared" ref="B754:F754" si="148">SUM(B755:B762)</f>
        <v>522</v>
      </c>
      <c r="C754" s="367">
        <f t="shared" si="148"/>
        <v>559</v>
      </c>
      <c r="D754" s="367">
        <f t="shared" si="148"/>
        <v>557</v>
      </c>
      <c r="E754" s="561">
        <f t="shared" si="140"/>
        <v>0.996422182468694</v>
      </c>
      <c r="F754" s="367">
        <f t="shared" si="148"/>
        <v>495</v>
      </c>
      <c r="G754" s="562">
        <f t="shared" si="135"/>
        <v>0.125252525252525</v>
      </c>
    </row>
    <row r="755" s="528" customFormat="1" ht="24.95" customHeight="1" spans="1:253">
      <c r="A755" s="563" t="s">
        <v>50</v>
      </c>
      <c r="B755" s="448">
        <v>259</v>
      </c>
      <c r="C755" s="565">
        <v>289</v>
      </c>
      <c r="D755" s="565">
        <v>289</v>
      </c>
      <c r="E755" s="566">
        <f t="shared" si="140"/>
        <v>1</v>
      </c>
      <c r="F755" s="565">
        <v>251</v>
      </c>
      <c r="G755" s="567">
        <f t="shared" si="135"/>
        <v>0.151394422310757</v>
      </c>
    </row>
    <row r="756" s="529" customFormat="1" ht="24.95" customHeight="1" spans="1:253">
      <c r="A756" s="563" t="s">
        <v>51</v>
      </c>
      <c r="B756" s="448">
        <v>0</v>
      </c>
      <c r="C756" s="565">
        <v>0</v>
      </c>
      <c r="D756" s="565">
        <v>0</v>
      </c>
      <c r="E756" s="566" t="str">
        <f t="shared" si="140"/>
        <v/>
      </c>
      <c r="F756" s="565">
        <v>0</v>
      </c>
      <c r="G756" s="567" t="str">
        <f t="shared" si="135"/>
        <v/>
      </c>
      <c r="H756" s="527"/>
      <c r="I756" s="527"/>
      <c r="J756" s="527"/>
      <c r="K756" s="527"/>
      <c r="L756" s="527"/>
      <c r="M756" s="527"/>
      <c r="N756" s="527"/>
      <c r="O756" s="527"/>
      <c r="P756" s="527"/>
      <c r="Q756" s="527"/>
      <c r="R756" s="527"/>
      <c r="S756" s="527"/>
      <c r="T756" s="527"/>
      <c r="U756" s="527"/>
      <c r="V756" s="527"/>
      <c r="W756" s="527"/>
      <c r="X756" s="527"/>
      <c r="Y756" s="527"/>
      <c r="Z756" s="527"/>
      <c r="AA756" s="527"/>
      <c r="AB756" s="527"/>
      <c r="AC756" s="527"/>
      <c r="HN756" s="527"/>
      <c r="HO756" s="527"/>
      <c r="HP756" s="527"/>
      <c r="HQ756" s="527"/>
      <c r="HR756" s="527"/>
      <c r="HS756" s="527"/>
      <c r="HT756" s="527"/>
      <c r="HU756" s="527"/>
      <c r="HV756" s="527"/>
      <c r="HW756" s="527"/>
      <c r="HX756" s="527"/>
      <c r="HY756" s="527"/>
      <c r="HZ756" s="527"/>
      <c r="IA756" s="527"/>
      <c r="IB756" s="527"/>
      <c r="IC756" s="527"/>
      <c r="ID756" s="527"/>
      <c r="IE756" s="527"/>
      <c r="IF756" s="527"/>
      <c r="IG756" s="527"/>
      <c r="IH756" s="527"/>
      <c r="II756" s="527"/>
      <c r="IJ756" s="527"/>
      <c r="IK756" s="527"/>
      <c r="IL756" s="527"/>
      <c r="IM756" s="527"/>
      <c r="IN756" s="527"/>
      <c r="IO756" s="527"/>
      <c r="IP756" s="527"/>
      <c r="IQ756" s="527"/>
      <c r="IR756" s="527"/>
      <c r="IS756" s="527"/>
    </row>
    <row r="757" s="528" customFormat="1" ht="24.95" customHeight="1" spans="1:253">
      <c r="A757" s="563" t="s">
        <v>52</v>
      </c>
      <c r="B757" s="448">
        <v>0</v>
      </c>
      <c r="C757" s="565">
        <v>0</v>
      </c>
      <c r="D757" s="565">
        <v>0</v>
      </c>
      <c r="E757" s="566" t="str">
        <f t="shared" si="140"/>
        <v/>
      </c>
      <c r="F757" s="565">
        <v>0</v>
      </c>
      <c r="G757" s="567" t="str">
        <f t="shared" si="135"/>
        <v/>
      </c>
    </row>
    <row r="758" s="528" customFormat="1" ht="24.95" customHeight="1" spans="1:253">
      <c r="A758" s="563" t="s">
        <v>90</v>
      </c>
      <c r="B758" s="448">
        <v>0</v>
      </c>
      <c r="C758" s="565">
        <v>0</v>
      </c>
      <c r="D758" s="565">
        <v>0</v>
      </c>
      <c r="E758" s="566" t="str">
        <f t="shared" si="140"/>
        <v/>
      </c>
      <c r="F758" s="565">
        <v>0</v>
      </c>
      <c r="G758" s="567" t="str">
        <f t="shared" ref="G758:G821" si="149">IFERROR((D758-F758)/F758,"")</f>
        <v/>
      </c>
    </row>
    <row r="759" s="5" customFormat="1" ht="24.95" customHeight="1" spans="1:253">
      <c r="A759" s="563" t="s">
        <v>597</v>
      </c>
      <c r="B759" s="448">
        <v>0</v>
      </c>
      <c r="C759" s="565">
        <v>0</v>
      </c>
      <c r="D759" s="565">
        <v>0</v>
      </c>
      <c r="E759" s="566" t="str">
        <f t="shared" si="140"/>
        <v/>
      </c>
      <c r="F759" s="565">
        <v>0</v>
      </c>
      <c r="G759" s="567" t="str">
        <f t="shared" si="149"/>
        <v/>
      </c>
      <c r="H759" s="527"/>
      <c r="I759" s="527"/>
      <c r="J759" s="527"/>
      <c r="K759" s="527"/>
      <c r="L759" s="527"/>
      <c r="M759" s="527"/>
      <c r="N759" s="527"/>
      <c r="O759" s="527"/>
      <c r="P759" s="527"/>
      <c r="Q759" s="527"/>
      <c r="R759" s="527"/>
      <c r="S759" s="527"/>
      <c r="T759" s="527"/>
      <c r="U759" s="527"/>
      <c r="V759" s="527"/>
      <c r="W759" s="527"/>
      <c r="X759" s="527"/>
      <c r="Y759" s="527"/>
      <c r="Z759" s="527"/>
      <c r="AA759" s="527"/>
      <c r="AB759" s="527"/>
      <c r="AC759" s="527"/>
      <c r="HN759" s="527"/>
      <c r="HO759" s="527"/>
      <c r="HP759" s="527"/>
      <c r="HQ759" s="527"/>
      <c r="HR759" s="527"/>
      <c r="HS759" s="527"/>
      <c r="HT759" s="527"/>
      <c r="HU759" s="527"/>
      <c r="HV759" s="527"/>
      <c r="HW759" s="527"/>
      <c r="HX759" s="527"/>
      <c r="HY759" s="527"/>
      <c r="HZ759" s="527"/>
      <c r="IA759" s="527"/>
      <c r="IB759" s="527"/>
      <c r="IC759" s="527"/>
      <c r="ID759" s="527"/>
      <c r="IE759" s="527"/>
      <c r="IF759" s="527"/>
      <c r="IG759" s="527"/>
      <c r="IH759" s="527"/>
      <c r="II759" s="527"/>
      <c r="IJ759" s="527"/>
      <c r="IK759" s="527"/>
      <c r="IL759" s="527"/>
      <c r="IM759" s="527"/>
      <c r="IN759" s="527"/>
      <c r="IO759" s="527"/>
      <c r="IP759" s="527"/>
      <c r="IQ759" s="527"/>
      <c r="IR759" s="527"/>
      <c r="IS759" s="527"/>
    </row>
    <row r="760" s="5" customFormat="1" ht="24.95" customHeight="1" spans="1:253">
      <c r="A760" s="563" t="s">
        <v>598</v>
      </c>
      <c r="B760" s="448">
        <v>0</v>
      </c>
      <c r="C760" s="565">
        <v>0</v>
      </c>
      <c r="D760" s="565">
        <v>0</v>
      </c>
      <c r="E760" s="566" t="str">
        <f t="shared" si="140"/>
        <v/>
      </c>
      <c r="F760" s="565">
        <v>0</v>
      </c>
      <c r="G760" s="567" t="str">
        <f t="shared" si="149"/>
        <v/>
      </c>
      <c r="H760" s="527"/>
      <c r="I760" s="527"/>
      <c r="J760" s="527"/>
      <c r="K760" s="527"/>
      <c r="L760" s="527"/>
      <c r="M760" s="527"/>
      <c r="N760" s="527"/>
      <c r="O760" s="527"/>
      <c r="P760" s="527"/>
      <c r="Q760" s="527"/>
      <c r="R760" s="527"/>
      <c r="S760" s="527"/>
      <c r="T760" s="527"/>
      <c r="U760" s="527"/>
      <c r="V760" s="527"/>
      <c r="W760" s="527"/>
      <c r="X760" s="527"/>
      <c r="Y760" s="527"/>
      <c r="Z760" s="527"/>
      <c r="AA760" s="527"/>
      <c r="AB760" s="527"/>
      <c r="AC760" s="527"/>
      <c r="HN760" s="527"/>
      <c r="HO760" s="527"/>
      <c r="HP760" s="527"/>
      <c r="HQ760" s="527"/>
      <c r="HR760" s="527"/>
      <c r="HS760" s="527"/>
      <c r="HT760" s="527"/>
      <c r="HU760" s="527"/>
      <c r="HV760" s="527"/>
      <c r="HW760" s="527"/>
      <c r="HX760" s="527"/>
      <c r="HY760" s="527"/>
      <c r="HZ760" s="527"/>
      <c r="IA760" s="527"/>
      <c r="IB760" s="527"/>
      <c r="IC760" s="527"/>
      <c r="ID760" s="527"/>
      <c r="IE760" s="527"/>
      <c r="IF760" s="527"/>
      <c r="IG760" s="527"/>
      <c r="IH760" s="527"/>
      <c r="II760" s="527"/>
      <c r="IJ760" s="527"/>
      <c r="IK760" s="527"/>
      <c r="IL760" s="527"/>
      <c r="IM760" s="527"/>
      <c r="IN760" s="527"/>
      <c r="IO760" s="527"/>
      <c r="IP760" s="527"/>
      <c r="IQ760" s="527"/>
      <c r="IR760" s="527"/>
      <c r="IS760" s="527"/>
    </row>
    <row r="761" s="5" customFormat="1" ht="24.95" customHeight="1" spans="1:253">
      <c r="A761" s="563" t="s">
        <v>59</v>
      </c>
      <c r="B761" s="448">
        <v>36</v>
      </c>
      <c r="C761" s="565">
        <v>38</v>
      </c>
      <c r="D761" s="565">
        <v>38</v>
      </c>
      <c r="E761" s="566">
        <f t="shared" si="140"/>
        <v>1</v>
      </c>
      <c r="F761" s="565">
        <v>34</v>
      </c>
      <c r="G761" s="567">
        <f t="shared" si="149"/>
        <v>0.117647058823529</v>
      </c>
      <c r="H761" s="527"/>
      <c r="I761" s="527"/>
      <c r="J761" s="527"/>
      <c r="K761" s="527"/>
      <c r="L761" s="527"/>
      <c r="M761" s="527"/>
      <c r="N761" s="527"/>
      <c r="O761" s="527"/>
      <c r="P761" s="527"/>
      <c r="Q761" s="527"/>
      <c r="R761" s="527"/>
      <c r="S761" s="527"/>
      <c r="T761" s="527"/>
      <c r="U761" s="527"/>
      <c r="V761" s="527"/>
      <c r="W761" s="527"/>
      <c r="X761" s="527"/>
      <c r="Y761" s="527"/>
      <c r="Z761" s="527"/>
      <c r="AA761" s="527"/>
      <c r="AB761" s="527"/>
      <c r="AC761" s="527"/>
      <c r="HN761" s="527"/>
      <c r="HO761" s="527"/>
      <c r="HP761" s="527"/>
      <c r="HQ761" s="527"/>
      <c r="HR761" s="527"/>
      <c r="HS761" s="527"/>
      <c r="HT761" s="527"/>
      <c r="HU761" s="527"/>
      <c r="HV761" s="527"/>
      <c r="HW761" s="527"/>
      <c r="HX761" s="527"/>
      <c r="HY761" s="527"/>
      <c r="HZ761" s="527"/>
      <c r="IA761" s="527"/>
      <c r="IB761" s="527"/>
      <c r="IC761" s="527"/>
      <c r="ID761" s="527"/>
      <c r="IE761" s="527"/>
      <c r="IF761" s="527"/>
      <c r="IG761" s="527"/>
      <c r="IH761" s="527"/>
      <c r="II761" s="527"/>
      <c r="IJ761" s="527"/>
      <c r="IK761" s="527"/>
      <c r="IL761" s="527"/>
      <c r="IM761" s="527"/>
      <c r="IN761" s="527"/>
      <c r="IO761" s="527"/>
      <c r="IP761" s="527"/>
      <c r="IQ761" s="527"/>
      <c r="IR761" s="527"/>
      <c r="IS761" s="527"/>
    </row>
    <row r="762" s="528" customFormat="1" ht="24.95" customHeight="1" spans="1:253">
      <c r="A762" s="563" t="s">
        <v>599</v>
      </c>
      <c r="B762" s="448">
        <v>227</v>
      </c>
      <c r="C762" s="565">
        <v>232</v>
      </c>
      <c r="D762" s="565">
        <v>230</v>
      </c>
      <c r="E762" s="566">
        <f t="shared" si="140"/>
        <v>0.991379310344828</v>
      </c>
      <c r="F762" s="565">
        <v>210</v>
      </c>
      <c r="G762" s="567">
        <f t="shared" si="149"/>
        <v>0.0952380952380952</v>
      </c>
    </row>
    <row r="763" s="5" customFormat="1" ht="24.95" customHeight="1" spans="1:253">
      <c r="A763" s="568" t="s">
        <v>600</v>
      </c>
      <c r="B763" s="367">
        <f t="shared" ref="B763:F763" si="150">SUM(B764:B769)</f>
        <v>0</v>
      </c>
      <c r="C763" s="367">
        <f t="shared" si="150"/>
        <v>50</v>
      </c>
      <c r="D763" s="367">
        <f t="shared" si="150"/>
        <v>50</v>
      </c>
      <c r="E763" s="561">
        <f t="shared" si="140"/>
        <v>1</v>
      </c>
      <c r="F763" s="367">
        <f t="shared" si="150"/>
        <v>0</v>
      </c>
      <c r="G763" s="562" t="str">
        <f t="shared" si="149"/>
        <v/>
      </c>
      <c r="H763" s="527"/>
      <c r="I763" s="527"/>
      <c r="J763" s="527"/>
      <c r="K763" s="527"/>
      <c r="L763" s="527"/>
      <c r="M763" s="527"/>
      <c r="N763" s="527"/>
      <c r="O763" s="527"/>
      <c r="P763" s="527"/>
      <c r="Q763" s="527"/>
      <c r="R763" s="527"/>
      <c r="S763" s="527"/>
      <c r="T763" s="527"/>
      <c r="U763" s="527"/>
      <c r="V763" s="527"/>
      <c r="W763" s="527"/>
      <c r="X763" s="527"/>
      <c r="Y763" s="527"/>
      <c r="Z763" s="527"/>
      <c r="AA763" s="527"/>
      <c r="AB763" s="527"/>
      <c r="AC763" s="527"/>
      <c r="HN763" s="527"/>
      <c r="HO763" s="527"/>
      <c r="HP763" s="527"/>
      <c r="HQ763" s="527"/>
      <c r="HR763" s="527"/>
      <c r="HS763" s="527"/>
      <c r="HT763" s="527"/>
      <c r="HU763" s="527"/>
      <c r="HV763" s="527"/>
      <c r="HW763" s="527"/>
      <c r="HX763" s="527"/>
      <c r="HY763" s="527"/>
      <c r="HZ763" s="527"/>
      <c r="IA763" s="527"/>
      <c r="IB763" s="527"/>
      <c r="IC763" s="527"/>
      <c r="ID763" s="527"/>
      <c r="IE763" s="527"/>
      <c r="IF763" s="527"/>
      <c r="IG763" s="527"/>
      <c r="IH763" s="527"/>
      <c r="II763" s="527"/>
      <c r="IJ763" s="527"/>
      <c r="IK763" s="527"/>
      <c r="IL763" s="527"/>
      <c r="IM763" s="527"/>
      <c r="IN763" s="527"/>
      <c r="IO763" s="527"/>
      <c r="IP763" s="527"/>
      <c r="IQ763" s="527"/>
      <c r="IR763" s="527"/>
      <c r="IS763" s="527"/>
    </row>
    <row r="764" s="528" customFormat="1" ht="24.95" customHeight="1" spans="1:253">
      <c r="A764" s="563" t="s">
        <v>601</v>
      </c>
      <c r="B764" s="448">
        <v>0</v>
      </c>
      <c r="C764" s="565">
        <v>0</v>
      </c>
      <c r="D764" s="565">
        <v>0</v>
      </c>
      <c r="E764" s="566" t="str">
        <f t="shared" si="140"/>
        <v/>
      </c>
      <c r="F764" s="565">
        <v>0</v>
      </c>
      <c r="G764" s="567" t="str">
        <f t="shared" si="149"/>
        <v/>
      </c>
    </row>
    <row r="765" s="5" customFormat="1" ht="24.95" customHeight="1" spans="1:253">
      <c r="A765" s="563" t="s">
        <v>602</v>
      </c>
      <c r="B765" s="448">
        <v>0</v>
      </c>
      <c r="C765" s="565">
        <v>0</v>
      </c>
      <c r="D765" s="565">
        <v>0</v>
      </c>
      <c r="E765" s="566" t="str">
        <f t="shared" si="140"/>
        <v/>
      </c>
      <c r="F765" s="565">
        <v>0</v>
      </c>
      <c r="G765" s="567" t="str">
        <f t="shared" si="149"/>
        <v/>
      </c>
      <c r="H765" s="527"/>
      <c r="I765" s="527"/>
      <c r="J765" s="527"/>
      <c r="K765" s="527"/>
      <c r="L765" s="527"/>
      <c r="M765" s="527"/>
      <c r="N765" s="527"/>
      <c r="O765" s="527"/>
      <c r="P765" s="527"/>
      <c r="Q765" s="527"/>
      <c r="R765" s="527"/>
      <c r="S765" s="527"/>
      <c r="T765" s="527"/>
      <c r="U765" s="527"/>
      <c r="V765" s="527"/>
      <c r="W765" s="527"/>
      <c r="X765" s="527"/>
      <c r="Y765" s="527"/>
      <c r="Z765" s="527"/>
      <c r="AA765" s="527"/>
      <c r="AB765" s="527"/>
      <c r="AC765" s="527"/>
      <c r="HN765" s="527"/>
      <c r="HO765" s="527"/>
      <c r="HP765" s="527"/>
      <c r="HQ765" s="527"/>
      <c r="HR765" s="527"/>
      <c r="HS765" s="527"/>
      <c r="HT765" s="527"/>
      <c r="HU765" s="527"/>
      <c r="HV765" s="527"/>
      <c r="HW765" s="527"/>
      <c r="HX765" s="527"/>
      <c r="HY765" s="527"/>
      <c r="HZ765" s="527"/>
      <c r="IA765" s="527"/>
      <c r="IB765" s="527"/>
      <c r="IC765" s="527"/>
      <c r="ID765" s="527"/>
      <c r="IE765" s="527"/>
      <c r="IF765" s="527"/>
      <c r="IG765" s="527"/>
      <c r="IH765" s="527"/>
      <c r="II765" s="527"/>
      <c r="IJ765" s="527"/>
      <c r="IK765" s="527"/>
      <c r="IL765" s="527"/>
      <c r="IM765" s="527"/>
      <c r="IN765" s="527"/>
      <c r="IO765" s="527"/>
      <c r="IP765" s="527"/>
      <c r="IQ765" s="527"/>
      <c r="IR765" s="527"/>
      <c r="IS765" s="527"/>
    </row>
    <row r="766" s="529" customFormat="1" ht="24.95" customHeight="1" spans="1:253">
      <c r="A766" s="563" t="s">
        <v>603</v>
      </c>
      <c r="B766" s="448">
        <v>0</v>
      </c>
      <c r="C766" s="565">
        <v>0</v>
      </c>
      <c r="D766" s="565">
        <v>0</v>
      </c>
      <c r="E766" s="566" t="str">
        <f t="shared" si="140"/>
        <v/>
      </c>
      <c r="F766" s="565">
        <v>0</v>
      </c>
      <c r="G766" s="567" t="str">
        <f t="shared" si="149"/>
        <v/>
      </c>
      <c r="H766" s="527"/>
      <c r="I766" s="527"/>
      <c r="J766" s="527"/>
      <c r="K766" s="527"/>
      <c r="L766" s="527"/>
      <c r="M766" s="527"/>
      <c r="N766" s="527"/>
      <c r="O766" s="527"/>
      <c r="P766" s="527"/>
      <c r="Q766" s="527"/>
      <c r="R766" s="527"/>
      <c r="S766" s="527"/>
      <c r="T766" s="527"/>
      <c r="U766" s="527"/>
      <c r="V766" s="527"/>
      <c r="W766" s="527"/>
      <c r="X766" s="527"/>
      <c r="Y766" s="527"/>
      <c r="Z766" s="527"/>
      <c r="AA766" s="527"/>
      <c r="AB766" s="527"/>
      <c r="AC766" s="527"/>
      <c r="HN766" s="527"/>
      <c r="HO766" s="527"/>
      <c r="HP766" s="527"/>
      <c r="HQ766" s="527"/>
      <c r="HR766" s="527"/>
      <c r="HS766" s="527"/>
      <c r="HT766" s="527"/>
      <c r="HU766" s="527"/>
      <c r="HV766" s="527"/>
      <c r="HW766" s="527"/>
      <c r="HX766" s="527"/>
      <c r="HY766" s="527"/>
      <c r="HZ766" s="527"/>
      <c r="IA766" s="527"/>
      <c r="IB766" s="527"/>
      <c r="IC766" s="527"/>
      <c r="ID766" s="527"/>
      <c r="IE766" s="527"/>
      <c r="IF766" s="527"/>
      <c r="IG766" s="527"/>
      <c r="IH766" s="527"/>
      <c r="II766" s="527"/>
      <c r="IJ766" s="527"/>
      <c r="IK766" s="527"/>
      <c r="IL766" s="527"/>
      <c r="IM766" s="527"/>
      <c r="IN766" s="527"/>
      <c r="IO766" s="527"/>
      <c r="IP766" s="527"/>
      <c r="IQ766" s="527"/>
      <c r="IR766" s="527"/>
      <c r="IS766" s="527"/>
    </row>
    <row r="767" s="5" customFormat="1" ht="24.95" customHeight="1" spans="1:253">
      <c r="A767" s="563" t="s">
        <v>604</v>
      </c>
      <c r="B767" s="448">
        <v>0</v>
      </c>
      <c r="C767" s="565">
        <v>50</v>
      </c>
      <c r="D767" s="565">
        <v>50</v>
      </c>
      <c r="E767" s="566">
        <f t="shared" si="140"/>
        <v>1</v>
      </c>
      <c r="F767" s="565">
        <v>0</v>
      </c>
      <c r="G767" s="567" t="str">
        <f t="shared" si="149"/>
        <v/>
      </c>
      <c r="H767" s="527"/>
      <c r="I767" s="527"/>
      <c r="J767" s="527"/>
      <c r="K767" s="527"/>
      <c r="L767" s="527"/>
      <c r="M767" s="527"/>
      <c r="N767" s="527"/>
      <c r="O767" s="527"/>
      <c r="P767" s="527"/>
      <c r="Q767" s="527"/>
      <c r="R767" s="527"/>
      <c r="S767" s="527"/>
      <c r="T767" s="527"/>
      <c r="U767" s="527"/>
      <c r="V767" s="527"/>
      <c r="W767" s="527"/>
      <c r="X767" s="527"/>
      <c r="Y767" s="527"/>
      <c r="Z767" s="527"/>
      <c r="AA767" s="527"/>
      <c r="AB767" s="527"/>
      <c r="AC767" s="527"/>
      <c r="HN767" s="527"/>
      <c r="HO767" s="527"/>
      <c r="HP767" s="527"/>
      <c r="HQ767" s="527"/>
      <c r="HR767" s="527"/>
      <c r="HS767" s="527"/>
      <c r="HT767" s="527"/>
      <c r="HU767" s="527"/>
      <c r="HV767" s="527"/>
      <c r="HW767" s="527"/>
      <c r="HX767" s="527"/>
      <c r="HY767" s="527"/>
      <c r="HZ767" s="527"/>
      <c r="IA767" s="527"/>
      <c r="IB767" s="527"/>
      <c r="IC767" s="527"/>
      <c r="ID767" s="527"/>
      <c r="IE767" s="527"/>
      <c r="IF767" s="527"/>
      <c r="IG767" s="527"/>
      <c r="IH767" s="527"/>
      <c r="II767" s="527"/>
      <c r="IJ767" s="527"/>
      <c r="IK767" s="527"/>
      <c r="IL767" s="527"/>
      <c r="IM767" s="527"/>
      <c r="IN767" s="527"/>
      <c r="IO767" s="527"/>
      <c r="IP767" s="527"/>
      <c r="IQ767" s="527"/>
      <c r="IR767" s="527"/>
      <c r="IS767" s="527"/>
    </row>
    <row r="768" s="528" customFormat="1" ht="24.95" customHeight="1" spans="1:253">
      <c r="A768" s="563" t="s">
        <v>507</v>
      </c>
      <c r="B768" s="448" t="s">
        <v>182</v>
      </c>
      <c r="C768" s="565">
        <v>0</v>
      </c>
      <c r="D768" s="565">
        <v>0</v>
      </c>
      <c r="E768" s="566" t="str">
        <f t="shared" si="140"/>
        <v/>
      </c>
      <c r="F768" s="565" t="s">
        <v>182</v>
      </c>
      <c r="G768" s="567" t="str">
        <f t="shared" si="149"/>
        <v/>
      </c>
    </row>
    <row r="769" s="5" customFormat="1" ht="24.95" customHeight="1" spans="1:253">
      <c r="A769" s="563" t="s">
        <v>605</v>
      </c>
      <c r="B769" s="448">
        <v>0</v>
      </c>
      <c r="C769" s="565">
        <v>0</v>
      </c>
      <c r="D769" s="565">
        <v>0</v>
      </c>
      <c r="E769" s="566" t="str">
        <f t="shared" si="140"/>
        <v/>
      </c>
      <c r="F769" s="565">
        <v>0</v>
      </c>
      <c r="G769" s="567" t="str">
        <f t="shared" si="149"/>
        <v/>
      </c>
      <c r="H769" s="527"/>
      <c r="I769" s="527"/>
      <c r="J769" s="527"/>
      <c r="K769" s="527"/>
      <c r="L769" s="527"/>
      <c r="M769" s="527"/>
      <c r="N769" s="527"/>
      <c r="O769" s="527"/>
      <c r="P769" s="527"/>
      <c r="Q769" s="527"/>
      <c r="R769" s="527"/>
      <c r="S769" s="527"/>
      <c r="T769" s="527"/>
      <c r="U769" s="527"/>
      <c r="V769" s="527"/>
      <c r="W769" s="527"/>
      <c r="X769" s="527"/>
      <c r="Y769" s="527"/>
      <c r="Z769" s="527"/>
      <c r="AA769" s="527"/>
      <c r="AB769" s="527"/>
      <c r="AC769" s="527"/>
      <c r="HN769" s="527"/>
      <c r="HO769" s="527"/>
      <c r="HP769" s="527"/>
      <c r="HQ769" s="527"/>
      <c r="HR769" s="527"/>
      <c r="HS769" s="527"/>
      <c r="HT769" s="527"/>
      <c r="HU769" s="527"/>
      <c r="HV769" s="527"/>
      <c r="HW769" s="527"/>
      <c r="HX769" s="527"/>
      <c r="HY769" s="527"/>
      <c r="HZ769" s="527"/>
      <c r="IA769" s="527"/>
      <c r="IB769" s="527"/>
      <c r="IC769" s="527"/>
      <c r="ID769" s="527"/>
      <c r="IE769" s="527"/>
      <c r="IF769" s="527"/>
      <c r="IG769" s="527"/>
      <c r="IH769" s="527"/>
      <c r="II769" s="527"/>
      <c r="IJ769" s="527"/>
      <c r="IK769" s="527"/>
      <c r="IL769" s="527"/>
      <c r="IM769" s="527"/>
      <c r="IN769" s="527"/>
      <c r="IO769" s="527"/>
      <c r="IP769" s="527"/>
      <c r="IQ769" s="527"/>
      <c r="IR769" s="527"/>
      <c r="IS769" s="527"/>
    </row>
    <row r="770" s="529" customFormat="1" ht="24.95" customHeight="1" spans="1:253">
      <c r="A770" s="568" t="s">
        <v>606</v>
      </c>
      <c r="B770" s="367">
        <f t="shared" ref="B770:F770" si="151">SUM(B771:B774)</f>
        <v>0</v>
      </c>
      <c r="C770" s="367">
        <f t="shared" si="151"/>
        <v>0</v>
      </c>
      <c r="D770" s="367">
        <f t="shared" si="151"/>
        <v>0</v>
      </c>
      <c r="E770" s="561" t="str">
        <f t="shared" si="140"/>
        <v/>
      </c>
      <c r="F770" s="367">
        <f t="shared" si="151"/>
        <v>0</v>
      </c>
      <c r="G770" s="562" t="str">
        <f t="shared" si="149"/>
        <v/>
      </c>
      <c r="H770" s="528"/>
      <c r="I770" s="528"/>
      <c r="J770" s="528"/>
      <c r="K770" s="528"/>
      <c r="L770" s="528"/>
      <c r="M770" s="528"/>
      <c r="N770" s="528"/>
      <c r="O770" s="528"/>
      <c r="P770" s="528"/>
      <c r="Q770" s="528"/>
      <c r="R770" s="528"/>
      <c r="S770" s="528"/>
      <c r="T770" s="528"/>
      <c r="U770" s="528"/>
      <c r="V770" s="528"/>
      <c r="W770" s="528"/>
      <c r="X770" s="528"/>
      <c r="Y770" s="528"/>
      <c r="Z770" s="528"/>
      <c r="AA770" s="528"/>
      <c r="AB770" s="528"/>
      <c r="AC770" s="528"/>
      <c r="HN770" s="528"/>
      <c r="HO770" s="528"/>
      <c r="HP770" s="528"/>
      <c r="HQ770" s="528"/>
      <c r="HR770" s="528"/>
      <c r="HS770" s="528"/>
      <c r="HT770" s="528"/>
      <c r="HU770" s="528"/>
      <c r="HV770" s="528"/>
      <c r="HW770" s="528"/>
      <c r="HX770" s="528"/>
      <c r="HY770" s="528"/>
      <c r="HZ770" s="528"/>
      <c r="IA770" s="528"/>
      <c r="IB770" s="528"/>
      <c r="IC770" s="528"/>
      <c r="ID770" s="528"/>
      <c r="IE770" s="528"/>
      <c r="IF770" s="528"/>
      <c r="IG770" s="528"/>
      <c r="IH770" s="528"/>
      <c r="II770" s="528"/>
      <c r="IJ770" s="528"/>
      <c r="IK770" s="528"/>
      <c r="IL770" s="528"/>
      <c r="IM770" s="528"/>
      <c r="IN770" s="528"/>
      <c r="IO770" s="528"/>
      <c r="IP770" s="528"/>
      <c r="IQ770" s="528"/>
      <c r="IR770" s="528"/>
      <c r="IS770" s="528"/>
    </row>
    <row r="771" s="5" customFormat="1" ht="24.95" customHeight="1" spans="1:253">
      <c r="A771" s="563" t="s">
        <v>601</v>
      </c>
      <c r="B771" s="448">
        <v>0</v>
      </c>
      <c r="C771" s="565">
        <v>0</v>
      </c>
      <c r="D771" s="565">
        <v>0</v>
      </c>
      <c r="E771" s="566" t="str">
        <f t="shared" si="140"/>
        <v/>
      </c>
      <c r="F771" s="565">
        <v>0</v>
      </c>
      <c r="G771" s="567" t="str">
        <f t="shared" si="149"/>
        <v/>
      </c>
      <c r="H771" s="527"/>
      <c r="I771" s="527"/>
      <c r="J771" s="527"/>
      <c r="K771" s="527"/>
      <c r="L771" s="527"/>
      <c r="M771" s="527"/>
      <c r="N771" s="527"/>
      <c r="O771" s="527"/>
      <c r="P771" s="527"/>
      <c r="Q771" s="527"/>
      <c r="R771" s="527"/>
      <c r="S771" s="527"/>
      <c r="T771" s="527"/>
      <c r="U771" s="527"/>
      <c r="V771" s="527"/>
      <c r="W771" s="527"/>
      <c r="X771" s="527"/>
      <c r="Y771" s="527"/>
      <c r="Z771" s="527"/>
      <c r="AA771" s="527"/>
      <c r="AB771" s="527"/>
      <c r="AC771" s="527"/>
      <c r="HN771" s="527"/>
      <c r="HO771" s="527"/>
      <c r="HP771" s="527"/>
      <c r="HQ771" s="527"/>
      <c r="HR771" s="527"/>
      <c r="HS771" s="527"/>
      <c r="HT771" s="527"/>
      <c r="HU771" s="527"/>
      <c r="HV771" s="527"/>
      <c r="HW771" s="527"/>
      <c r="HX771" s="527"/>
      <c r="HY771" s="527"/>
      <c r="HZ771" s="527"/>
      <c r="IA771" s="527"/>
      <c r="IB771" s="527"/>
      <c r="IC771" s="527"/>
      <c r="ID771" s="527"/>
      <c r="IE771" s="527"/>
      <c r="IF771" s="527"/>
      <c r="IG771" s="527"/>
      <c r="IH771" s="527"/>
      <c r="II771" s="527"/>
      <c r="IJ771" s="527"/>
      <c r="IK771" s="527"/>
      <c r="IL771" s="527"/>
      <c r="IM771" s="527"/>
      <c r="IN771" s="527"/>
      <c r="IO771" s="527"/>
      <c r="IP771" s="527"/>
      <c r="IQ771" s="527"/>
      <c r="IR771" s="527"/>
      <c r="IS771" s="527"/>
    </row>
    <row r="772" s="528" customFormat="1" ht="24.95" customHeight="1" spans="1:253">
      <c r="A772" s="563" t="s">
        <v>602</v>
      </c>
      <c r="B772" s="448">
        <v>0</v>
      </c>
      <c r="C772" s="565">
        <v>0</v>
      </c>
      <c r="D772" s="565">
        <v>0</v>
      </c>
      <c r="E772" s="566" t="str">
        <f t="shared" si="140"/>
        <v/>
      </c>
      <c r="F772" s="565">
        <v>0</v>
      </c>
      <c r="G772" s="567" t="str">
        <f t="shared" si="149"/>
        <v/>
      </c>
    </row>
    <row r="773" s="5" customFormat="1" ht="24.95" customHeight="1" spans="1:253">
      <c r="A773" s="563" t="s">
        <v>603</v>
      </c>
      <c r="B773" s="448">
        <v>0</v>
      </c>
      <c r="C773" s="565">
        <v>0</v>
      </c>
      <c r="D773" s="565">
        <v>0</v>
      </c>
      <c r="E773" s="566" t="str">
        <f t="shared" ref="E773:E836" si="152">IFERROR(D773/C773,"")</f>
        <v/>
      </c>
      <c r="F773" s="565">
        <v>0</v>
      </c>
      <c r="G773" s="567" t="str">
        <f t="shared" si="149"/>
        <v/>
      </c>
      <c r="H773" s="527"/>
      <c r="I773" s="527"/>
      <c r="J773" s="527"/>
      <c r="K773" s="527"/>
      <c r="L773" s="527"/>
      <c r="M773" s="527"/>
      <c r="N773" s="527"/>
      <c r="O773" s="527"/>
      <c r="P773" s="527"/>
      <c r="Q773" s="527"/>
      <c r="R773" s="527"/>
      <c r="S773" s="527"/>
      <c r="T773" s="527"/>
      <c r="U773" s="527"/>
      <c r="V773" s="527"/>
      <c r="W773" s="527"/>
      <c r="X773" s="527"/>
      <c r="Y773" s="527"/>
      <c r="Z773" s="527"/>
      <c r="AA773" s="527"/>
      <c r="AB773" s="527"/>
      <c r="AC773" s="527"/>
      <c r="HN773" s="527"/>
      <c r="HO773" s="527"/>
      <c r="HP773" s="527"/>
      <c r="HQ773" s="527"/>
      <c r="HR773" s="527"/>
      <c r="HS773" s="527"/>
      <c r="HT773" s="527"/>
      <c r="HU773" s="527"/>
      <c r="HV773" s="527"/>
      <c r="HW773" s="527"/>
      <c r="HX773" s="527"/>
      <c r="HY773" s="527"/>
      <c r="HZ773" s="527"/>
      <c r="IA773" s="527"/>
      <c r="IB773" s="527"/>
      <c r="IC773" s="527"/>
      <c r="ID773" s="527"/>
      <c r="IE773" s="527"/>
      <c r="IF773" s="527"/>
      <c r="IG773" s="527"/>
      <c r="IH773" s="527"/>
      <c r="II773" s="527"/>
      <c r="IJ773" s="527"/>
      <c r="IK773" s="527"/>
      <c r="IL773" s="527"/>
      <c r="IM773" s="527"/>
      <c r="IN773" s="527"/>
      <c r="IO773" s="527"/>
      <c r="IP773" s="527"/>
      <c r="IQ773" s="527"/>
      <c r="IR773" s="527"/>
      <c r="IS773" s="527"/>
    </row>
    <row r="774" s="5" customFormat="1" ht="24.95" customHeight="1" spans="1:253">
      <c r="A774" s="563" t="s">
        <v>607</v>
      </c>
      <c r="B774" s="448">
        <v>0</v>
      </c>
      <c r="C774" s="565">
        <v>0</v>
      </c>
      <c r="D774" s="565">
        <v>0</v>
      </c>
      <c r="E774" s="566" t="str">
        <f t="shared" si="152"/>
        <v/>
      </c>
      <c r="F774" s="565">
        <v>0</v>
      </c>
      <c r="G774" s="567" t="str">
        <f t="shared" si="149"/>
        <v/>
      </c>
      <c r="H774" s="527"/>
      <c r="I774" s="527"/>
      <c r="J774" s="527"/>
      <c r="K774" s="527"/>
      <c r="L774" s="527"/>
      <c r="M774" s="527"/>
      <c r="N774" s="527"/>
      <c r="O774" s="527"/>
      <c r="P774" s="527"/>
      <c r="Q774" s="527"/>
      <c r="R774" s="527"/>
      <c r="S774" s="527"/>
      <c r="T774" s="527"/>
      <c r="U774" s="527"/>
      <c r="V774" s="527"/>
      <c r="W774" s="527"/>
      <c r="X774" s="527"/>
      <c r="Y774" s="527"/>
      <c r="Z774" s="527"/>
      <c r="AA774" s="527"/>
      <c r="AB774" s="527"/>
      <c r="AC774" s="527"/>
      <c r="HN774" s="527"/>
      <c r="HO774" s="527"/>
      <c r="HP774" s="527"/>
      <c r="HQ774" s="527"/>
      <c r="HR774" s="527"/>
      <c r="HS774" s="527"/>
      <c r="HT774" s="527"/>
      <c r="HU774" s="527"/>
      <c r="HV774" s="527"/>
      <c r="HW774" s="527"/>
      <c r="HX774" s="527"/>
      <c r="HY774" s="527"/>
      <c r="HZ774" s="527"/>
      <c r="IA774" s="527"/>
      <c r="IB774" s="527"/>
      <c r="IC774" s="527"/>
      <c r="ID774" s="527"/>
      <c r="IE774" s="527"/>
      <c r="IF774" s="527"/>
      <c r="IG774" s="527"/>
      <c r="IH774" s="527"/>
      <c r="II774" s="527"/>
      <c r="IJ774" s="527"/>
      <c r="IK774" s="527"/>
      <c r="IL774" s="527"/>
      <c r="IM774" s="527"/>
      <c r="IN774" s="527"/>
      <c r="IO774" s="527"/>
      <c r="IP774" s="527"/>
      <c r="IQ774" s="527"/>
      <c r="IR774" s="527"/>
      <c r="IS774" s="527"/>
    </row>
    <row r="775" s="5" customFormat="1" ht="24.95" customHeight="1" spans="1:253">
      <c r="A775" s="568" t="s">
        <v>608</v>
      </c>
      <c r="B775" s="367">
        <f t="shared" ref="B775:F775" si="153">SUM(B776:B777)</f>
        <v>0</v>
      </c>
      <c r="C775" s="367">
        <f t="shared" si="153"/>
        <v>349</v>
      </c>
      <c r="D775" s="367">
        <f t="shared" si="153"/>
        <v>292</v>
      </c>
      <c r="E775" s="561">
        <f t="shared" si="152"/>
        <v>0.836676217765043</v>
      </c>
      <c r="F775" s="367">
        <f t="shared" si="153"/>
        <v>0</v>
      </c>
      <c r="G775" s="562" t="str">
        <f t="shared" si="149"/>
        <v/>
      </c>
      <c r="H775" s="527"/>
      <c r="I775" s="527"/>
      <c r="J775" s="527"/>
      <c r="K775" s="527"/>
      <c r="L775" s="527"/>
      <c r="M775" s="527"/>
      <c r="N775" s="527"/>
      <c r="O775" s="527"/>
      <c r="P775" s="527"/>
      <c r="Q775" s="527"/>
      <c r="R775" s="527"/>
      <c r="S775" s="527"/>
      <c r="T775" s="527"/>
      <c r="U775" s="527"/>
      <c r="V775" s="527"/>
      <c r="W775" s="527"/>
      <c r="X775" s="527"/>
      <c r="Y775" s="527"/>
      <c r="Z775" s="527"/>
      <c r="AA775" s="527"/>
      <c r="AB775" s="527"/>
      <c r="AC775" s="527"/>
      <c r="HN775" s="527"/>
      <c r="HO775" s="527"/>
      <c r="HP775" s="527"/>
      <c r="HQ775" s="527"/>
      <c r="HR775" s="527"/>
      <c r="HS775" s="527"/>
      <c r="HT775" s="527"/>
      <c r="HU775" s="527"/>
      <c r="HV775" s="527"/>
      <c r="HW775" s="527"/>
      <c r="HX775" s="527"/>
      <c r="HY775" s="527"/>
      <c r="HZ775" s="527"/>
      <c r="IA775" s="527"/>
      <c r="IB775" s="527"/>
      <c r="IC775" s="527"/>
      <c r="ID775" s="527"/>
      <c r="IE775" s="527"/>
      <c r="IF775" s="527"/>
      <c r="IG775" s="527"/>
      <c r="IH775" s="527"/>
      <c r="II775" s="527"/>
      <c r="IJ775" s="527"/>
      <c r="IK775" s="527"/>
      <c r="IL775" s="527"/>
      <c r="IM775" s="527"/>
      <c r="IN775" s="527"/>
      <c r="IO775" s="527"/>
      <c r="IP775" s="527"/>
      <c r="IQ775" s="527"/>
      <c r="IR775" s="527"/>
      <c r="IS775" s="527"/>
    </row>
    <row r="776" s="528" customFormat="1" ht="24.95" customHeight="1" spans="1:253">
      <c r="A776" s="563" t="s">
        <v>609</v>
      </c>
      <c r="B776" s="448" t="s">
        <v>182</v>
      </c>
      <c r="C776" s="565">
        <v>0</v>
      </c>
      <c r="D776" s="565">
        <v>0</v>
      </c>
      <c r="E776" s="566" t="str">
        <f t="shared" si="152"/>
        <v/>
      </c>
      <c r="F776" s="565" t="s">
        <v>182</v>
      </c>
      <c r="G776" s="567" t="str">
        <f t="shared" si="149"/>
        <v/>
      </c>
    </row>
    <row r="777" s="5" customFormat="1" ht="24.95" customHeight="1" spans="1:253">
      <c r="A777" s="563" t="s">
        <v>610</v>
      </c>
      <c r="B777" s="448" t="s">
        <v>182</v>
      </c>
      <c r="C777" s="565">
        <v>349</v>
      </c>
      <c r="D777" s="565">
        <v>292</v>
      </c>
      <c r="E777" s="566">
        <f t="shared" si="152"/>
        <v>0.836676217765043</v>
      </c>
      <c r="F777" s="565" t="s">
        <v>182</v>
      </c>
      <c r="G777" s="567" t="str">
        <f t="shared" si="149"/>
        <v/>
      </c>
      <c r="H777" s="527"/>
      <c r="I777" s="527"/>
      <c r="J777" s="527"/>
      <c r="K777" s="527"/>
      <c r="L777" s="527"/>
      <c r="M777" s="527"/>
      <c r="N777" s="527"/>
      <c r="O777" s="527"/>
      <c r="P777" s="527"/>
      <c r="Q777" s="527"/>
      <c r="R777" s="527"/>
      <c r="S777" s="527"/>
      <c r="T777" s="527"/>
      <c r="U777" s="527"/>
      <c r="V777" s="527"/>
      <c r="W777" s="527"/>
      <c r="X777" s="527"/>
      <c r="Y777" s="527"/>
      <c r="Z777" s="527"/>
      <c r="AA777" s="527"/>
      <c r="AB777" s="527"/>
      <c r="AC777" s="527"/>
      <c r="HN777" s="527"/>
      <c r="HO777" s="527"/>
      <c r="HP777" s="527"/>
      <c r="HQ777" s="527"/>
      <c r="HR777" s="527"/>
      <c r="HS777" s="527"/>
      <c r="HT777" s="527"/>
      <c r="HU777" s="527"/>
      <c r="HV777" s="527"/>
      <c r="HW777" s="527"/>
      <c r="HX777" s="527"/>
      <c r="HY777" s="527"/>
      <c r="HZ777" s="527"/>
      <c r="IA777" s="527"/>
      <c r="IB777" s="527"/>
      <c r="IC777" s="527"/>
      <c r="ID777" s="527"/>
      <c r="IE777" s="527"/>
      <c r="IF777" s="527"/>
      <c r="IG777" s="527"/>
      <c r="IH777" s="527"/>
      <c r="II777" s="527"/>
      <c r="IJ777" s="527"/>
      <c r="IK777" s="527"/>
      <c r="IL777" s="527"/>
      <c r="IM777" s="527"/>
      <c r="IN777" s="527"/>
      <c r="IO777" s="527"/>
      <c r="IP777" s="527"/>
      <c r="IQ777" s="527"/>
      <c r="IR777" s="527"/>
      <c r="IS777" s="527"/>
    </row>
    <row r="778" s="529" customFormat="1" ht="24.95" customHeight="1" spans="1:253">
      <c r="A778" s="568" t="s">
        <v>611</v>
      </c>
      <c r="B778" s="367">
        <f t="shared" ref="B778:F778" si="154">SUM(B779)</f>
        <v>1203</v>
      </c>
      <c r="C778" s="367">
        <f t="shared" si="154"/>
        <v>1251</v>
      </c>
      <c r="D778" s="367">
        <f t="shared" si="154"/>
        <v>245</v>
      </c>
      <c r="E778" s="561">
        <f t="shared" si="152"/>
        <v>0.195843325339728</v>
      </c>
      <c r="F778" s="367">
        <f t="shared" si="154"/>
        <v>127</v>
      </c>
      <c r="G778" s="562">
        <f t="shared" si="149"/>
        <v>0.929133858267717</v>
      </c>
      <c r="H778" s="527"/>
      <c r="I778" s="527"/>
      <c r="J778" s="527"/>
      <c r="K778" s="527"/>
      <c r="L778" s="527"/>
      <c r="M778" s="527"/>
      <c r="N778" s="527"/>
      <c r="O778" s="527"/>
      <c r="P778" s="527"/>
      <c r="Q778" s="527"/>
      <c r="R778" s="527"/>
      <c r="S778" s="527"/>
      <c r="T778" s="527"/>
      <c r="U778" s="527"/>
      <c r="V778" s="527"/>
      <c r="W778" s="527"/>
      <c r="X778" s="527"/>
      <c r="Y778" s="527"/>
      <c r="Z778" s="527"/>
      <c r="AA778" s="527"/>
      <c r="AB778" s="527"/>
      <c r="AC778" s="527"/>
      <c r="HN778" s="527"/>
      <c r="HO778" s="527"/>
      <c r="HP778" s="527"/>
      <c r="HQ778" s="527"/>
      <c r="HR778" s="527"/>
      <c r="HS778" s="527"/>
      <c r="HT778" s="527"/>
      <c r="HU778" s="527"/>
      <c r="HV778" s="527"/>
      <c r="HW778" s="527"/>
      <c r="HX778" s="527"/>
      <c r="HY778" s="527"/>
      <c r="HZ778" s="527"/>
      <c r="IA778" s="527"/>
      <c r="IB778" s="527"/>
      <c r="IC778" s="527"/>
      <c r="ID778" s="527"/>
      <c r="IE778" s="527"/>
      <c r="IF778" s="527"/>
      <c r="IG778" s="527"/>
      <c r="IH778" s="527"/>
      <c r="II778" s="527"/>
      <c r="IJ778" s="527"/>
      <c r="IK778" s="527"/>
      <c r="IL778" s="527"/>
      <c r="IM778" s="527"/>
      <c r="IN778" s="527"/>
      <c r="IO778" s="527"/>
      <c r="IP778" s="527"/>
      <c r="IQ778" s="527"/>
      <c r="IR778" s="527"/>
      <c r="IS778" s="527"/>
    </row>
    <row r="779" s="5" customFormat="1" ht="24.95" customHeight="1" spans="1:253">
      <c r="A779" s="563" t="s">
        <v>612</v>
      </c>
      <c r="B779" s="448">
        <v>1203</v>
      </c>
      <c r="C779" s="565">
        <v>1251</v>
      </c>
      <c r="D779" s="565">
        <v>245</v>
      </c>
      <c r="E779" s="566">
        <f t="shared" si="152"/>
        <v>0.195843325339728</v>
      </c>
      <c r="F779" s="565">
        <v>127</v>
      </c>
      <c r="G779" s="567">
        <f t="shared" si="149"/>
        <v>0.929133858267717</v>
      </c>
      <c r="H779" s="527"/>
      <c r="I779" s="527"/>
      <c r="J779" s="527"/>
      <c r="K779" s="527"/>
      <c r="L779" s="527"/>
      <c r="M779" s="527"/>
      <c r="N779" s="527"/>
      <c r="O779" s="527"/>
      <c r="P779" s="527"/>
      <c r="Q779" s="527"/>
      <c r="R779" s="527"/>
      <c r="S779" s="527"/>
      <c r="T779" s="527"/>
      <c r="U779" s="527"/>
      <c r="V779" s="527"/>
      <c r="W779" s="527"/>
      <c r="X779" s="527"/>
      <c r="Y779" s="527"/>
      <c r="Z779" s="527"/>
      <c r="AA779" s="527"/>
      <c r="AB779" s="527"/>
      <c r="AC779" s="527"/>
      <c r="HN779" s="527"/>
      <c r="HO779" s="527"/>
      <c r="HP779" s="527"/>
      <c r="HQ779" s="527"/>
      <c r="HR779" s="527"/>
      <c r="HS779" s="527"/>
      <c r="HT779" s="527"/>
      <c r="HU779" s="527"/>
      <c r="HV779" s="527"/>
      <c r="HW779" s="527"/>
      <c r="HX779" s="527"/>
      <c r="HY779" s="527"/>
      <c r="HZ779" s="527"/>
      <c r="IA779" s="527"/>
      <c r="IB779" s="527"/>
      <c r="IC779" s="527"/>
      <c r="ID779" s="527"/>
      <c r="IE779" s="527"/>
      <c r="IF779" s="527"/>
      <c r="IG779" s="527"/>
      <c r="IH779" s="527"/>
      <c r="II779" s="527"/>
      <c r="IJ779" s="527"/>
      <c r="IK779" s="527"/>
      <c r="IL779" s="527"/>
      <c r="IM779" s="527"/>
      <c r="IN779" s="527"/>
      <c r="IO779" s="527"/>
      <c r="IP779" s="527"/>
      <c r="IQ779" s="527"/>
      <c r="IR779" s="527"/>
      <c r="IS779" s="527"/>
    </row>
    <row r="780" s="528" customFormat="1" ht="24.95" customHeight="1" spans="1:253">
      <c r="A780" s="568" t="s">
        <v>613</v>
      </c>
      <c r="B780" s="367">
        <f t="shared" ref="B780:F780" si="155">SUM(B781,B791,B795,B804,B811,B818,B821,B824,B826,B828,B834,B837,B839,B850)</f>
        <v>261</v>
      </c>
      <c r="C780" s="367">
        <f t="shared" si="155"/>
        <v>1205</v>
      </c>
      <c r="D780" s="367">
        <f t="shared" si="155"/>
        <v>513</v>
      </c>
      <c r="E780" s="561">
        <f t="shared" si="152"/>
        <v>0.425726141078838</v>
      </c>
      <c r="F780" s="367">
        <f t="shared" si="155"/>
        <v>2096</v>
      </c>
      <c r="G780" s="562">
        <f t="shared" si="149"/>
        <v>-0.755248091603053</v>
      </c>
    </row>
    <row r="781" s="5" customFormat="1" ht="24.95" customHeight="1" spans="1:253">
      <c r="A781" s="568" t="s">
        <v>614</v>
      </c>
      <c r="B781" s="367">
        <f t="shared" ref="B781:F781" si="156">SUM(B782:B790)</f>
        <v>162</v>
      </c>
      <c r="C781" s="367">
        <f t="shared" si="156"/>
        <v>173</v>
      </c>
      <c r="D781" s="367">
        <f t="shared" si="156"/>
        <v>173</v>
      </c>
      <c r="E781" s="561">
        <f t="shared" si="152"/>
        <v>1</v>
      </c>
      <c r="F781" s="367">
        <f t="shared" si="156"/>
        <v>152</v>
      </c>
      <c r="G781" s="562">
        <f t="shared" si="149"/>
        <v>0.138157894736842</v>
      </c>
      <c r="H781" s="527"/>
      <c r="I781" s="527"/>
      <c r="J781" s="527"/>
      <c r="K781" s="527"/>
      <c r="L781" s="527"/>
      <c r="M781" s="527"/>
      <c r="N781" s="527"/>
      <c r="O781" s="527"/>
      <c r="P781" s="527"/>
      <c r="Q781" s="527"/>
      <c r="R781" s="527"/>
      <c r="S781" s="527"/>
      <c r="T781" s="527"/>
      <c r="U781" s="527"/>
      <c r="V781" s="527"/>
      <c r="W781" s="527"/>
      <c r="X781" s="527"/>
      <c r="Y781" s="527"/>
      <c r="Z781" s="527"/>
      <c r="AA781" s="527"/>
      <c r="AB781" s="527"/>
      <c r="AC781" s="527"/>
      <c r="HN781" s="527"/>
      <c r="HO781" s="527"/>
      <c r="HP781" s="527"/>
      <c r="HQ781" s="527"/>
      <c r="HR781" s="527"/>
      <c r="HS781" s="527"/>
      <c r="HT781" s="527"/>
      <c r="HU781" s="527"/>
      <c r="HV781" s="527"/>
      <c r="HW781" s="527"/>
      <c r="HX781" s="527"/>
      <c r="HY781" s="527"/>
      <c r="HZ781" s="527"/>
      <c r="IA781" s="527"/>
      <c r="IB781" s="527"/>
      <c r="IC781" s="527"/>
      <c r="ID781" s="527"/>
      <c r="IE781" s="527"/>
      <c r="IF781" s="527"/>
      <c r="IG781" s="527"/>
      <c r="IH781" s="527"/>
      <c r="II781" s="527"/>
      <c r="IJ781" s="527"/>
      <c r="IK781" s="527"/>
      <c r="IL781" s="527"/>
      <c r="IM781" s="527"/>
      <c r="IN781" s="527"/>
      <c r="IO781" s="527"/>
      <c r="IP781" s="527"/>
      <c r="IQ781" s="527"/>
      <c r="IR781" s="527"/>
      <c r="IS781" s="527"/>
    </row>
    <row r="782" s="5" customFormat="1" ht="24.95" customHeight="1" spans="1:253">
      <c r="A782" s="563" t="s">
        <v>50</v>
      </c>
      <c r="B782" s="564">
        <v>101</v>
      </c>
      <c r="C782" s="565">
        <v>108</v>
      </c>
      <c r="D782" s="565">
        <v>108</v>
      </c>
      <c r="E782" s="566">
        <f t="shared" si="152"/>
        <v>1</v>
      </c>
      <c r="F782" s="565">
        <v>81</v>
      </c>
      <c r="G782" s="567">
        <f t="shared" si="149"/>
        <v>0.333333333333333</v>
      </c>
      <c r="H782" s="527"/>
      <c r="I782" s="527"/>
      <c r="J782" s="527"/>
      <c r="K782" s="527"/>
      <c r="L782" s="527"/>
      <c r="M782" s="527"/>
      <c r="N782" s="527"/>
      <c r="O782" s="527"/>
      <c r="P782" s="527"/>
      <c r="Q782" s="527"/>
      <c r="R782" s="527"/>
      <c r="S782" s="527"/>
      <c r="T782" s="527"/>
      <c r="U782" s="527"/>
      <c r="V782" s="527"/>
      <c r="W782" s="527"/>
      <c r="X782" s="527"/>
      <c r="Y782" s="527"/>
      <c r="Z782" s="527"/>
      <c r="AA782" s="527"/>
      <c r="AB782" s="527"/>
      <c r="AC782" s="527"/>
      <c r="HN782" s="527"/>
      <c r="HO782" s="527"/>
      <c r="HP782" s="527"/>
      <c r="HQ782" s="527"/>
      <c r="HR782" s="527"/>
      <c r="HS782" s="527"/>
      <c r="HT782" s="527"/>
      <c r="HU782" s="527"/>
      <c r="HV782" s="527"/>
      <c r="HW782" s="527"/>
      <c r="HX782" s="527"/>
      <c r="HY782" s="527"/>
      <c r="HZ782" s="527"/>
      <c r="IA782" s="527"/>
      <c r="IB782" s="527"/>
      <c r="IC782" s="527"/>
      <c r="ID782" s="527"/>
      <c r="IE782" s="527"/>
      <c r="IF782" s="527"/>
      <c r="IG782" s="527"/>
      <c r="IH782" s="527"/>
      <c r="II782" s="527"/>
      <c r="IJ782" s="527"/>
      <c r="IK782" s="527"/>
      <c r="IL782" s="527"/>
      <c r="IM782" s="527"/>
      <c r="IN782" s="527"/>
      <c r="IO782" s="527"/>
      <c r="IP782" s="527"/>
      <c r="IQ782" s="527"/>
      <c r="IR782" s="527"/>
      <c r="IS782" s="527"/>
    </row>
    <row r="783" s="5" customFormat="1" ht="24.95" customHeight="1" spans="1:253">
      <c r="A783" s="563" t="s">
        <v>51</v>
      </c>
      <c r="B783" s="564">
        <v>0</v>
      </c>
      <c r="C783" s="565">
        <v>0</v>
      </c>
      <c r="D783" s="565">
        <v>0</v>
      </c>
      <c r="E783" s="566" t="str">
        <f t="shared" si="152"/>
        <v/>
      </c>
      <c r="F783" s="565">
        <v>0</v>
      </c>
      <c r="G783" s="567" t="str">
        <f t="shared" si="149"/>
        <v/>
      </c>
      <c r="H783" s="527"/>
      <c r="I783" s="527"/>
      <c r="J783" s="527"/>
      <c r="K783" s="527"/>
      <c r="L783" s="527"/>
      <c r="M783" s="527"/>
      <c r="N783" s="527"/>
      <c r="O783" s="527"/>
      <c r="P783" s="527"/>
      <c r="Q783" s="527"/>
      <c r="R783" s="527"/>
      <c r="S783" s="527"/>
      <c r="T783" s="527"/>
      <c r="U783" s="527"/>
      <c r="V783" s="527"/>
      <c r="W783" s="527"/>
      <c r="X783" s="527"/>
      <c r="Y783" s="527"/>
      <c r="Z783" s="527"/>
      <c r="AA783" s="527"/>
      <c r="AB783" s="527"/>
      <c r="AC783" s="527"/>
      <c r="HN783" s="527"/>
      <c r="HO783" s="527"/>
      <c r="HP783" s="527"/>
      <c r="HQ783" s="527"/>
      <c r="HR783" s="527"/>
      <c r="HS783" s="527"/>
      <c r="HT783" s="527"/>
      <c r="HU783" s="527"/>
      <c r="HV783" s="527"/>
      <c r="HW783" s="527"/>
      <c r="HX783" s="527"/>
      <c r="HY783" s="527"/>
      <c r="HZ783" s="527"/>
      <c r="IA783" s="527"/>
      <c r="IB783" s="527"/>
      <c r="IC783" s="527"/>
      <c r="ID783" s="527"/>
      <c r="IE783" s="527"/>
      <c r="IF783" s="527"/>
      <c r="IG783" s="527"/>
      <c r="IH783" s="527"/>
      <c r="II783" s="527"/>
      <c r="IJ783" s="527"/>
      <c r="IK783" s="527"/>
      <c r="IL783" s="527"/>
      <c r="IM783" s="527"/>
      <c r="IN783" s="527"/>
      <c r="IO783" s="527"/>
      <c r="IP783" s="527"/>
      <c r="IQ783" s="527"/>
      <c r="IR783" s="527"/>
      <c r="IS783" s="527"/>
    </row>
    <row r="784" s="529" customFormat="1" ht="24.95" customHeight="1" spans="1:253">
      <c r="A784" s="563" t="s">
        <v>52</v>
      </c>
      <c r="B784" s="564">
        <v>0</v>
      </c>
      <c r="C784" s="565">
        <v>0</v>
      </c>
      <c r="D784" s="565">
        <v>0</v>
      </c>
      <c r="E784" s="566" t="str">
        <f t="shared" si="152"/>
        <v/>
      </c>
      <c r="F784" s="565">
        <v>0</v>
      </c>
      <c r="G784" s="567" t="str">
        <f t="shared" si="149"/>
        <v/>
      </c>
      <c r="H784" s="527"/>
      <c r="I784" s="527"/>
      <c r="J784" s="527"/>
      <c r="K784" s="527"/>
      <c r="L784" s="527"/>
      <c r="M784" s="527"/>
      <c r="N784" s="527"/>
      <c r="O784" s="527"/>
      <c r="P784" s="527"/>
      <c r="Q784" s="527"/>
      <c r="R784" s="527"/>
      <c r="S784" s="527"/>
      <c r="T784" s="527"/>
      <c r="U784" s="527"/>
      <c r="V784" s="527"/>
      <c r="W784" s="527"/>
      <c r="X784" s="527"/>
      <c r="Y784" s="527"/>
      <c r="Z784" s="527"/>
      <c r="AA784" s="527"/>
      <c r="AB784" s="527"/>
      <c r="AC784" s="527"/>
      <c r="HN784" s="527"/>
      <c r="HO784" s="527"/>
      <c r="HP784" s="527"/>
      <c r="HQ784" s="527"/>
      <c r="HR784" s="527"/>
      <c r="HS784" s="527"/>
      <c r="HT784" s="527"/>
      <c r="HU784" s="527"/>
      <c r="HV784" s="527"/>
      <c r="HW784" s="527"/>
      <c r="HX784" s="527"/>
      <c r="HY784" s="527"/>
      <c r="HZ784" s="527"/>
      <c r="IA784" s="527"/>
      <c r="IB784" s="527"/>
      <c r="IC784" s="527"/>
      <c r="ID784" s="527"/>
      <c r="IE784" s="527"/>
      <c r="IF784" s="527"/>
      <c r="IG784" s="527"/>
      <c r="IH784" s="527"/>
      <c r="II784" s="527"/>
      <c r="IJ784" s="527"/>
      <c r="IK784" s="527"/>
      <c r="IL784" s="527"/>
      <c r="IM784" s="527"/>
      <c r="IN784" s="527"/>
      <c r="IO784" s="527"/>
      <c r="IP784" s="527"/>
      <c r="IQ784" s="527"/>
      <c r="IR784" s="527"/>
      <c r="IS784" s="527"/>
    </row>
    <row r="785" s="528" customFormat="1" ht="24.95" customHeight="1" spans="1:253">
      <c r="A785" s="563" t="s">
        <v>615</v>
      </c>
      <c r="B785" s="564">
        <v>0</v>
      </c>
      <c r="C785" s="565">
        <v>0</v>
      </c>
      <c r="D785" s="565">
        <v>0</v>
      </c>
      <c r="E785" s="566" t="str">
        <f t="shared" si="152"/>
        <v/>
      </c>
      <c r="F785" s="565">
        <v>0</v>
      </c>
      <c r="G785" s="567" t="str">
        <f t="shared" si="149"/>
        <v/>
      </c>
    </row>
    <row r="786" s="5" customFormat="1" ht="24.95" customHeight="1" spans="1:253">
      <c r="A786" s="563" t="s">
        <v>616</v>
      </c>
      <c r="B786" s="564">
        <v>0</v>
      </c>
      <c r="C786" s="565">
        <v>0</v>
      </c>
      <c r="D786" s="565">
        <v>0</v>
      </c>
      <c r="E786" s="566" t="str">
        <f t="shared" si="152"/>
        <v/>
      </c>
      <c r="F786" s="565">
        <v>0</v>
      </c>
      <c r="G786" s="567" t="str">
        <f t="shared" si="149"/>
        <v/>
      </c>
      <c r="H786" s="527"/>
      <c r="I786" s="527"/>
      <c r="J786" s="527"/>
      <c r="K786" s="527"/>
      <c r="L786" s="527"/>
      <c r="M786" s="527"/>
      <c r="N786" s="527"/>
      <c r="O786" s="527"/>
      <c r="P786" s="527"/>
      <c r="Q786" s="527"/>
      <c r="R786" s="527"/>
      <c r="S786" s="527"/>
      <c r="T786" s="527"/>
      <c r="U786" s="527"/>
      <c r="V786" s="527"/>
      <c r="W786" s="527"/>
      <c r="X786" s="527"/>
      <c r="Y786" s="527"/>
      <c r="Z786" s="527"/>
      <c r="AA786" s="527"/>
      <c r="AB786" s="527"/>
      <c r="AC786" s="527"/>
      <c r="HN786" s="527"/>
      <c r="HO786" s="527"/>
      <c r="HP786" s="527"/>
      <c r="HQ786" s="527"/>
      <c r="HR786" s="527"/>
      <c r="HS786" s="527"/>
      <c r="HT786" s="527"/>
      <c r="HU786" s="527"/>
      <c r="HV786" s="527"/>
      <c r="HW786" s="527"/>
      <c r="HX786" s="527"/>
      <c r="HY786" s="527"/>
      <c r="HZ786" s="527"/>
      <c r="IA786" s="527"/>
      <c r="IB786" s="527"/>
      <c r="IC786" s="527"/>
      <c r="ID786" s="527"/>
      <c r="IE786" s="527"/>
      <c r="IF786" s="527"/>
      <c r="IG786" s="527"/>
      <c r="IH786" s="527"/>
      <c r="II786" s="527"/>
      <c r="IJ786" s="527"/>
      <c r="IK786" s="527"/>
      <c r="IL786" s="527"/>
      <c r="IM786" s="527"/>
      <c r="IN786" s="527"/>
      <c r="IO786" s="527"/>
      <c r="IP786" s="527"/>
      <c r="IQ786" s="527"/>
      <c r="IR786" s="527"/>
      <c r="IS786" s="527"/>
    </row>
    <row r="787" s="5" customFormat="1" ht="24.95" customHeight="1" spans="1:253">
      <c r="A787" s="563" t="s">
        <v>617</v>
      </c>
      <c r="B787" s="564">
        <v>0</v>
      </c>
      <c r="C787" s="565">
        <v>0</v>
      </c>
      <c r="D787" s="565">
        <v>0</v>
      </c>
      <c r="E787" s="566" t="str">
        <f t="shared" si="152"/>
        <v/>
      </c>
      <c r="F787" s="565">
        <v>0</v>
      </c>
      <c r="G787" s="567" t="str">
        <f t="shared" si="149"/>
        <v/>
      </c>
      <c r="H787" s="527"/>
      <c r="I787" s="527"/>
      <c r="J787" s="527"/>
      <c r="K787" s="527"/>
      <c r="L787" s="527"/>
      <c r="M787" s="527"/>
      <c r="N787" s="527"/>
      <c r="O787" s="527"/>
      <c r="P787" s="527"/>
      <c r="Q787" s="527"/>
      <c r="R787" s="527"/>
      <c r="S787" s="527"/>
      <c r="T787" s="527"/>
      <c r="U787" s="527"/>
      <c r="V787" s="527"/>
      <c r="W787" s="527"/>
      <c r="X787" s="527"/>
      <c r="Y787" s="527"/>
      <c r="Z787" s="527"/>
      <c r="AA787" s="527"/>
      <c r="AB787" s="527"/>
      <c r="AC787" s="527"/>
      <c r="HN787" s="527"/>
      <c r="HO787" s="527"/>
      <c r="HP787" s="527"/>
      <c r="HQ787" s="527"/>
      <c r="HR787" s="527"/>
      <c r="HS787" s="527"/>
      <c r="HT787" s="527"/>
      <c r="HU787" s="527"/>
      <c r="HV787" s="527"/>
      <c r="HW787" s="527"/>
      <c r="HX787" s="527"/>
      <c r="HY787" s="527"/>
      <c r="HZ787" s="527"/>
      <c r="IA787" s="527"/>
      <c r="IB787" s="527"/>
      <c r="IC787" s="527"/>
      <c r="ID787" s="527"/>
      <c r="IE787" s="527"/>
      <c r="IF787" s="527"/>
      <c r="IG787" s="527"/>
      <c r="IH787" s="527"/>
      <c r="II787" s="527"/>
      <c r="IJ787" s="527"/>
      <c r="IK787" s="527"/>
      <c r="IL787" s="527"/>
      <c r="IM787" s="527"/>
      <c r="IN787" s="527"/>
      <c r="IO787" s="527"/>
      <c r="IP787" s="527"/>
      <c r="IQ787" s="527"/>
      <c r="IR787" s="527"/>
      <c r="IS787" s="527"/>
    </row>
    <row r="788" s="5" customFormat="1" ht="24.95" customHeight="1" spans="1:253">
      <c r="A788" s="563" t="s">
        <v>618</v>
      </c>
      <c r="B788" s="564">
        <v>0</v>
      </c>
      <c r="C788" s="565">
        <v>0</v>
      </c>
      <c r="D788" s="565">
        <v>0</v>
      </c>
      <c r="E788" s="566" t="str">
        <f t="shared" si="152"/>
        <v/>
      </c>
      <c r="F788" s="565">
        <v>0</v>
      </c>
      <c r="G788" s="567" t="str">
        <f t="shared" si="149"/>
        <v/>
      </c>
      <c r="H788" s="527"/>
      <c r="I788" s="527"/>
      <c r="J788" s="527"/>
      <c r="K788" s="527"/>
      <c r="L788" s="527"/>
      <c r="M788" s="527"/>
      <c r="N788" s="527"/>
      <c r="O788" s="527"/>
      <c r="P788" s="527"/>
      <c r="Q788" s="527"/>
      <c r="R788" s="527"/>
      <c r="S788" s="527"/>
      <c r="T788" s="527"/>
      <c r="U788" s="527"/>
      <c r="V788" s="527"/>
      <c r="W788" s="527"/>
      <c r="X788" s="527"/>
      <c r="Y788" s="527"/>
      <c r="Z788" s="527"/>
      <c r="AA788" s="527"/>
      <c r="AB788" s="527"/>
      <c r="AC788" s="527"/>
      <c r="HN788" s="527"/>
      <c r="HO788" s="527"/>
      <c r="HP788" s="527"/>
      <c r="HQ788" s="527"/>
      <c r="HR788" s="527"/>
      <c r="HS788" s="527"/>
      <c r="HT788" s="527"/>
      <c r="HU788" s="527"/>
      <c r="HV788" s="527"/>
      <c r="HW788" s="527"/>
      <c r="HX788" s="527"/>
      <c r="HY788" s="527"/>
      <c r="HZ788" s="527"/>
      <c r="IA788" s="527"/>
      <c r="IB788" s="527"/>
      <c r="IC788" s="527"/>
      <c r="ID788" s="527"/>
      <c r="IE788" s="527"/>
      <c r="IF788" s="527"/>
      <c r="IG788" s="527"/>
      <c r="IH788" s="527"/>
      <c r="II788" s="527"/>
      <c r="IJ788" s="527"/>
      <c r="IK788" s="527"/>
      <c r="IL788" s="527"/>
      <c r="IM788" s="527"/>
      <c r="IN788" s="527"/>
      <c r="IO788" s="527"/>
      <c r="IP788" s="527"/>
      <c r="IQ788" s="527"/>
      <c r="IR788" s="527"/>
      <c r="IS788" s="527"/>
    </row>
    <row r="789" s="528" customFormat="1" ht="24.95" customHeight="1" spans="1:253">
      <c r="A789" s="563" t="s">
        <v>619</v>
      </c>
      <c r="B789" s="564">
        <v>0</v>
      </c>
      <c r="C789" s="565">
        <v>0</v>
      </c>
      <c r="D789" s="565">
        <v>0</v>
      </c>
      <c r="E789" s="566" t="str">
        <f t="shared" si="152"/>
        <v/>
      </c>
      <c r="F789" s="565">
        <v>0</v>
      </c>
      <c r="G789" s="567" t="str">
        <f t="shared" si="149"/>
        <v/>
      </c>
    </row>
    <row r="790" s="5" customFormat="1" ht="24.95" customHeight="1" spans="1:253">
      <c r="A790" s="563" t="s">
        <v>620</v>
      </c>
      <c r="B790" s="564">
        <v>61</v>
      </c>
      <c r="C790" s="565">
        <v>65</v>
      </c>
      <c r="D790" s="565">
        <v>65</v>
      </c>
      <c r="E790" s="566">
        <f t="shared" si="152"/>
        <v>1</v>
      </c>
      <c r="F790" s="565">
        <v>71</v>
      </c>
      <c r="G790" s="567">
        <f t="shared" si="149"/>
        <v>-0.0845070422535211</v>
      </c>
      <c r="H790" s="527"/>
      <c r="I790" s="527"/>
      <c r="J790" s="527"/>
      <c r="K790" s="527"/>
      <c r="L790" s="527"/>
      <c r="M790" s="527"/>
      <c r="N790" s="527"/>
      <c r="O790" s="527"/>
      <c r="P790" s="527"/>
      <c r="Q790" s="527"/>
      <c r="R790" s="527"/>
      <c r="S790" s="527"/>
      <c r="T790" s="527"/>
      <c r="U790" s="527"/>
      <c r="V790" s="527"/>
      <c r="W790" s="527"/>
      <c r="X790" s="527"/>
      <c r="Y790" s="527"/>
      <c r="Z790" s="527"/>
      <c r="AA790" s="527"/>
      <c r="AB790" s="527"/>
      <c r="AC790" s="527"/>
      <c r="HN790" s="527"/>
      <c r="HO790" s="527"/>
      <c r="HP790" s="527"/>
      <c r="HQ790" s="527"/>
      <c r="HR790" s="527"/>
      <c r="HS790" s="527"/>
      <c r="HT790" s="527"/>
      <c r="HU790" s="527"/>
      <c r="HV790" s="527"/>
      <c r="HW790" s="527"/>
      <c r="HX790" s="527"/>
      <c r="HY790" s="527"/>
      <c r="HZ790" s="527"/>
      <c r="IA790" s="527"/>
      <c r="IB790" s="527"/>
      <c r="IC790" s="527"/>
      <c r="ID790" s="527"/>
      <c r="IE790" s="527"/>
      <c r="IF790" s="527"/>
      <c r="IG790" s="527"/>
      <c r="IH790" s="527"/>
      <c r="II790" s="527"/>
      <c r="IJ790" s="527"/>
      <c r="IK790" s="527"/>
      <c r="IL790" s="527"/>
      <c r="IM790" s="527"/>
      <c r="IN790" s="527"/>
      <c r="IO790" s="527"/>
      <c r="IP790" s="527"/>
      <c r="IQ790" s="527"/>
      <c r="IR790" s="527"/>
      <c r="IS790" s="527"/>
    </row>
    <row r="791" s="528" customFormat="1" ht="24.95" customHeight="1" spans="1:253">
      <c r="A791" s="568" t="s">
        <v>621</v>
      </c>
      <c r="B791" s="367">
        <f t="shared" ref="B791:F791" si="157">SUM(B792:B794)</f>
        <v>0</v>
      </c>
      <c r="C791" s="367">
        <f t="shared" si="157"/>
        <v>0</v>
      </c>
      <c r="D791" s="367">
        <f t="shared" si="157"/>
        <v>0</v>
      </c>
      <c r="E791" s="561" t="str">
        <f t="shared" si="152"/>
        <v/>
      </c>
      <c r="F791" s="367">
        <f t="shared" si="157"/>
        <v>0</v>
      </c>
      <c r="G791" s="562" t="str">
        <f t="shared" si="149"/>
        <v/>
      </c>
    </row>
    <row r="792" s="528" customFormat="1" ht="24.95" customHeight="1" spans="1:253">
      <c r="A792" s="563" t="s">
        <v>622</v>
      </c>
      <c r="B792" s="564">
        <v>0</v>
      </c>
      <c r="C792" s="565">
        <v>0</v>
      </c>
      <c r="D792" s="565">
        <v>0</v>
      </c>
      <c r="E792" s="566" t="str">
        <f t="shared" si="152"/>
        <v/>
      </c>
      <c r="F792" s="565">
        <v>0</v>
      </c>
      <c r="G792" s="567" t="str">
        <f t="shared" si="149"/>
        <v/>
      </c>
    </row>
    <row r="793" s="5" customFormat="1" ht="24.95" customHeight="1" spans="1:253">
      <c r="A793" s="563" t="s">
        <v>623</v>
      </c>
      <c r="B793" s="564">
        <v>0</v>
      </c>
      <c r="C793" s="565">
        <v>0</v>
      </c>
      <c r="D793" s="565">
        <v>0</v>
      </c>
      <c r="E793" s="566" t="str">
        <f t="shared" si="152"/>
        <v/>
      </c>
      <c r="F793" s="565">
        <v>0</v>
      </c>
      <c r="G793" s="567" t="str">
        <f t="shared" si="149"/>
        <v/>
      </c>
      <c r="H793" s="527"/>
      <c r="I793" s="527"/>
      <c r="J793" s="527"/>
      <c r="K793" s="527"/>
      <c r="L793" s="527"/>
      <c r="M793" s="527"/>
      <c r="N793" s="527"/>
      <c r="O793" s="527"/>
      <c r="P793" s="527"/>
      <c r="Q793" s="527"/>
      <c r="R793" s="527"/>
      <c r="S793" s="527"/>
      <c r="T793" s="527"/>
      <c r="U793" s="527"/>
      <c r="V793" s="527"/>
      <c r="W793" s="527"/>
      <c r="X793" s="527"/>
      <c r="Y793" s="527"/>
      <c r="Z793" s="527"/>
      <c r="AA793" s="527"/>
      <c r="AB793" s="527"/>
      <c r="AC793" s="527"/>
      <c r="HN793" s="527"/>
      <c r="HO793" s="527"/>
      <c r="HP793" s="527"/>
      <c r="HQ793" s="527"/>
      <c r="HR793" s="527"/>
      <c r="HS793" s="527"/>
      <c r="HT793" s="527"/>
      <c r="HU793" s="527"/>
      <c r="HV793" s="527"/>
      <c r="HW793" s="527"/>
      <c r="HX793" s="527"/>
      <c r="HY793" s="527"/>
      <c r="HZ793" s="527"/>
      <c r="IA793" s="527"/>
      <c r="IB793" s="527"/>
      <c r="IC793" s="527"/>
      <c r="ID793" s="527"/>
      <c r="IE793" s="527"/>
      <c r="IF793" s="527"/>
      <c r="IG793" s="527"/>
      <c r="IH793" s="527"/>
      <c r="II793" s="527"/>
      <c r="IJ793" s="527"/>
      <c r="IK793" s="527"/>
      <c r="IL793" s="527"/>
      <c r="IM793" s="527"/>
      <c r="IN793" s="527"/>
      <c r="IO793" s="527"/>
      <c r="IP793" s="527"/>
      <c r="IQ793" s="527"/>
      <c r="IR793" s="527"/>
      <c r="IS793" s="527"/>
    </row>
    <row r="794" s="5" customFormat="1" ht="24.95" customHeight="1" spans="1:253">
      <c r="A794" s="563" t="s">
        <v>624</v>
      </c>
      <c r="B794" s="564">
        <v>0</v>
      </c>
      <c r="C794" s="565">
        <v>0</v>
      </c>
      <c r="D794" s="565">
        <v>0</v>
      </c>
      <c r="E794" s="566" t="str">
        <f t="shared" si="152"/>
        <v/>
      </c>
      <c r="F794" s="565">
        <v>0</v>
      </c>
      <c r="G794" s="567" t="str">
        <f t="shared" si="149"/>
        <v/>
      </c>
      <c r="H794" s="527"/>
      <c r="I794" s="527"/>
      <c r="J794" s="527"/>
      <c r="K794" s="527"/>
      <c r="L794" s="527"/>
      <c r="M794" s="527"/>
      <c r="N794" s="527"/>
      <c r="O794" s="527"/>
      <c r="P794" s="527"/>
      <c r="Q794" s="527"/>
      <c r="R794" s="527"/>
      <c r="S794" s="527"/>
      <c r="T794" s="527"/>
      <c r="U794" s="527"/>
      <c r="V794" s="527"/>
      <c r="W794" s="527"/>
      <c r="X794" s="527"/>
      <c r="Y794" s="527"/>
      <c r="Z794" s="527"/>
      <c r="AA794" s="527"/>
      <c r="AB794" s="527"/>
      <c r="AC794" s="527"/>
      <c r="HN794" s="527"/>
      <c r="HO794" s="527"/>
      <c r="HP794" s="527"/>
      <c r="HQ794" s="527"/>
      <c r="HR794" s="527"/>
      <c r="HS794" s="527"/>
      <c r="HT794" s="527"/>
      <c r="HU794" s="527"/>
      <c r="HV794" s="527"/>
      <c r="HW794" s="527"/>
      <c r="HX794" s="527"/>
      <c r="HY794" s="527"/>
      <c r="HZ794" s="527"/>
      <c r="IA794" s="527"/>
      <c r="IB794" s="527"/>
      <c r="IC794" s="527"/>
      <c r="ID794" s="527"/>
      <c r="IE794" s="527"/>
      <c r="IF794" s="527"/>
      <c r="IG794" s="527"/>
      <c r="IH794" s="527"/>
      <c r="II794" s="527"/>
      <c r="IJ794" s="527"/>
      <c r="IK794" s="527"/>
      <c r="IL794" s="527"/>
      <c r="IM794" s="527"/>
      <c r="IN794" s="527"/>
      <c r="IO794" s="527"/>
      <c r="IP794" s="527"/>
      <c r="IQ794" s="527"/>
      <c r="IR794" s="527"/>
      <c r="IS794" s="527"/>
    </row>
    <row r="795" s="5" customFormat="1" ht="24.95" customHeight="1" spans="1:253">
      <c r="A795" s="568" t="s">
        <v>625</v>
      </c>
      <c r="B795" s="367">
        <f t="shared" ref="B795:F795" si="158">SUM(B796:B803)</f>
        <v>22</v>
      </c>
      <c r="C795" s="367">
        <f t="shared" si="158"/>
        <v>141</v>
      </c>
      <c r="D795" s="367">
        <f t="shared" si="158"/>
        <v>54</v>
      </c>
      <c r="E795" s="561">
        <f t="shared" si="152"/>
        <v>0.382978723404255</v>
      </c>
      <c r="F795" s="367">
        <f t="shared" si="158"/>
        <v>1478</v>
      </c>
      <c r="G795" s="562">
        <f t="shared" si="149"/>
        <v>-0.963464140730717</v>
      </c>
      <c r="H795" s="527"/>
      <c r="I795" s="527"/>
      <c r="J795" s="527"/>
      <c r="K795" s="527"/>
      <c r="L795" s="527"/>
      <c r="M795" s="527"/>
      <c r="N795" s="527"/>
      <c r="O795" s="527"/>
      <c r="P795" s="527"/>
      <c r="Q795" s="527"/>
      <c r="R795" s="527"/>
      <c r="S795" s="527"/>
      <c r="T795" s="527"/>
      <c r="U795" s="527"/>
      <c r="V795" s="527"/>
      <c r="W795" s="527"/>
      <c r="X795" s="527"/>
      <c r="Y795" s="527"/>
      <c r="Z795" s="527"/>
      <c r="AA795" s="527"/>
      <c r="AB795" s="527"/>
      <c r="AC795" s="527"/>
      <c r="HN795" s="527"/>
      <c r="HO795" s="527"/>
      <c r="HP795" s="527"/>
      <c r="HQ795" s="527"/>
      <c r="HR795" s="527"/>
      <c r="HS795" s="527"/>
      <c r="HT795" s="527"/>
      <c r="HU795" s="527"/>
      <c r="HV795" s="527"/>
      <c r="HW795" s="527"/>
      <c r="HX795" s="527"/>
      <c r="HY795" s="527"/>
      <c r="HZ795" s="527"/>
      <c r="IA795" s="527"/>
      <c r="IB795" s="527"/>
      <c r="IC795" s="527"/>
      <c r="ID795" s="527"/>
      <c r="IE795" s="527"/>
      <c r="IF795" s="527"/>
      <c r="IG795" s="527"/>
      <c r="IH795" s="527"/>
      <c r="II795" s="527"/>
      <c r="IJ795" s="527"/>
      <c r="IK795" s="527"/>
      <c r="IL795" s="527"/>
      <c r="IM795" s="527"/>
      <c r="IN795" s="527"/>
      <c r="IO795" s="527"/>
      <c r="IP795" s="527"/>
      <c r="IQ795" s="527"/>
      <c r="IR795" s="527"/>
      <c r="IS795" s="527"/>
    </row>
    <row r="796" s="5" customFormat="1" ht="24.95" customHeight="1" spans="1:253">
      <c r="A796" s="563" t="s">
        <v>626</v>
      </c>
      <c r="B796" s="564">
        <v>0</v>
      </c>
      <c r="C796" s="565">
        <v>0</v>
      </c>
      <c r="D796" s="565">
        <v>0</v>
      </c>
      <c r="E796" s="566" t="str">
        <f t="shared" si="152"/>
        <v/>
      </c>
      <c r="F796" s="565">
        <v>50</v>
      </c>
      <c r="G796" s="567">
        <f t="shared" si="149"/>
        <v>-1</v>
      </c>
      <c r="H796" s="527"/>
      <c r="I796" s="527"/>
      <c r="J796" s="527"/>
      <c r="K796" s="527"/>
      <c r="L796" s="527"/>
      <c r="M796" s="527"/>
      <c r="N796" s="527"/>
      <c r="O796" s="527"/>
      <c r="P796" s="527"/>
      <c r="Q796" s="527"/>
      <c r="R796" s="527"/>
      <c r="S796" s="527"/>
      <c r="T796" s="527"/>
      <c r="U796" s="527"/>
      <c r="V796" s="527"/>
      <c r="W796" s="527"/>
      <c r="X796" s="527"/>
      <c r="Y796" s="527"/>
      <c r="Z796" s="527"/>
      <c r="AA796" s="527"/>
      <c r="AB796" s="527"/>
      <c r="AC796" s="527"/>
      <c r="HN796" s="527"/>
      <c r="HO796" s="527"/>
      <c r="HP796" s="527"/>
      <c r="HQ796" s="527"/>
      <c r="HR796" s="527"/>
      <c r="HS796" s="527"/>
      <c r="HT796" s="527"/>
      <c r="HU796" s="527"/>
      <c r="HV796" s="527"/>
      <c r="HW796" s="527"/>
      <c r="HX796" s="527"/>
      <c r="HY796" s="527"/>
      <c r="HZ796" s="527"/>
      <c r="IA796" s="527"/>
      <c r="IB796" s="527"/>
      <c r="IC796" s="527"/>
      <c r="ID796" s="527"/>
      <c r="IE796" s="527"/>
      <c r="IF796" s="527"/>
      <c r="IG796" s="527"/>
      <c r="IH796" s="527"/>
      <c r="II796" s="527"/>
      <c r="IJ796" s="527"/>
      <c r="IK796" s="527"/>
      <c r="IL796" s="527"/>
      <c r="IM796" s="527"/>
      <c r="IN796" s="527"/>
      <c r="IO796" s="527"/>
      <c r="IP796" s="527"/>
      <c r="IQ796" s="527"/>
      <c r="IR796" s="527"/>
      <c r="IS796" s="527"/>
    </row>
    <row r="797" s="529" customFormat="1" ht="24.95" customHeight="1" spans="1:253">
      <c r="A797" s="563" t="s">
        <v>627</v>
      </c>
      <c r="B797" s="564">
        <v>0</v>
      </c>
      <c r="C797" s="565">
        <v>0</v>
      </c>
      <c r="D797" s="565">
        <v>0</v>
      </c>
      <c r="E797" s="566" t="str">
        <f t="shared" si="152"/>
        <v/>
      </c>
      <c r="F797" s="565">
        <v>913</v>
      </c>
      <c r="G797" s="567">
        <f t="shared" si="149"/>
        <v>-1</v>
      </c>
      <c r="H797" s="527"/>
      <c r="I797" s="527"/>
      <c r="J797" s="527"/>
      <c r="K797" s="527"/>
      <c r="L797" s="527"/>
      <c r="M797" s="527"/>
      <c r="N797" s="527"/>
      <c r="O797" s="527"/>
      <c r="P797" s="527"/>
      <c r="Q797" s="527"/>
      <c r="R797" s="527"/>
      <c r="S797" s="527"/>
      <c r="T797" s="527"/>
      <c r="U797" s="527"/>
      <c r="V797" s="527"/>
      <c r="W797" s="527"/>
      <c r="X797" s="527"/>
      <c r="Y797" s="527"/>
      <c r="Z797" s="527"/>
      <c r="AA797" s="527"/>
      <c r="AB797" s="527"/>
      <c r="AC797" s="527"/>
      <c r="HN797" s="527"/>
      <c r="HO797" s="527"/>
      <c r="HP797" s="527"/>
      <c r="HQ797" s="527"/>
      <c r="HR797" s="527"/>
      <c r="HS797" s="527"/>
      <c r="HT797" s="527"/>
      <c r="HU797" s="527"/>
      <c r="HV797" s="527"/>
      <c r="HW797" s="527"/>
      <c r="HX797" s="527"/>
      <c r="HY797" s="527"/>
      <c r="HZ797" s="527"/>
      <c r="IA797" s="527"/>
      <c r="IB797" s="527"/>
      <c r="IC797" s="527"/>
      <c r="ID797" s="527"/>
      <c r="IE797" s="527"/>
      <c r="IF797" s="527"/>
      <c r="IG797" s="527"/>
      <c r="IH797" s="527"/>
      <c r="II797" s="527"/>
      <c r="IJ797" s="527"/>
      <c r="IK797" s="527"/>
      <c r="IL797" s="527"/>
      <c r="IM797" s="527"/>
      <c r="IN797" s="527"/>
      <c r="IO797" s="527"/>
      <c r="IP797" s="527"/>
      <c r="IQ797" s="527"/>
      <c r="IR797" s="527"/>
      <c r="IS797" s="527"/>
    </row>
    <row r="798" s="528" customFormat="1" ht="24.95" customHeight="1" spans="1:253">
      <c r="A798" s="563" t="s">
        <v>628</v>
      </c>
      <c r="B798" s="564">
        <v>0</v>
      </c>
      <c r="C798" s="565">
        <v>0</v>
      </c>
      <c r="D798" s="565">
        <v>0</v>
      </c>
      <c r="E798" s="566" t="str">
        <f t="shared" si="152"/>
        <v/>
      </c>
      <c r="F798" s="565">
        <v>0</v>
      </c>
      <c r="G798" s="567" t="str">
        <f t="shared" si="149"/>
        <v/>
      </c>
    </row>
    <row r="799" s="5" customFormat="1" ht="24.95" customHeight="1" spans="1:253">
      <c r="A799" s="563" t="s">
        <v>629</v>
      </c>
      <c r="B799" s="564">
        <v>0</v>
      </c>
      <c r="C799" s="565">
        <v>0</v>
      </c>
      <c r="D799" s="565">
        <v>0</v>
      </c>
      <c r="E799" s="566" t="str">
        <f t="shared" si="152"/>
        <v/>
      </c>
      <c r="F799" s="565">
        <v>0</v>
      </c>
      <c r="G799" s="567" t="str">
        <f t="shared" si="149"/>
        <v/>
      </c>
      <c r="H799" s="527"/>
      <c r="I799" s="527"/>
      <c r="J799" s="527"/>
      <c r="K799" s="527"/>
      <c r="L799" s="527"/>
      <c r="M799" s="527"/>
      <c r="N799" s="527"/>
      <c r="O799" s="527"/>
      <c r="P799" s="527"/>
      <c r="Q799" s="527"/>
      <c r="R799" s="527"/>
      <c r="S799" s="527"/>
      <c r="T799" s="527"/>
      <c r="U799" s="527"/>
      <c r="V799" s="527"/>
      <c r="W799" s="527"/>
      <c r="X799" s="527"/>
      <c r="Y799" s="527"/>
      <c r="Z799" s="527"/>
      <c r="AA799" s="527"/>
      <c r="AB799" s="527"/>
      <c r="AC799" s="527"/>
      <c r="HN799" s="527"/>
      <c r="HO799" s="527"/>
      <c r="HP799" s="527"/>
      <c r="HQ799" s="527"/>
      <c r="HR799" s="527"/>
      <c r="HS799" s="527"/>
      <c r="HT799" s="527"/>
      <c r="HU799" s="527"/>
      <c r="HV799" s="527"/>
      <c r="HW799" s="527"/>
      <c r="HX799" s="527"/>
      <c r="HY799" s="527"/>
      <c r="HZ799" s="527"/>
      <c r="IA799" s="527"/>
      <c r="IB799" s="527"/>
      <c r="IC799" s="527"/>
      <c r="ID799" s="527"/>
      <c r="IE799" s="527"/>
      <c r="IF799" s="527"/>
      <c r="IG799" s="527"/>
      <c r="IH799" s="527"/>
      <c r="II799" s="527"/>
      <c r="IJ799" s="527"/>
      <c r="IK799" s="527"/>
      <c r="IL799" s="527"/>
      <c r="IM799" s="527"/>
      <c r="IN799" s="527"/>
      <c r="IO799" s="527"/>
      <c r="IP799" s="527"/>
      <c r="IQ799" s="527"/>
      <c r="IR799" s="527"/>
      <c r="IS799" s="527"/>
    </row>
    <row r="800" s="529" customFormat="1" ht="24.95" customHeight="1" spans="1:253">
      <c r="A800" s="563" t="s">
        <v>630</v>
      </c>
      <c r="B800" s="564">
        <v>0</v>
      </c>
      <c r="C800" s="565">
        <v>0</v>
      </c>
      <c r="D800" s="565">
        <v>0</v>
      </c>
      <c r="E800" s="566" t="str">
        <f t="shared" si="152"/>
        <v/>
      </c>
      <c r="F800" s="565">
        <v>0</v>
      </c>
      <c r="G800" s="567" t="str">
        <f t="shared" si="149"/>
        <v/>
      </c>
      <c r="H800" s="527"/>
      <c r="I800" s="527"/>
      <c r="J800" s="527"/>
      <c r="K800" s="527"/>
      <c r="L800" s="527"/>
      <c r="M800" s="527"/>
      <c r="N800" s="527"/>
      <c r="O800" s="527"/>
      <c r="P800" s="527"/>
      <c r="Q800" s="527"/>
      <c r="R800" s="527"/>
      <c r="S800" s="527"/>
      <c r="T800" s="527"/>
      <c r="U800" s="527"/>
      <c r="V800" s="527"/>
      <c r="W800" s="527"/>
      <c r="X800" s="527"/>
      <c r="Y800" s="527"/>
      <c r="Z800" s="527"/>
      <c r="AA800" s="527"/>
      <c r="AB800" s="527"/>
      <c r="AC800" s="527"/>
      <c r="HN800" s="527"/>
      <c r="HO800" s="527"/>
      <c r="HP800" s="527"/>
      <c r="HQ800" s="527"/>
      <c r="HR800" s="527"/>
      <c r="HS800" s="527"/>
      <c r="HT800" s="527"/>
      <c r="HU800" s="527"/>
      <c r="HV800" s="527"/>
      <c r="HW800" s="527"/>
      <c r="HX800" s="527"/>
      <c r="HY800" s="527"/>
      <c r="HZ800" s="527"/>
      <c r="IA800" s="527"/>
      <c r="IB800" s="527"/>
      <c r="IC800" s="527"/>
      <c r="ID800" s="527"/>
      <c r="IE800" s="527"/>
      <c r="IF800" s="527"/>
      <c r="IG800" s="527"/>
      <c r="IH800" s="527"/>
      <c r="II800" s="527"/>
      <c r="IJ800" s="527"/>
      <c r="IK800" s="527"/>
      <c r="IL800" s="527"/>
      <c r="IM800" s="527"/>
      <c r="IN800" s="527"/>
      <c r="IO800" s="527"/>
      <c r="IP800" s="527"/>
      <c r="IQ800" s="527"/>
      <c r="IR800" s="527"/>
      <c r="IS800" s="527"/>
    </row>
    <row r="801" s="528" customFormat="1" ht="24.95" customHeight="1" spans="1:253">
      <c r="A801" s="563" t="s">
        <v>631</v>
      </c>
      <c r="B801" s="564">
        <v>0</v>
      </c>
      <c r="C801" s="565">
        <v>0</v>
      </c>
      <c r="D801" s="565">
        <v>0</v>
      </c>
      <c r="E801" s="566" t="str">
        <f t="shared" si="152"/>
        <v/>
      </c>
      <c r="F801" s="565">
        <v>0</v>
      </c>
      <c r="G801" s="567" t="str">
        <f t="shared" si="149"/>
        <v/>
      </c>
    </row>
    <row r="802" s="5" customFormat="1" ht="24.95" customHeight="1" spans="1:253">
      <c r="A802" s="563" t="s">
        <v>632</v>
      </c>
      <c r="B802" s="564">
        <v>0</v>
      </c>
      <c r="C802" s="565">
        <v>0</v>
      </c>
      <c r="D802" s="565">
        <v>0</v>
      </c>
      <c r="E802" s="566" t="str">
        <f t="shared" si="152"/>
        <v/>
      </c>
      <c r="F802" s="565">
        <v>0</v>
      </c>
      <c r="G802" s="567" t="str">
        <f t="shared" si="149"/>
        <v/>
      </c>
      <c r="H802" s="527"/>
      <c r="I802" s="527"/>
      <c r="J802" s="527"/>
      <c r="K802" s="527"/>
      <c r="L802" s="527"/>
      <c r="M802" s="527"/>
      <c r="N802" s="527"/>
      <c r="O802" s="527"/>
      <c r="P802" s="527"/>
      <c r="Q802" s="527"/>
      <c r="R802" s="527"/>
      <c r="S802" s="527"/>
      <c r="T802" s="527"/>
      <c r="U802" s="527"/>
      <c r="V802" s="527"/>
      <c r="W802" s="527"/>
      <c r="X802" s="527"/>
      <c r="Y802" s="527"/>
      <c r="Z802" s="527"/>
      <c r="AA802" s="527"/>
      <c r="AB802" s="527"/>
      <c r="AC802" s="527"/>
      <c r="HN802" s="527"/>
      <c r="HO802" s="527"/>
      <c r="HP802" s="527"/>
      <c r="HQ802" s="527"/>
      <c r="HR802" s="527"/>
      <c r="HS802" s="527"/>
      <c r="HT802" s="527"/>
      <c r="HU802" s="527"/>
      <c r="HV802" s="527"/>
      <c r="HW802" s="527"/>
      <c r="HX802" s="527"/>
      <c r="HY802" s="527"/>
      <c r="HZ802" s="527"/>
      <c r="IA802" s="527"/>
      <c r="IB802" s="527"/>
      <c r="IC802" s="527"/>
      <c r="ID802" s="527"/>
      <c r="IE802" s="527"/>
      <c r="IF802" s="527"/>
      <c r="IG802" s="527"/>
      <c r="IH802" s="527"/>
      <c r="II802" s="527"/>
      <c r="IJ802" s="527"/>
      <c r="IK802" s="527"/>
      <c r="IL802" s="527"/>
      <c r="IM802" s="527"/>
      <c r="IN802" s="527"/>
      <c r="IO802" s="527"/>
      <c r="IP802" s="527"/>
      <c r="IQ802" s="527"/>
      <c r="IR802" s="527"/>
      <c r="IS802" s="527"/>
    </row>
    <row r="803" s="529" customFormat="1" ht="24.95" customHeight="1" spans="1:253">
      <c r="A803" s="563" t="s">
        <v>633</v>
      </c>
      <c r="B803" s="564">
        <v>22</v>
      </c>
      <c r="C803" s="565">
        <v>141</v>
      </c>
      <c r="D803" s="565">
        <v>54</v>
      </c>
      <c r="E803" s="566">
        <f t="shared" si="152"/>
        <v>0.382978723404255</v>
      </c>
      <c r="F803" s="565">
        <v>515</v>
      </c>
      <c r="G803" s="567">
        <f t="shared" si="149"/>
        <v>-0.895145631067961</v>
      </c>
      <c r="H803" s="527"/>
      <c r="I803" s="527"/>
      <c r="J803" s="527"/>
      <c r="K803" s="527"/>
      <c r="L803" s="527"/>
      <c r="M803" s="527"/>
      <c r="N803" s="527"/>
      <c r="O803" s="527"/>
      <c r="P803" s="527"/>
      <c r="Q803" s="527"/>
      <c r="R803" s="527"/>
      <c r="S803" s="527"/>
      <c r="T803" s="527"/>
      <c r="U803" s="527"/>
      <c r="V803" s="527"/>
      <c r="W803" s="527"/>
      <c r="X803" s="527"/>
      <c r="Y803" s="527"/>
      <c r="Z803" s="527"/>
      <c r="AA803" s="527"/>
      <c r="AB803" s="527"/>
      <c r="AC803" s="527"/>
      <c r="HN803" s="527"/>
      <c r="HO803" s="527"/>
      <c r="HP803" s="527"/>
      <c r="HQ803" s="527"/>
      <c r="HR803" s="527"/>
      <c r="HS803" s="527"/>
      <c r="HT803" s="527"/>
      <c r="HU803" s="527"/>
      <c r="HV803" s="527"/>
      <c r="HW803" s="527"/>
      <c r="HX803" s="527"/>
      <c r="HY803" s="527"/>
      <c r="HZ803" s="527"/>
      <c r="IA803" s="527"/>
      <c r="IB803" s="527"/>
      <c r="IC803" s="527"/>
      <c r="ID803" s="527"/>
      <c r="IE803" s="527"/>
      <c r="IF803" s="527"/>
      <c r="IG803" s="527"/>
      <c r="IH803" s="527"/>
      <c r="II803" s="527"/>
      <c r="IJ803" s="527"/>
      <c r="IK803" s="527"/>
      <c r="IL803" s="527"/>
      <c r="IM803" s="527"/>
      <c r="IN803" s="527"/>
      <c r="IO803" s="527"/>
      <c r="IP803" s="527"/>
      <c r="IQ803" s="527"/>
      <c r="IR803" s="527"/>
      <c r="IS803" s="527"/>
    </row>
    <row r="804" s="528" customFormat="1" ht="24.95" customHeight="1" spans="1:253">
      <c r="A804" s="568" t="s">
        <v>634</v>
      </c>
      <c r="B804" s="367">
        <f t="shared" ref="B804:F804" si="159">SUM(B805:B810)</f>
        <v>0</v>
      </c>
      <c r="C804" s="367">
        <f t="shared" si="159"/>
        <v>662</v>
      </c>
      <c r="D804" s="367">
        <f t="shared" si="159"/>
        <v>57</v>
      </c>
      <c r="E804" s="561">
        <f t="shared" si="152"/>
        <v>0.0861027190332326</v>
      </c>
      <c r="F804" s="367">
        <f t="shared" si="159"/>
        <v>0</v>
      </c>
      <c r="G804" s="562" t="str">
        <f t="shared" si="149"/>
        <v/>
      </c>
    </row>
    <row r="805" s="528" customFormat="1" ht="24.95" customHeight="1" spans="1:253">
      <c r="A805" s="563" t="s">
        <v>635</v>
      </c>
      <c r="B805" s="564">
        <v>0</v>
      </c>
      <c r="C805" s="565">
        <v>57</v>
      </c>
      <c r="D805" s="565">
        <v>57</v>
      </c>
      <c r="E805" s="566">
        <f t="shared" si="152"/>
        <v>1</v>
      </c>
      <c r="F805" s="565">
        <v>0</v>
      </c>
      <c r="G805" s="567" t="str">
        <f t="shared" si="149"/>
        <v/>
      </c>
    </row>
    <row r="806" s="528" customFormat="1" ht="24.95" customHeight="1" spans="1:253">
      <c r="A806" s="563" t="s">
        <v>636</v>
      </c>
      <c r="B806" s="564">
        <v>0</v>
      </c>
      <c r="C806" s="565">
        <v>0</v>
      </c>
      <c r="D806" s="565">
        <v>0</v>
      </c>
      <c r="E806" s="566" t="str">
        <f t="shared" si="152"/>
        <v/>
      </c>
      <c r="F806" s="565">
        <v>0</v>
      </c>
      <c r="G806" s="567" t="str">
        <f t="shared" si="149"/>
        <v/>
      </c>
    </row>
    <row r="807" s="529" customFormat="1" ht="24.95" customHeight="1" spans="1:253">
      <c r="A807" s="563" t="s">
        <v>637</v>
      </c>
      <c r="B807" s="564">
        <v>0</v>
      </c>
      <c r="C807" s="565">
        <v>0</v>
      </c>
      <c r="D807" s="565">
        <v>0</v>
      </c>
      <c r="E807" s="566" t="str">
        <f t="shared" si="152"/>
        <v/>
      </c>
      <c r="F807" s="565">
        <v>0</v>
      </c>
      <c r="G807" s="567" t="str">
        <f t="shared" si="149"/>
        <v/>
      </c>
      <c r="H807" s="527"/>
      <c r="I807" s="527"/>
      <c r="J807" s="527"/>
      <c r="K807" s="527"/>
      <c r="L807" s="527"/>
      <c r="M807" s="527"/>
      <c r="N807" s="527"/>
      <c r="O807" s="527"/>
      <c r="P807" s="527"/>
      <c r="Q807" s="527"/>
      <c r="R807" s="527"/>
      <c r="S807" s="527"/>
      <c r="T807" s="527"/>
      <c r="U807" s="527"/>
      <c r="V807" s="527"/>
      <c r="W807" s="527"/>
      <c r="X807" s="527"/>
      <c r="Y807" s="527"/>
      <c r="Z807" s="527"/>
      <c r="AA807" s="527"/>
      <c r="AB807" s="527"/>
      <c r="AC807" s="527"/>
      <c r="HN807" s="527"/>
      <c r="HO807" s="527"/>
      <c r="HP807" s="527"/>
      <c r="HQ807" s="527"/>
      <c r="HR807" s="527"/>
      <c r="HS807" s="527"/>
      <c r="HT807" s="527"/>
      <c r="HU807" s="527"/>
      <c r="HV807" s="527"/>
      <c r="HW807" s="527"/>
      <c r="HX807" s="527"/>
      <c r="HY807" s="527"/>
      <c r="HZ807" s="527"/>
      <c r="IA807" s="527"/>
      <c r="IB807" s="527"/>
      <c r="IC807" s="527"/>
      <c r="ID807" s="527"/>
      <c r="IE807" s="527"/>
      <c r="IF807" s="527"/>
      <c r="IG807" s="527"/>
      <c r="IH807" s="527"/>
      <c r="II807" s="527"/>
      <c r="IJ807" s="527"/>
      <c r="IK807" s="527"/>
      <c r="IL807" s="527"/>
      <c r="IM807" s="527"/>
      <c r="IN807" s="527"/>
      <c r="IO807" s="527"/>
      <c r="IP807" s="527"/>
      <c r="IQ807" s="527"/>
      <c r="IR807" s="527"/>
      <c r="IS807" s="527"/>
    </row>
    <row r="808" s="528" customFormat="1" ht="24.95" customHeight="1" spans="1:253">
      <c r="A808" s="563" t="s">
        <v>638</v>
      </c>
      <c r="B808" s="564">
        <v>0</v>
      </c>
      <c r="C808" s="565">
        <v>0</v>
      </c>
      <c r="D808" s="565">
        <v>0</v>
      </c>
      <c r="E808" s="566" t="str">
        <f t="shared" si="152"/>
        <v/>
      </c>
      <c r="F808" s="565">
        <v>0</v>
      </c>
      <c r="G808" s="567" t="str">
        <f t="shared" si="149"/>
        <v/>
      </c>
    </row>
    <row r="809" s="525" customFormat="1" ht="24.95" customHeight="1" spans="1:253">
      <c r="A809" s="563" t="s">
        <v>639</v>
      </c>
      <c r="B809" s="564">
        <v>0</v>
      </c>
      <c r="C809" s="565">
        <v>0</v>
      </c>
      <c r="D809" s="565">
        <v>0</v>
      </c>
      <c r="E809" s="566" t="str">
        <f t="shared" si="152"/>
        <v/>
      </c>
      <c r="F809" s="565">
        <v>0</v>
      </c>
      <c r="G809" s="567" t="str">
        <f t="shared" si="149"/>
        <v/>
      </c>
      <c r="H809" s="527"/>
      <c r="I809" s="527"/>
      <c r="J809" s="527"/>
      <c r="K809" s="527"/>
      <c r="L809" s="527"/>
      <c r="M809" s="527"/>
      <c r="N809" s="527"/>
      <c r="O809" s="527"/>
      <c r="P809" s="527"/>
      <c r="Q809" s="527"/>
      <c r="R809" s="527"/>
      <c r="S809" s="527"/>
      <c r="T809" s="527"/>
      <c r="U809" s="527"/>
      <c r="V809" s="527"/>
      <c r="W809" s="527"/>
      <c r="X809" s="527"/>
      <c r="Y809" s="527"/>
      <c r="Z809" s="527"/>
      <c r="AA809" s="527"/>
      <c r="AB809" s="527"/>
      <c r="AC809" s="527"/>
      <c r="HN809" s="527"/>
      <c r="HO809" s="527"/>
      <c r="HP809" s="527"/>
      <c r="HQ809" s="527"/>
      <c r="HR809" s="527"/>
      <c r="HS809" s="527"/>
      <c r="HT809" s="527"/>
      <c r="HU809" s="527"/>
      <c r="HV809" s="527"/>
      <c r="HW809" s="527"/>
      <c r="HX809" s="527"/>
      <c r="HY809" s="527"/>
      <c r="HZ809" s="527"/>
      <c r="IA809" s="527"/>
      <c r="IB809" s="527"/>
      <c r="IC809" s="527"/>
      <c r="ID809" s="527"/>
      <c r="IE809" s="527"/>
      <c r="IF809" s="527"/>
      <c r="IG809" s="527"/>
      <c r="IH809" s="527"/>
      <c r="II809" s="527"/>
      <c r="IJ809" s="527"/>
      <c r="IK809" s="527"/>
      <c r="IL809" s="527"/>
      <c r="IM809" s="527"/>
      <c r="IN809" s="527"/>
      <c r="IO809" s="527"/>
      <c r="IP809" s="527"/>
      <c r="IQ809" s="527"/>
      <c r="IR809" s="527"/>
      <c r="IS809" s="527"/>
    </row>
    <row r="810" s="525" customFormat="1" ht="24.95" customHeight="1" spans="1:253">
      <c r="A810" s="563" t="s">
        <v>640</v>
      </c>
      <c r="B810" s="564">
        <v>0</v>
      </c>
      <c r="C810" s="565">
        <v>605</v>
      </c>
      <c r="D810" s="565">
        <v>0</v>
      </c>
      <c r="E810" s="566">
        <f t="shared" si="152"/>
        <v>0</v>
      </c>
      <c r="F810" s="565">
        <v>0</v>
      </c>
      <c r="G810" s="567" t="str">
        <f t="shared" si="149"/>
        <v/>
      </c>
      <c r="H810" s="527"/>
      <c r="I810" s="527"/>
      <c r="J810" s="527"/>
      <c r="K810" s="527"/>
      <c r="L810" s="527"/>
      <c r="M810" s="527"/>
      <c r="N810" s="527"/>
      <c r="O810" s="527"/>
      <c r="P810" s="527"/>
      <c r="Q810" s="527"/>
      <c r="R810" s="527"/>
      <c r="S810" s="527"/>
      <c r="T810" s="527"/>
      <c r="U810" s="527"/>
      <c r="V810" s="527"/>
      <c r="W810" s="527"/>
      <c r="X810" s="527"/>
      <c r="Y810" s="527"/>
      <c r="Z810" s="527"/>
      <c r="AA810" s="527"/>
      <c r="AB810" s="527"/>
      <c r="AC810" s="527"/>
      <c r="HN810" s="527"/>
      <c r="HO810" s="527"/>
      <c r="HP810" s="527"/>
      <c r="HQ810" s="527"/>
      <c r="HR810" s="527"/>
      <c r="HS810" s="527"/>
      <c r="HT810" s="527"/>
      <c r="HU810" s="527"/>
      <c r="HV810" s="527"/>
      <c r="HW810" s="527"/>
      <c r="HX810" s="527"/>
      <c r="HY810" s="527"/>
      <c r="HZ810" s="527"/>
      <c r="IA810" s="527"/>
      <c r="IB810" s="527"/>
      <c r="IC810" s="527"/>
      <c r="ID810" s="527"/>
      <c r="IE810" s="527"/>
      <c r="IF810" s="527"/>
      <c r="IG810" s="527"/>
      <c r="IH810" s="527"/>
      <c r="II810" s="527"/>
      <c r="IJ810" s="527"/>
      <c r="IK810" s="527"/>
      <c r="IL810" s="527"/>
      <c r="IM810" s="527"/>
      <c r="IN810" s="527"/>
      <c r="IO810" s="527"/>
      <c r="IP810" s="527"/>
      <c r="IQ810" s="527"/>
      <c r="IR810" s="527"/>
      <c r="IS810" s="527"/>
    </row>
    <row r="811" s="525" customFormat="1" ht="24.95" customHeight="1" spans="1:253">
      <c r="A811" s="568" t="s">
        <v>641</v>
      </c>
      <c r="B811" s="367">
        <f t="shared" ref="B811:F811" si="160">SUM(B812:B817)</f>
        <v>0</v>
      </c>
      <c r="C811" s="367">
        <f t="shared" si="160"/>
        <v>95</v>
      </c>
      <c r="D811" s="367">
        <f t="shared" si="160"/>
        <v>95</v>
      </c>
      <c r="E811" s="561">
        <f t="shared" si="152"/>
        <v>1</v>
      </c>
      <c r="F811" s="367">
        <f t="shared" si="160"/>
        <v>0</v>
      </c>
      <c r="G811" s="562" t="str">
        <f t="shared" si="149"/>
        <v/>
      </c>
      <c r="H811" s="527"/>
      <c r="I811" s="527"/>
      <c r="J811" s="527"/>
      <c r="K811" s="527"/>
      <c r="L811" s="527"/>
      <c r="M811" s="527"/>
      <c r="N811" s="527"/>
      <c r="O811" s="527"/>
      <c r="P811" s="527"/>
      <c r="Q811" s="527"/>
      <c r="R811" s="527"/>
      <c r="S811" s="527"/>
      <c r="T811" s="527"/>
      <c r="U811" s="527"/>
      <c r="V811" s="527"/>
      <c r="W811" s="527"/>
      <c r="X811" s="527"/>
      <c r="Y811" s="527"/>
      <c r="Z811" s="527"/>
      <c r="AA811" s="527"/>
      <c r="AB811" s="527"/>
      <c r="AC811" s="527"/>
      <c r="HN811" s="527"/>
      <c r="HO811" s="527"/>
      <c r="HP811" s="527"/>
      <c r="HQ811" s="527"/>
      <c r="HR811" s="527"/>
      <c r="HS811" s="527"/>
      <c r="HT811" s="527"/>
      <c r="HU811" s="527"/>
      <c r="HV811" s="527"/>
      <c r="HW811" s="527"/>
      <c r="HX811" s="527"/>
      <c r="HY811" s="527"/>
      <c r="HZ811" s="527"/>
      <c r="IA811" s="527"/>
      <c r="IB811" s="527"/>
      <c r="IC811" s="527"/>
      <c r="ID811" s="527"/>
      <c r="IE811" s="527"/>
      <c r="IF811" s="527"/>
      <c r="IG811" s="527"/>
      <c r="IH811" s="527"/>
      <c r="II811" s="527"/>
      <c r="IJ811" s="527"/>
      <c r="IK811" s="527"/>
      <c r="IL811" s="527"/>
      <c r="IM811" s="527"/>
      <c r="IN811" s="527"/>
      <c r="IO811" s="527"/>
      <c r="IP811" s="527"/>
      <c r="IQ811" s="527"/>
      <c r="IR811" s="527"/>
      <c r="IS811" s="527"/>
    </row>
    <row r="812" s="525" customFormat="1" ht="24.95" customHeight="1" spans="1:253">
      <c r="A812" s="563" t="s">
        <v>642</v>
      </c>
      <c r="B812" s="564">
        <v>0</v>
      </c>
      <c r="C812" s="565">
        <v>0</v>
      </c>
      <c r="D812" s="565">
        <v>0</v>
      </c>
      <c r="E812" s="566" t="str">
        <f t="shared" si="152"/>
        <v/>
      </c>
      <c r="F812" s="565">
        <v>0</v>
      </c>
      <c r="G812" s="567" t="str">
        <f t="shared" si="149"/>
        <v/>
      </c>
      <c r="H812" s="527"/>
      <c r="I812" s="527"/>
      <c r="J812" s="527"/>
      <c r="K812" s="527"/>
      <c r="L812" s="527"/>
      <c r="M812" s="527"/>
      <c r="N812" s="527"/>
      <c r="O812" s="527"/>
      <c r="P812" s="527"/>
      <c r="Q812" s="527"/>
      <c r="R812" s="527"/>
      <c r="S812" s="527"/>
      <c r="T812" s="527"/>
      <c r="U812" s="527"/>
      <c r="V812" s="527"/>
      <c r="W812" s="527"/>
      <c r="X812" s="527"/>
      <c r="Y812" s="527"/>
      <c r="Z812" s="527"/>
      <c r="AA812" s="527"/>
      <c r="AB812" s="527"/>
      <c r="AC812" s="527"/>
      <c r="HN812" s="527"/>
      <c r="HO812" s="527"/>
      <c r="HP812" s="527"/>
      <c r="HQ812" s="527"/>
      <c r="HR812" s="527"/>
      <c r="HS812" s="527"/>
      <c r="HT812" s="527"/>
      <c r="HU812" s="527"/>
      <c r="HV812" s="527"/>
      <c r="HW812" s="527"/>
      <c r="HX812" s="527"/>
      <c r="HY812" s="527"/>
      <c r="HZ812" s="527"/>
      <c r="IA812" s="527"/>
      <c r="IB812" s="527"/>
      <c r="IC812" s="527"/>
      <c r="ID812" s="527"/>
      <c r="IE812" s="527"/>
      <c r="IF812" s="527"/>
      <c r="IG812" s="527"/>
      <c r="IH812" s="527"/>
      <c r="II812" s="527"/>
      <c r="IJ812" s="527"/>
      <c r="IK812" s="527"/>
      <c r="IL812" s="527"/>
      <c r="IM812" s="527"/>
      <c r="IN812" s="527"/>
      <c r="IO812" s="527"/>
      <c r="IP812" s="527"/>
      <c r="IQ812" s="527"/>
      <c r="IR812" s="527"/>
      <c r="IS812" s="527"/>
    </row>
    <row r="813" s="529" customFormat="1" ht="24.95" customHeight="1" spans="1:253">
      <c r="A813" s="563" t="s">
        <v>643</v>
      </c>
      <c r="B813" s="564">
        <v>0</v>
      </c>
      <c r="C813" s="565">
        <v>0</v>
      </c>
      <c r="D813" s="565">
        <v>0</v>
      </c>
      <c r="E813" s="566" t="str">
        <f t="shared" si="152"/>
        <v/>
      </c>
      <c r="F813" s="565">
        <v>0</v>
      </c>
      <c r="G813" s="567" t="str">
        <f t="shared" si="149"/>
        <v/>
      </c>
      <c r="H813" s="527"/>
      <c r="I813" s="527"/>
      <c r="J813" s="527"/>
      <c r="K813" s="527"/>
      <c r="L813" s="527"/>
      <c r="M813" s="527"/>
      <c r="N813" s="527"/>
      <c r="O813" s="527"/>
      <c r="P813" s="527"/>
      <c r="Q813" s="527"/>
      <c r="R813" s="527"/>
      <c r="S813" s="527"/>
      <c r="T813" s="527"/>
      <c r="U813" s="527"/>
      <c r="V813" s="527"/>
      <c r="W813" s="527"/>
      <c r="X813" s="527"/>
      <c r="Y813" s="527"/>
      <c r="Z813" s="527"/>
      <c r="AA813" s="527"/>
      <c r="AB813" s="527"/>
      <c r="AC813" s="527"/>
      <c r="HN813" s="527"/>
      <c r="HO813" s="527"/>
      <c r="HP813" s="527"/>
      <c r="HQ813" s="527"/>
      <c r="HR813" s="527"/>
      <c r="HS813" s="527"/>
      <c r="HT813" s="527"/>
      <c r="HU813" s="527"/>
      <c r="HV813" s="527"/>
      <c r="HW813" s="527"/>
      <c r="HX813" s="527"/>
      <c r="HY813" s="527"/>
      <c r="HZ813" s="527"/>
      <c r="IA813" s="527"/>
      <c r="IB813" s="527"/>
      <c r="IC813" s="527"/>
      <c r="ID813" s="527"/>
      <c r="IE813" s="527"/>
      <c r="IF813" s="527"/>
      <c r="IG813" s="527"/>
      <c r="IH813" s="527"/>
      <c r="II813" s="527"/>
      <c r="IJ813" s="527"/>
      <c r="IK813" s="527"/>
      <c r="IL813" s="527"/>
      <c r="IM813" s="527"/>
      <c r="IN813" s="527"/>
      <c r="IO813" s="527"/>
      <c r="IP813" s="527"/>
      <c r="IQ813" s="527"/>
      <c r="IR813" s="527"/>
      <c r="IS813" s="527"/>
    </row>
    <row r="814" s="528" customFormat="1" ht="24.95" customHeight="1" spans="1:253">
      <c r="A814" s="563" t="s">
        <v>644</v>
      </c>
      <c r="B814" s="564">
        <v>0</v>
      </c>
      <c r="C814" s="565">
        <v>0</v>
      </c>
      <c r="D814" s="565">
        <v>0</v>
      </c>
      <c r="E814" s="566" t="str">
        <f t="shared" si="152"/>
        <v/>
      </c>
      <c r="F814" s="565">
        <v>0</v>
      </c>
      <c r="G814" s="567" t="str">
        <f t="shared" si="149"/>
        <v/>
      </c>
    </row>
    <row r="815" s="529" customFormat="1" ht="24.95" customHeight="1" spans="1:253">
      <c r="A815" s="563" t="s">
        <v>645</v>
      </c>
      <c r="B815" s="564">
        <v>0</v>
      </c>
      <c r="C815" s="565">
        <v>0</v>
      </c>
      <c r="D815" s="565">
        <v>0</v>
      </c>
      <c r="E815" s="566" t="str">
        <f t="shared" si="152"/>
        <v/>
      </c>
      <c r="F815" s="565">
        <v>0</v>
      </c>
      <c r="G815" s="567" t="str">
        <f t="shared" si="149"/>
        <v/>
      </c>
      <c r="H815" s="527"/>
      <c r="I815" s="527"/>
      <c r="J815" s="527"/>
      <c r="K815" s="527"/>
      <c r="L815" s="527"/>
      <c r="M815" s="527"/>
      <c r="N815" s="527"/>
      <c r="O815" s="527"/>
      <c r="P815" s="527"/>
      <c r="Q815" s="527"/>
      <c r="R815" s="527"/>
      <c r="S815" s="527"/>
      <c r="T815" s="527"/>
      <c r="U815" s="527"/>
      <c r="V815" s="527"/>
      <c r="W815" s="527"/>
      <c r="X815" s="527"/>
      <c r="Y815" s="527"/>
      <c r="Z815" s="527"/>
      <c r="AA815" s="527"/>
      <c r="AB815" s="527"/>
      <c r="AC815" s="527"/>
      <c r="HN815" s="527"/>
      <c r="HO815" s="527"/>
      <c r="HP815" s="527"/>
      <c r="HQ815" s="527"/>
      <c r="HR815" s="527"/>
      <c r="HS815" s="527"/>
      <c r="HT815" s="527"/>
      <c r="HU815" s="527"/>
      <c r="HV815" s="527"/>
      <c r="HW815" s="527"/>
      <c r="HX815" s="527"/>
      <c r="HY815" s="527"/>
      <c r="HZ815" s="527"/>
      <c r="IA815" s="527"/>
      <c r="IB815" s="527"/>
      <c r="IC815" s="527"/>
      <c r="ID815" s="527"/>
      <c r="IE815" s="527"/>
      <c r="IF815" s="527"/>
      <c r="IG815" s="527"/>
      <c r="IH815" s="527"/>
      <c r="II815" s="527"/>
      <c r="IJ815" s="527"/>
      <c r="IK815" s="527"/>
      <c r="IL815" s="527"/>
      <c r="IM815" s="527"/>
      <c r="IN815" s="527"/>
      <c r="IO815" s="527"/>
      <c r="IP815" s="527"/>
      <c r="IQ815" s="527"/>
      <c r="IR815" s="527"/>
      <c r="IS815" s="527"/>
    </row>
    <row r="816" s="528" customFormat="1" ht="24.95" customHeight="1" spans="1:253">
      <c r="A816" s="563" t="s">
        <v>646</v>
      </c>
      <c r="B816" s="564">
        <v>0</v>
      </c>
      <c r="C816" s="565">
        <v>0</v>
      </c>
      <c r="D816" s="565">
        <v>0</v>
      </c>
      <c r="E816" s="566" t="str">
        <f t="shared" si="152"/>
        <v/>
      </c>
      <c r="F816" s="565">
        <v>0</v>
      </c>
      <c r="G816" s="567" t="str">
        <f t="shared" si="149"/>
        <v/>
      </c>
    </row>
    <row r="817" s="529" customFormat="1" ht="24.95" customHeight="1" spans="1:253">
      <c r="A817" s="563" t="s">
        <v>647</v>
      </c>
      <c r="B817" s="564">
        <v>0</v>
      </c>
      <c r="C817" s="565">
        <v>95</v>
      </c>
      <c r="D817" s="565">
        <v>95</v>
      </c>
      <c r="E817" s="566">
        <f t="shared" si="152"/>
        <v>1</v>
      </c>
      <c r="F817" s="565">
        <v>0</v>
      </c>
      <c r="G817" s="567" t="str">
        <f t="shared" si="149"/>
        <v/>
      </c>
      <c r="H817" s="527"/>
      <c r="I817" s="527"/>
      <c r="J817" s="527"/>
      <c r="K817" s="527"/>
      <c r="L817" s="527"/>
      <c r="M817" s="527"/>
      <c r="N817" s="527"/>
      <c r="O817" s="527"/>
      <c r="P817" s="527"/>
      <c r="Q817" s="527"/>
      <c r="R817" s="527"/>
      <c r="S817" s="527"/>
      <c r="T817" s="527"/>
      <c r="U817" s="527"/>
      <c r="V817" s="527"/>
      <c r="W817" s="527"/>
      <c r="X817" s="527"/>
      <c r="Y817" s="527"/>
      <c r="Z817" s="527"/>
      <c r="AA817" s="527"/>
      <c r="AB817" s="527"/>
      <c r="AC817" s="527"/>
      <c r="HN817" s="527"/>
      <c r="HO817" s="527"/>
      <c r="HP817" s="527"/>
      <c r="HQ817" s="527"/>
      <c r="HR817" s="527"/>
      <c r="HS817" s="527"/>
      <c r="HT817" s="527"/>
      <c r="HU817" s="527"/>
      <c r="HV817" s="527"/>
      <c r="HW817" s="527"/>
      <c r="HX817" s="527"/>
      <c r="HY817" s="527"/>
      <c r="HZ817" s="527"/>
      <c r="IA817" s="527"/>
      <c r="IB817" s="527"/>
      <c r="IC817" s="527"/>
      <c r="ID817" s="527"/>
      <c r="IE817" s="527"/>
      <c r="IF817" s="527"/>
      <c r="IG817" s="527"/>
      <c r="IH817" s="527"/>
      <c r="II817" s="527"/>
      <c r="IJ817" s="527"/>
      <c r="IK817" s="527"/>
      <c r="IL817" s="527"/>
      <c r="IM817" s="527"/>
      <c r="IN817" s="527"/>
      <c r="IO817" s="527"/>
      <c r="IP817" s="527"/>
      <c r="IQ817" s="527"/>
      <c r="IR817" s="527"/>
      <c r="IS817" s="527"/>
    </row>
    <row r="818" s="528" customFormat="1" ht="24.95" customHeight="1" spans="1:253">
      <c r="A818" s="568" t="s">
        <v>648</v>
      </c>
      <c r="B818" s="367">
        <f t="shared" ref="B818:F818" si="161">SUM(B819:B820)</f>
        <v>0</v>
      </c>
      <c r="C818" s="367">
        <f t="shared" si="161"/>
        <v>0</v>
      </c>
      <c r="D818" s="367">
        <f t="shared" si="161"/>
        <v>0</v>
      </c>
      <c r="E818" s="561" t="str">
        <f t="shared" si="152"/>
        <v/>
      </c>
      <c r="F818" s="367">
        <f t="shared" si="161"/>
        <v>0</v>
      </c>
      <c r="G818" s="562" t="str">
        <f t="shared" si="149"/>
        <v/>
      </c>
    </row>
    <row r="819" s="525" customFormat="1" ht="24.95" customHeight="1" spans="1:253">
      <c r="A819" s="563" t="s">
        <v>649</v>
      </c>
      <c r="B819" s="564">
        <v>0</v>
      </c>
      <c r="C819" s="565">
        <v>0</v>
      </c>
      <c r="D819" s="565">
        <v>0</v>
      </c>
      <c r="E819" s="566" t="str">
        <f t="shared" si="152"/>
        <v/>
      </c>
      <c r="F819" s="565">
        <v>0</v>
      </c>
      <c r="G819" s="567" t="str">
        <f t="shared" si="149"/>
        <v/>
      </c>
      <c r="H819" s="527"/>
      <c r="I819" s="527"/>
      <c r="J819" s="527"/>
      <c r="K819" s="527"/>
      <c r="L819" s="527"/>
      <c r="M819" s="527"/>
      <c r="N819" s="527"/>
      <c r="O819" s="527"/>
      <c r="P819" s="527"/>
      <c r="Q819" s="527"/>
      <c r="R819" s="527"/>
      <c r="S819" s="527"/>
      <c r="T819" s="527"/>
      <c r="U819" s="527"/>
      <c r="V819" s="527"/>
      <c r="W819" s="527"/>
      <c r="X819" s="527"/>
      <c r="Y819" s="527"/>
      <c r="Z819" s="527"/>
      <c r="AA819" s="527"/>
      <c r="AB819" s="527"/>
      <c r="AC819" s="527"/>
      <c r="HN819" s="527"/>
      <c r="HO819" s="527"/>
      <c r="HP819" s="527"/>
      <c r="HQ819" s="527"/>
      <c r="HR819" s="527"/>
      <c r="HS819" s="527"/>
      <c r="HT819" s="527"/>
      <c r="HU819" s="527"/>
      <c r="HV819" s="527"/>
      <c r="HW819" s="527"/>
      <c r="HX819" s="527"/>
      <c r="HY819" s="527"/>
      <c r="HZ819" s="527"/>
      <c r="IA819" s="527"/>
      <c r="IB819" s="527"/>
      <c r="IC819" s="527"/>
      <c r="ID819" s="527"/>
      <c r="IE819" s="527"/>
      <c r="IF819" s="527"/>
      <c r="IG819" s="527"/>
      <c r="IH819" s="527"/>
      <c r="II819" s="527"/>
      <c r="IJ819" s="527"/>
      <c r="IK819" s="527"/>
      <c r="IL819" s="527"/>
      <c r="IM819" s="527"/>
      <c r="IN819" s="527"/>
      <c r="IO819" s="527"/>
      <c r="IP819" s="527"/>
      <c r="IQ819" s="527"/>
      <c r="IR819" s="527"/>
      <c r="IS819" s="527"/>
    </row>
    <row r="820" s="528" customFormat="1" ht="24.95" customHeight="1" spans="1:253">
      <c r="A820" s="563" t="s">
        <v>650</v>
      </c>
      <c r="B820" s="564">
        <v>0</v>
      </c>
      <c r="C820" s="565">
        <v>0</v>
      </c>
      <c r="D820" s="565">
        <v>0</v>
      </c>
      <c r="E820" s="566" t="str">
        <f t="shared" si="152"/>
        <v/>
      </c>
      <c r="F820" s="565">
        <v>0</v>
      </c>
      <c r="G820" s="567" t="str">
        <f t="shared" si="149"/>
        <v/>
      </c>
    </row>
    <row r="821" s="525" customFormat="1" ht="24.95" customHeight="1" spans="1:253">
      <c r="A821" s="568" t="s">
        <v>651</v>
      </c>
      <c r="B821" s="367">
        <f t="shared" ref="B821:F821" si="162">SUM(B822:B823)</f>
        <v>0</v>
      </c>
      <c r="C821" s="367">
        <f t="shared" si="162"/>
        <v>0</v>
      </c>
      <c r="D821" s="367">
        <f t="shared" si="162"/>
        <v>0</v>
      </c>
      <c r="E821" s="561" t="str">
        <f t="shared" si="152"/>
        <v/>
      </c>
      <c r="F821" s="367">
        <f t="shared" si="162"/>
        <v>0</v>
      </c>
      <c r="G821" s="562" t="str">
        <f t="shared" si="149"/>
        <v/>
      </c>
      <c r="H821" s="527"/>
      <c r="I821" s="527"/>
      <c r="J821" s="527"/>
      <c r="K821" s="527"/>
      <c r="L821" s="527"/>
      <c r="M821" s="527"/>
      <c r="N821" s="527"/>
      <c r="O821" s="527"/>
      <c r="P821" s="527"/>
      <c r="Q821" s="527"/>
      <c r="R821" s="527"/>
      <c r="S821" s="527"/>
      <c r="T821" s="527"/>
      <c r="U821" s="527"/>
      <c r="V821" s="527"/>
      <c r="W821" s="527"/>
      <c r="X821" s="527"/>
      <c r="Y821" s="527"/>
      <c r="Z821" s="527"/>
      <c r="AA821" s="527"/>
      <c r="AB821" s="527"/>
      <c r="AC821" s="527"/>
      <c r="HN821" s="527"/>
      <c r="HO821" s="527"/>
      <c r="HP821" s="527"/>
      <c r="HQ821" s="527"/>
      <c r="HR821" s="527"/>
      <c r="HS821" s="527"/>
      <c r="HT821" s="527"/>
      <c r="HU821" s="527"/>
      <c r="HV821" s="527"/>
      <c r="HW821" s="527"/>
      <c r="HX821" s="527"/>
      <c r="HY821" s="527"/>
      <c r="HZ821" s="527"/>
      <c r="IA821" s="527"/>
      <c r="IB821" s="527"/>
      <c r="IC821" s="527"/>
      <c r="ID821" s="527"/>
      <c r="IE821" s="527"/>
      <c r="IF821" s="527"/>
      <c r="IG821" s="527"/>
      <c r="IH821" s="527"/>
      <c r="II821" s="527"/>
      <c r="IJ821" s="527"/>
      <c r="IK821" s="527"/>
      <c r="IL821" s="527"/>
      <c r="IM821" s="527"/>
      <c r="IN821" s="527"/>
      <c r="IO821" s="527"/>
      <c r="IP821" s="527"/>
      <c r="IQ821" s="527"/>
      <c r="IR821" s="527"/>
      <c r="IS821" s="527"/>
    </row>
    <row r="822" s="532" customFormat="1" ht="24.95" customHeight="1" spans="1:253">
      <c r="A822" s="563" t="s">
        <v>652</v>
      </c>
      <c r="B822" s="564">
        <v>0</v>
      </c>
      <c r="C822" s="565">
        <v>0</v>
      </c>
      <c r="D822" s="565">
        <v>0</v>
      </c>
      <c r="E822" s="566" t="str">
        <f t="shared" si="152"/>
        <v/>
      </c>
      <c r="F822" s="565">
        <v>0</v>
      </c>
      <c r="G822" s="567" t="str">
        <f t="shared" ref="G822:G885" si="163">IFERROR((D822-F822)/F822,"")</f>
        <v/>
      </c>
      <c r="H822" s="527"/>
      <c r="I822" s="527"/>
      <c r="J822" s="527"/>
      <c r="K822" s="527"/>
      <c r="L822" s="527"/>
      <c r="M822" s="527"/>
      <c r="N822" s="527"/>
      <c r="O822" s="527"/>
      <c r="P822" s="527"/>
      <c r="Q822" s="527"/>
      <c r="R822" s="527"/>
      <c r="S822" s="527"/>
      <c r="T822" s="527"/>
      <c r="U822" s="527"/>
      <c r="V822" s="527"/>
      <c r="W822" s="527"/>
      <c r="X822" s="527"/>
      <c r="Y822" s="527"/>
      <c r="Z822" s="527"/>
      <c r="AA822" s="527"/>
      <c r="AB822" s="527"/>
      <c r="AC822" s="527"/>
      <c r="HN822" s="527"/>
      <c r="HO822" s="527"/>
      <c r="HP822" s="527"/>
      <c r="HQ822" s="527"/>
      <c r="HR822" s="527"/>
      <c r="HS822" s="527"/>
      <c r="HT822" s="527"/>
      <c r="HU822" s="527"/>
      <c r="HV822" s="527"/>
      <c r="HW822" s="527"/>
      <c r="HX822" s="527"/>
      <c r="HY822" s="527"/>
      <c r="HZ822" s="527"/>
      <c r="IA822" s="527"/>
      <c r="IB822" s="527"/>
      <c r="IC822" s="527"/>
      <c r="ID822" s="527"/>
      <c r="IE822" s="527"/>
      <c r="IF822" s="527"/>
      <c r="IG822" s="527"/>
      <c r="IH822" s="527"/>
      <c r="II822" s="527"/>
      <c r="IJ822" s="527"/>
      <c r="IK822" s="527"/>
      <c r="IL822" s="527"/>
      <c r="IM822" s="527"/>
      <c r="IN822" s="527"/>
      <c r="IO822" s="527"/>
      <c r="IP822" s="527"/>
      <c r="IQ822" s="527"/>
      <c r="IR822" s="527"/>
      <c r="IS822" s="527"/>
    </row>
    <row r="823" s="525" customFormat="1" ht="24.95" customHeight="1" spans="1:253">
      <c r="A823" s="563" t="s">
        <v>653</v>
      </c>
      <c r="B823" s="564">
        <v>0</v>
      </c>
      <c r="C823" s="565">
        <v>0</v>
      </c>
      <c r="D823" s="565">
        <v>0</v>
      </c>
      <c r="E823" s="566" t="str">
        <f t="shared" si="152"/>
        <v/>
      </c>
      <c r="F823" s="565">
        <v>0</v>
      </c>
      <c r="G823" s="567" t="str">
        <f t="shared" si="163"/>
        <v/>
      </c>
      <c r="H823" s="527"/>
      <c r="I823" s="527"/>
      <c r="J823" s="527"/>
      <c r="K823" s="527"/>
      <c r="L823" s="527"/>
      <c r="M823" s="527"/>
      <c r="N823" s="527"/>
      <c r="O823" s="527"/>
      <c r="P823" s="527"/>
      <c r="Q823" s="527"/>
      <c r="R823" s="527"/>
      <c r="S823" s="527"/>
      <c r="T823" s="527"/>
      <c r="U823" s="527"/>
      <c r="V823" s="527"/>
      <c r="W823" s="527"/>
      <c r="X823" s="527"/>
      <c r="Y823" s="527"/>
      <c r="Z823" s="527"/>
      <c r="AA823" s="527"/>
      <c r="AB823" s="527"/>
      <c r="AC823" s="527"/>
      <c r="HN823" s="527"/>
      <c r="HO823" s="527"/>
      <c r="HP823" s="527"/>
      <c r="HQ823" s="527"/>
      <c r="HR823" s="527"/>
      <c r="HS823" s="527"/>
      <c r="HT823" s="527"/>
      <c r="HU823" s="527"/>
      <c r="HV823" s="527"/>
      <c r="HW823" s="527"/>
      <c r="HX823" s="527"/>
      <c r="HY823" s="527"/>
      <c r="HZ823" s="527"/>
      <c r="IA823" s="527"/>
      <c r="IB823" s="527"/>
      <c r="IC823" s="527"/>
      <c r="ID823" s="527"/>
      <c r="IE823" s="527"/>
      <c r="IF823" s="527"/>
      <c r="IG823" s="527"/>
      <c r="IH823" s="527"/>
      <c r="II823" s="527"/>
      <c r="IJ823" s="527"/>
      <c r="IK823" s="527"/>
      <c r="IL823" s="527"/>
      <c r="IM823" s="527"/>
      <c r="IN823" s="527"/>
      <c r="IO823" s="527"/>
      <c r="IP823" s="527"/>
      <c r="IQ823" s="527"/>
      <c r="IR823" s="527"/>
      <c r="IS823" s="527"/>
    </row>
    <row r="824" s="525" customFormat="1" ht="24.95" customHeight="1" spans="1:253">
      <c r="A824" s="568" t="s">
        <v>654</v>
      </c>
      <c r="B824" s="367">
        <f t="shared" ref="B824:F824" si="164">SUM(B825)</f>
        <v>0</v>
      </c>
      <c r="C824" s="367">
        <f t="shared" si="164"/>
        <v>0</v>
      </c>
      <c r="D824" s="367">
        <f t="shared" si="164"/>
        <v>0</v>
      </c>
      <c r="E824" s="561" t="str">
        <f t="shared" si="152"/>
        <v/>
      </c>
      <c r="F824" s="367">
        <f t="shared" si="164"/>
        <v>0</v>
      </c>
      <c r="G824" s="562" t="str">
        <f t="shared" si="163"/>
        <v/>
      </c>
      <c r="H824" s="527"/>
      <c r="I824" s="527"/>
      <c r="J824" s="527"/>
      <c r="K824" s="527"/>
      <c r="L824" s="527"/>
      <c r="M824" s="527"/>
      <c r="N824" s="527"/>
      <c r="O824" s="527"/>
      <c r="P824" s="527"/>
      <c r="Q824" s="527"/>
      <c r="R824" s="527"/>
      <c r="S824" s="527"/>
      <c r="T824" s="527"/>
      <c r="U824" s="527"/>
      <c r="V824" s="527"/>
      <c r="W824" s="527"/>
      <c r="X824" s="527"/>
      <c r="Y824" s="527"/>
      <c r="Z824" s="527"/>
      <c r="AA824" s="527"/>
      <c r="AB824" s="527"/>
      <c r="AC824" s="527"/>
      <c r="HN824" s="527"/>
      <c r="HO824" s="527"/>
      <c r="HP824" s="527"/>
      <c r="HQ824" s="527"/>
      <c r="HR824" s="527"/>
      <c r="HS824" s="527"/>
      <c r="HT824" s="527"/>
      <c r="HU824" s="527"/>
      <c r="HV824" s="527"/>
      <c r="HW824" s="527"/>
      <c r="HX824" s="527"/>
      <c r="HY824" s="527"/>
      <c r="HZ824" s="527"/>
      <c r="IA824" s="527"/>
      <c r="IB824" s="527"/>
      <c r="IC824" s="527"/>
      <c r="ID824" s="527"/>
      <c r="IE824" s="527"/>
      <c r="IF824" s="527"/>
      <c r="IG824" s="527"/>
      <c r="IH824" s="527"/>
      <c r="II824" s="527"/>
      <c r="IJ824" s="527"/>
      <c r="IK824" s="527"/>
      <c r="IL824" s="527"/>
      <c r="IM824" s="527"/>
      <c r="IN824" s="527"/>
      <c r="IO824" s="527"/>
      <c r="IP824" s="527"/>
      <c r="IQ824" s="527"/>
      <c r="IR824" s="527"/>
      <c r="IS824" s="527"/>
    </row>
    <row r="825" s="525" customFormat="1" ht="24.95" customHeight="1" spans="1:253">
      <c r="A825" s="563" t="s">
        <v>655</v>
      </c>
      <c r="B825" s="564">
        <v>0</v>
      </c>
      <c r="C825" s="565">
        <v>0</v>
      </c>
      <c r="D825" s="565">
        <v>0</v>
      </c>
      <c r="E825" s="566" t="str">
        <f t="shared" si="152"/>
        <v/>
      </c>
      <c r="F825" s="565">
        <v>0</v>
      </c>
      <c r="G825" s="567" t="str">
        <f t="shared" si="163"/>
        <v/>
      </c>
      <c r="H825" s="527"/>
      <c r="I825" s="527"/>
      <c r="J825" s="527"/>
      <c r="K825" s="527"/>
      <c r="L825" s="527"/>
      <c r="M825" s="527"/>
      <c r="N825" s="527"/>
      <c r="O825" s="527"/>
      <c r="P825" s="527"/>
      <c r="Q825" s="527"/>
      <c r="R825" s="527"/>
      <c r="S825" s="527"/>
      <c r="T825" s="527"/>
      <c r="U825" s="527"/>
      <c r="V825" s="527"/>
      <c r="W825" s="527"/>
      <c r="X825" s="527"/>
      <c r="Y825" s="527"/>
      <c r="Z825" s="527"/>
      <c r="AA825" s="527"/>
      <c r="AB825" s="527"/>
      <c r="AC825" s="527"/>
      <c r="HN825" s="527"/>
      <c r="HO825" s="527"/>
      <c r="HP825" s="527"/>
      <c r="HQ825" s="527"/>
      <c r="HR825" s="527"/>
      <c r="HS825" s="527"/>
      <c r="HT825" s="527"/>
      <c r="HU825" s="527"/>
      <c r="HV825" s="527"/>
      <c r="HW825" s="527"/>
      <c r="HX825" s="527"/>
      <c r="HY825" s="527"/>
      <c r="HZ825" s="527"/>
      <c r="IA825" s="527"/>
      <c r="IB825" s="527"/>
      <c r="IC825" s="527"/>
      <c r="ID825" s="527"/>
      <c r="IE825" s="527"/>
      <c r="IF825" s="527"/>
      <c r="IG825" s="527"/>
      <c r="IH825" s="527"/>
      <c r="II825" s="527"/>
      <c r="IJ825" s="527"/>
      <c r="IK825" s="527"/>
      <c r="IL825" s="527"/>
      <c r="IM825" s="527"/>
      <c r="IN825" s="527"/>
      <c r="IO825" s="527"/>
      <c r="IP825" s="527"/>
      <c r="IQ825" s="527"/>
      <c r="IR825" s="527"/>
      <c r="IS825" s="527"/>
    </row>
    <row r="826" s="528" customFormat="1" ht="24.95" customHeight="1" spans="1:253">
      <c r="A826" s="568" t="s">
        <v>656</v>
      </c>
      <c r="B826" s="367">
        <f t="shared" ref="B826:F826" si="165">SUM(B827)</f>
        <v>0</v>
      </c>
      <c r="C826" s="367">
        <f t="shared" si="165"/>
        <v>0</v>
      </c>
      <c r="D826" s="367">
        <f t="shared" si="165"/>
        <v>0</v>
      </c>
      <c r="E826" s="561" t="str">
        <f t="shared" si="152"/>
        <v/>
      </c>
      <c r="F826" s="367">
        <f t="shared" si="165"/>
        <v>0</v>
      </c>
      <c r="G826" s="562" t="str">
        <f t="shared" si="163"/>
        <v/>
      </c>
    </row>
    <row r="827" s="525" customFormat="1" ht="24.95" customHeight="1" spans="1:253">
      <c r="A827" s="563" t="s">
        <v>657</v>
      </c>
      <c r="B827" s="564">
        <v>0</v>
      </c>
      <c r="C827" s="565">
        <v>0</v>
      </c>
      <c r="D827" s="565">
        <v>0</v>
      </c>
      <c r="E827" s="566" t="str">
        <f t="shared" si="152"/>
        <v/>
      </c>
      <c r="F827" s="565">
        <v>0</v>
      </c>
      <c r="G827" s="567" t="str">
        <f t="shared" si="163"/>
        <v/>
      </c>
      <c r="H827" s="527"/>
      <c r="I827" s="527"/>
      <c r="J827" s="527"/>
      <c r="K827" s="527"/>
      <c r="L827" s="527"/>
      <c r="M827" s="527"/>
      <c r="N827" s="527"/>
      <c r="O827" s="527"/>
      <c r="P827" s="527"/>
      <c r="Q827" s="527"/>
      <c r="R827" s="527"/>
      <c r="S827" s="527"/>
      <c r="T827" s="527"/>
      <c r="U827" s="527"/>
      <c r="V827" s="527"/>
      <c r="W827" s="527"/>
      <c r="X827" s="527"/>
      <c r="Y827" s="527"/>
      <c r="Z827" s="527"/>
      <c r="AA827" s="527"/>
      <c r="AB827" s="527"/>
      <c r="AC827" s="527"/>
      <c r="HN827" s="527"/>
      <c r="HO827" s="527"/>
      <c r="HP827" s="527"/>
      <c r="HQ827" s="527"/>
      <c r="HR827" s="527"/>
      <c r="HS827" s="527"/>
      <c r="HT827" s="527"/>
      <c r="HU827" s="527"/>
      <c r="HV827" s="527"/>
      <c r="HW827" s="527"/>
      <c r="HX827" s="527"/>
      <c r="HY827" s="527"/>
      <c r="HZ827" s="527"/>
      <c r="IA827" s="527"/>
      <c r="IB827" s="527"/>
      <c r="IC827" s="527"/>
      <c r="ID827" s="527"/>
      <c r="IE827" s="527"/>
      <c r="IF827" s="527"/>
      <c r="IG827" s="527"/>
      <c r="IH827" s="527"/>
      <c r="II827" s="527"/>
      <c r="IJ827" s="527"/>
      <c r="IK827" s="527"/>
      <c r="IL827" s="527"/>
      <c r="IM827" s="527"/>
      <c r="IN827" s="527"/>
      <c r="IO827" s="527"/>
      <c r="IP827" s="527"/>
      <c r="IQ827" s="527"/>
      <c r="IR827" s="527"/>
      <c r="IS827" s="527"/>
    </row>
    <row r="828" s="532" customFormat="1" ht="24.95" customHeight="1" spans="1:253">
      <c r="A828" s="568" t="s">
        <v>658</v>
      </c>
      <c r="B828" s="367">
        <f t="shared" ref="B828:F828" si="166">SUM(B829:B833)</f>
        <v>0</v>
      </c>
      <c r="C828" s="367">
        <f t="shared" si="166"/>
        <v>0</v>
      </c>
      <c r="D828" s="367">
        <f t="shared" si="166"/>
        <v>0</v>
      </c>
      <c r="E828" s="561" t="str">
        <f t="shared" si="152"/>
        <v/>
      </c>
      <c r="F828" s="367">
        <f t="shared" si="166"/>
        <v>0</v>
      </c>
      <c r="G828" s="562" t="str">
        <f t="shared" si="163"/>
        <v/>
      </c>
      <c r="H828" s="527"/>
      <c r="I828" s="527"/>
      <c r="J828" s="527"/>
      <c r="K828" s="527"/>
      <c r="L828" s="527"/>
      <c r="M828" s="527"/>
      <c r="N828" s="527"/>
      <c r="O828" s="527"/>
      <c r="P828" s="527"/>
      <c r="Q828" s="527"/>
      <c r="R828" s="527"/>
      <c r="S828" s="527"/>
      <c r="T828" s="527"/>
      <c r="U828" s="527"/>
      <c r="V828" s="527"/>
      <c r="W828" s="527"/>
      <c r="X828" s="527"/>
      <c r="Y828" s="527"/>
      <c r="Z828" s="527"/>
      <c r="AA828" s="527"/>
      <c r="AB828" s="527"/>
      <c r="AC828" s="527"/>
      <c r="HN828" s="527"/>
      <c r="HO828" s="527"/>
      <c r="HP828" s="527"/>
      <c r="HQ828" s="527"/>
      <c r="HR828" s="527"/>
      <c r="HS828" s="527"/>
      <c r="HT828" s="527"/>
      <c r="HU828" s="527"/>
      <c r="HV828" s="527"/>
      <c r="HW828" s="527"/>
      <c r="HX828" s="527"/>
      <c r="HY828" s="527"/>
      <c r="HZ828" s="527"/>
      <c r="IA828" s="527"/>
      <c r="IB828" s="527"/>
      <c r="IC828" s="527"/>
      <c r="ID828" s="527"/>
      <c r="IE828" s="527"/>
      <c r="IF828" s="527"/>
      <c r="IG828" s="527"/>
      <c r="IH828" s="527"/>
      <c r="II828" s="527"/>
      <c r="IJ828" s="527"/>
      <c r="IK828" s="527"/>
      <c r="IL828" s="527"/>
      <c r="IM828" s="527"/>
      <c r="IN828" s="527"/>
      <c r="IO828" s="527"/>
      <c r="IP828" s="527"/>
      <c r="IQ828" s="527"/>
      <c r="IR828" s="527"/>
      <c r="IS828" s="527"/>
    </row>
    <row r="829" s="528" customFormat="1" ht="24.95" customHeight="1" spans="1:253">
      <c r="A829" s="563" t="s">
        <v>659</v>
      </c>
      <c r="B829" s="564">
        <v>0</v>
      </c>
      <c r="C829" s="565">
        <v>0</v>
      </c>
      <c r="D829" s="565">
        <v>0</v>
      </c>
      <c r="E829" s="566" t="str">
        <f t="shared" si="152"/>
        <v/>
      </c>
      <c r="F829" s="565">
        <v>0</v>
      </c>
      <c r="G829" s="567" t="str">
        <f t="shared" si="163"/>
        <v/>
      </c>
    </row>
    <row r="830" s="525" customFormat="1" ht="24.95" customHeight="1" spans="1:253">
      <c r="A830" s="563" t="s">
        <v>660</v>
      </c>
      <c r="B830" s="564">
        <v>0</v>
      </c>
      <c r="C830" s="565">
        <v>0</v>
      </c>
      <c r="D830" s="565">
        <v>0</v>
      </c>
      <c r="E830" s="566" t="str">
        <f t="shared" si="152"/>
        <v/>
      </c>
      <c r="F830" s="565">
        <v>0</v>
      </c>
      <c r="G830" s="567" t="str">
        <f t="shared" si="163"/>
        <v/>
      </c>
      <c r="H830" s="527"/>
      <c r="I830" s="527"/>
      <c r="J830" s="527"/>
      <c r="K830" s="527"/>
      <c r="L830" s="527"/>
      <c r="M830" s="527"/>
      <c r="N830" s="527"/>
      <c r="O830" s="527"/>
      <c r="P830" s="527"/>
      <c r="Q830" s="527"/>
      <c r="R830" s="527"/>
      <c r="S830" s="527"/>
      <c r="T830" s="527"/>
      <c r="U830" s="527"/>
      <c r="V830" s="527"/>
      <c r="W830" s="527"/>
      <c r="X830" s="527"/>
      <c r="Y830" s="527"/>
      <c r="Z830" s="527"/>
      <c r="AA830" s="527"/>
      <c r="AB830" s="527"/>
      <c r="AC830" s="527"/>
      <c r="HN830" s="527"/>
      <c r="HO830" s="527"/>
      <c r="HP830" s="527"/>
      <c r="HQ830" s="527"/>
      <c r="HR830" s="527"/>
      <c r="HS830" s="527"/>
      <c r="HT830" s="527"/>
      <c r="HU830" s="527"/>
      <c r="HV830" s="527"/>
      <c r="HW830" s="527"/>
      <c r="HX830" s="527"/>
      <c r="HY830" s="527"/>
      <c r="HZ830" s="527"/>
      <c r="IA830" s="527"/>
      <c r="IB830" s="527"/>
      <c r="IC830" s="527"/>
      <c r="ID830" s="527"/>
      <c r="IE830" s="527"/>
      <c r="IF830" s="527"/>
      <c r="IG830" s="527"/>
      <c r="IH830" s="527"/>
      <c r="II830" s="527"/>
      <c r="IJ830" s="527"/>
      <c r="IK830" s="527"/>
      <c r="IL830" s="527"/>
      <c r="IM830" s="527"/>
      <c r="IN830" s="527"/>
      <c r="IO830" s="527"/>
      <c r="IP830" s="527"/>
      <c r="IQ830" s="527"/>
      <c r="IR830" s="527"/>
      <c r="IS830" s="527"/>
    </row>
    <row r="831" s="528" customFormat="1" ht="24.95" customHeight="1" spans="1:253">
      <c r="A831" s="563" t="s">
        <v>661</v>
      </c>
      <c r="B831" s="564">
        <v>0</v>
      </c>
      <c r="C831" s="565">
        <v>0</v>
      </c>
      <c r="D831" s="565">
        <v>0</v>
      </c>
      <c r="E831" s="566" t="str">
        <f t="shared" si="152"/>
        <v/>
      </c>
      <c r="F831" s="565">
        <v>0</v>
      </c>
      <c r="G831" s="567" t="str">
        <f t="shared" si="163"/>
        <v/>
      </c>
    </row>
    <row r="832" s="528" customFormat="1" ht="24.95" customHeight="1" spans="1:253">
      <c r="A832" s="563" t="s">
        <v>662</v>
      </c>
      <c r="B832" s="564">
        <v>0</v>
      </c>
      <c r="C832" s="565">
        <v>0</v>
      </c>
      <c r="D832" s="565">
        <v>0</v>
      </c>
      <c r="E832" s="566" t="str">
        <f t="shared" si="152"/>
        <v/>
      </c>
      <c r="F832" s="565">
        <v>0</v>
      </c>
      <c r="G832" s="567" t="str">
        <f t="shared" si="163"/>
        <v/>
      </c>
    </row>
    <row r="833" s="528" customFormat="1" ht="24.95" customHeight="1" spans="1:253">
      <c r="A833" s="563" t="s">
        <v>663</v>
      </c>
      <c r="B833" s="564">
        <v>0</v>
      </c>
      <c r="C833" s="565">
        <v>0</v>
      </c>
      <c r="D833" s="565">
        <v>0</v>
      </c>
      <c r="E833" s="566" t="str">
        <f t="shared" si="152"/>
        <v/>
      </c>
      <c r="F833" s="565">
        <v>0</v>
      </c>
      <c r="G833" s="567" t="str">
        <f t="shared" si="163"/>
        <v/>
      </c>
    </row>
    <row r="834" s="529" customFormat="1" ht="24.95" customHeight="1" spans="1:253">
      <c r="A834" s="568" t="s">
        <v>664</v>
      </c>
      <c r="B834" s="367">
        <f t="shared" ref="B834:F834" si="167">SUM(B835:B836)</f>
        <v>0</v>
      </c>
      <c r="C834" s="367">
        <f t="shared" si="167"/>
        <v>0</v>
      </c>
      <c r="D834" s="367">
        <f t="shared" si="167"/>
        <v>0</v>
      </c>
      <c r="E834" s="561" t="str">
        <f t="shared" si="152"/>
        <v/>
      </c>
      <c r="F834" s="367">
        <f t="shared" si="167"/>
        <v>0</v>
      </c>
      <c r="G834" s="562" t="str">
        <f t="shared" si="163"/>
        <v/>
      </c>
      <c r="H834" s="527"/>
      <c r="I834" s="527"/>
      <c r="J834" s="527"/>
      <c r="K834" s="527"/>
      <c r="L834" s="527"/>
      <c r="M834" s="527"/>
      <c r="N834" s="527"/>
      <c r="O834" s="527"/>
      <c r="P834" s="527"/>
      <c r="Q834" s="527"/>
      <c r="R834" s="527"/>
      <c r="S834" s="527"/>
      <c r="T834" s="527"/>
      <c r="U834" s="527"/>
      <c r="V834" s="527"/>
      <c r="W834" s="527"/>
      <c r="X834" s="527"/>
      <c r="Y834" s="527"/>
      <c r="Z834" s="527"/>
      <c r="AA834" s="527"/>
      <c r="AB834" s="527"/>
      <c r="AC834" s="527"/>
      <c r="HN834" s="527"/>
      <c r="HO834" s="527"/>
      <c r="HP834" s="527"/>
      <c r="HQ834" s="527"/>
      <c r="HR834" s="527"/>
      <c r="HS834" s="527"/>
      <c r="HT834" s="527"/>
      <c r="HU834" s="527"/>
      <c r="HV834" s="527"/>
      <c r="HW834" s="527"/>
      <c r="HX834" s="527"/>
      <c r="HY834" s="527"/>
      <c r="HZ834" s="527"/>
      <c r="IA834" s="527"/>
      <c r="IB834" s="527"/>
      <c r="IC834" s="527"/>
      <c r="ID834" s="527"/>
      <c r="IE834" s="527"/>
      <c r="IF834" s="527"/>
      <c r="IG834" s="527"/>
      <c r="IH834" s="527"/>
      <c r="II834" s="527"/>
      <c r="IJ834" s="527"/>
      <c r="IK834" s="527"/>
      <c r="IL834" s="527"/>
      <c r="IM834" s="527"/>
      <c r="IN834" s="527"/>
      <c r="IO834" s="527"/>
      <c r="IP834" s="527"/>
      <c r="IQ834" s="527"/>
      <c r="IR834" s="527"/>
      <c r="IS834" s="527"/>
    </row>
    <row r="835" s="528" customFormat="1" ht="24.95" customHeight="1" spans="1:253">
      <c r="A835" s="563" t="s">
        <v>665</v>
      </c>
      <c r="B835" s="564">
        <v>0</v>
      </c>
      <c r="C835" s="565">
        <v>0</v>
      </c>
      <c r="D835" s="565">
        <v>0</v>
      </c>
      <c r="E835" s="566" t="str">
        <f t="shared" si="152"/>
        <v/>
      </c>
      <c r="F835" s="565">
        <v>0</v>
      </c>
      <c r="G835" s="567" t="str">
        <f t="shared" si="163"/>
        <v/>
      </c>
    </row>
    <row r="836" s="528" customFormat="1" ht="24.95" customHeight="1" spans="1:253">
      <c r="A836" s="563" t="s">
        <v>666</v>
      </c>
      <c r="B836" s="564" t="s">
        <v>182</v>
      </c>
      <c r="C836" s="565">
        <v>0</v>
      </c>
      <c r="D836" s="565">
        <v>0</v>
      </c>
      <c r="E836" s="566" t="str">
        <f t="shared" si="152"/>
        <v/>
      </c>
      <c r="F836" s="565" t="s">
        <v>182</v>
      </c>
      <c r="G836" s="567" t="str">
        <f t="shared" si="163"/>
        <v/>
      </c>
    </row>
    <row r="837" s="5" customFormat="1" ht="24.95" customHeight="1" spans="1:253">
      <c r="A837" s="568" t="s">
        <v>667</v>
      </c>
      <c r="B837" s="367">
        <f t="shared" ref="B837:F837" si="168">SUM(B838)</f>
        <v>0</v>
      </c>
      <c r="C837" s="367">
        <f t="shared" si="168"/>
        <v>0</v>
      </c>
      <c r="D837" s="367">
        <f t="shared" si="168"/>
        <v>0</v>
      </c>
      <c r="E837" s="561" t="str">
        <f t="shared" ref="E837:E900" si="169">IFERROR(D837/C837,"")</f>
        <v/>
      </c>
      <c r="F837" s="367">
        <f t="shared" si="168"/>
        <v>460</v>
      </c>
      <c r="G837" s="562">
        <f t="shared" si="163"/>
        <v>-1</v>
      </c>
      <c r="H837" s="527"/>
      <c r="I837" s="527"/>
      <c r="J837" s="527"/>
      <c r="K837" s="527"/>
      <c r="L837" s="527"/>
      <c r="M837" s="527"/>
      <c r="N837" s="527"/>
      <c r="O837" s="527"/>
      <c r="P837" s="527"/>
      <c r="Q837" s="527"/>
      <c r="R837" s="527"/>
      <c r="S837" s="527"/>
      <c r="T837" s="527"/>
      <c r="U837" s="527"/>
      <c r="V837" s="527"/>
      <c r="W837" s="527"/>
      <c r="X837" s="527"/>
      <c r="Y837" s="527"/>
      <c r="Z837" s="527"/>
      <c r="AA837" s="527"/>
      <c r="AB837" s="527"/>
      <c r="AC837" s="527"/>
      <c r="HN837" s="527"/>
      <c r="HO837" s="527"/>
      <c r="HP837" s="527"/>
      <c r="HQ837" s="527"/>
      <c r="HR837" s="527"/>
      <c r="HS837" s="527"/>
      <c r="HT837" s="527"/>
      <c r="HU837" s="527"/>
      <c r="HV837" s="527"/>
      <c r="HW837" s="527"/>
      <c r="HX837" s="527"/>
      <c r="HY837" s="527"/>
      <c r="HZ837" s="527"/>
      <c r="IA837" s="527"/>
      <c r="IB837" s="527"/>
      <c r="IC837" s="527"/>
      <c r="ID837" s="527"/>
      <c r="IE837" s="527"/>
      <c r="IF837" s="527"/>
      <c r="IG837" s="527"/>
      <c r="IH837" s="527"/>
      <c r="II837" s="527"/>
      <c r="IJ837" s="527"/>
      <c r="IK837" s="527"/>
      <c r="IL837" s="527"/>
      <c r="IM837" s="527"/>
      <c r="IN837" s="527"/>
      <c r="IO837" s="527"/>
      <c r="IP837" s="527"/>
      <c r="IQ837" s="527"/>
      <c r="IR837" s="527"/>
      <c r="IS837" s="527"/>
    </row>
    <row r="838" s="528" customFormat="1" ht="24.95" customHeight="1" spans="1:253">
      <c r="A838" s="563" t="s">
        <v>668</v>
      </c>
      <c r="B838" s="564">
        <v>0</v>
      </c>
      <c r="C838" s="565">
        <v>0</v>
      </c>
      <c r="D838" s="565">
        <v>0</v>
      </c>
      <c r="E838" s="566" t="str">
        <f t="shared" si="169"/>
        <v/>
      </c>
      <c r="F838" s="565">
        <v>460</v>
      </c>
      <c r="G838" s="567">
        <f t="shared" si="163"/>
        <v>-1</v>
      </c>
    </row>
    <row r="839" s="5" customFormat="1" ht="24.95" customHeight="1" spans="1:253">
      <c r="A839" s="568" t="s">
        <v>669</v>
      </c>
      <c r="B839" s="367">
        <f t="shared" ref="B839:F839" si="170">SUM(B840:B849)</f>
        <v>0</v>
      </c>
      <c r="C839" s="367">
        <f t="shared" si="170"/>
        <v>0</v>
      </c>
      <c r="D839" s="367">
        <f t="shared" si="170"/>
        <v>0</v>
      </c>
      <c r="E839" s="561" t="str">
        <f t="shared" si="169"/>
        <v/>
      </c>
      <c r="F839" s="367">
        <f t="shared" si="170"/>
        <v>0</v>
      </c>
      <c r="G839" s="562" t="str">
        <f t="shared" si="163"/>
        <v/>
      </c>
      <c r="H839" s="527"/>
      <c r="I839" s="527"/>
      <c r="J839" s="527"/>
      <c r="K839" s="527"/>
      <c r="L839" s="527"/>
      <c r="M839" s="527"/>
      <c r="N839" s="527"/>
      <c r="O839" s="527"/>
      <c r="P839" s="527"/>
      <c r="Q839" s="527"/>
      <c r="R839" s="527"/>
      <c r="S839" s="527"/>
      <c r="T839" s="527"/>
      <c r="U839" s="527"/>
      <c r="V839" s="527"/>
      <c r="W839" s="527"/>
      <c r="X839" s="527"/>
      <c r="Y839" s="527"/>
      <c r="Z839" s="527"/>
      <c r="AA839" s="527"/>
      <c r="AB839" s="527"/>
      <c r="AC839" s="527"/>
      <c r="HN839" s="527"/>
      <c r="HO839" s="527"/>
      <c r="HP839" s="527"/>
      <c r="HQ839" s="527"/>
      <c r="HR839" s="527"/>
      <c r="HS839" s="527"/>
      <c r="HT839" s="527"/>
      <c r="HU839" s="527"/>
      <c r="HV839" s="527"/>
      <c r="HW839" s="527"/>
      <c r="HX839" s="527"/>
      <c r="HY839" s="527"/>
      <c r="HZ839" s="527"/>
      <c r="IA839" s="527"/>
      <c r="IB839" s="527"/>
      <c r="IC839" s="527"/>
      <c r="ID839" s="527"/>
      <c r="IE839" s="527"/>
      <c r="IF839" s="527"/>
      <c r="IG839" s="527"/>
      <c r="IH839" s="527"/>
      <c r="II839" s="527"/>
      <c r="IJ839" s="527"/>
      <c r="IK839" s="527"/>
      <c r="IL839" s="527"/>
      <c r="IM839" s="527"/>
      <c r="IN839" s="527"/>
      <c r="IO839" s="527"/>
      <c r="IP839" s="527"/>
      <c r="IQ839" s="527"/>
      <c r="IR839" s="527"/>
      <c r="IS839" s="527"/>
    </row>
    <row r="840" s="528" customFormat="1" ht="24.95" customHeight="1" spans="1:253">
      <c r="A840" s="563" t="s">
        <v>50</v>
      </c>
      <c r="B840" s="564">
        <v>0</v>
      </c>
      <c r="C840" s="565">
        <v>0</v>
      </c>
      <c r="D840" s="565">
        <v>0</v>
      </c>
      <c r="E840" s="566" t="str">
        <f t="shared" si="169"/>
        <v/>
      </c>
      <c r="F840" s="565">
        <v>0</v>
      </c>
      <c r="G840" s="567" t="str">
        <f t="shared" si="163"/>
        <v/>
      </c>
    </row>
    <row r="841" s="530" customFormat="1" ht="24.95" customHeight="1" spans="1:253">
      <c r="A841" s="563" t="s">
        <v>51</v>
      </c>
      <c r="B841" s="564">
        <v>0</v>
      </c>
      <c r="C841" s="565">
        <v>0</v>
      </c>
      <c r="D841" s="565">
        <v>0</v>
      </c>
      <c r="E841" s="566" t="str">
        <f t="shared" si="169"/>
        <v/>
      </c>
      <c r="F841" s="565">
        <v>0</v>
      </c>
      <c r="G841" s="567" t="str">
        <f t="shared" si="163"/>
        <v/>
      </c>
      <c r="H841" s="531"/>
      <c r="I841" s="531"/>
      <c r="J841" s="531"/>
      <c r="K841" s="531"/>
      <c r="L841" s="531"/>
      <c r="M841" s="531"/>
      <c r="N841" s="531"/>
      <c r="O841" s="531"/>
      <c r="P841" s="531"/>
      <c r="Q841" s="531"/>
      <c r="R841" s="531"/>
      <c r="S841" s="531"/>
      <c r="T841" s="531"/>
      <c r="U841" s="531"/>
      <c r="V841" s="531"/>
      <c r="W841" s="531"/>
      <c r="X841" s="531"/>
      <c r="Y841" s="531"/>
      <c r="Z841" s="531"/>
      <c r="AA841" s="531"/>
      <c r="AB841" s="531"/>
      <c r="AC841" s="531"/>
      <c r="HN841" s="531"/>
      <c r="HO841" s="531"/>
      <c r="HP841" s="531"/>
      <c r="HQ841" s="531"/>
      <c r="HR841" s="531"/>
      <c r="HS841" s="531"/>
      <c r="HT841" s="531"/>
      <c r="HU841" s="531"/>
      <c r="HV841" s="531"/>
      <c r="HW841" s="531"/>
      <c r="HX841" s="531"/>
      <c r="HY841" s="531"/>
      <c r="HZ841" s="531"/>
      <c r="IA841" s="531"/>
      <c r="IB841" s="531"/>
      <c r="IC841" s="531"/>
      <c r="ID841" s="531"/>
      <c r="IE841" s="531"/>
      <c r="IF841" s="531"/>
      <c r="IG841" s="531"/>
      <c r="IH841" s="531"/>
      <c r="II841" s="531"/>
      <c r="IJ841" s="531"/>
      <c r="IK841" s="531"/>
      <c r="IL841" s="531"/>
      <c r="IM841" s="531"/>
      <c r="IN841" s="531"/>
      <c r="IO841" s="531"/>
      <c r="IP841" s="531"/>
      <c r="IQ841" s="531"/>
      <c r="IR841" s="531"/>
      <c r="IS841" s="531"/>
    </row>
    <row r="842" s="528" customFormat="1" ht="24.95" customHeight="1" spans="1:253">
      <c r="A842" s="563" t="s">
        <v>52</v>
      </c>
      <c r="B842" s="564">
        <v>0</v>
      </c>
      <c r="C842" s="565">
        <v>0</v>
      </c>
      <c r="D842" s="565">
        <v>0</v>
      </c>
      <c r="E842" s="566" t="str">
        <f t="shared" si="169"/>
        <v/>
      </c>
      <c r="F842" s="565">
        <v>0</v>
      </c>
      <c r="G842" s="567" t="str">
        <f t="shared" si="163"/>
        <v/>
      </c>
    </row>
    <row r="843" s="528" customFormat="1" ht="24.95" customHeight="1" spans="1:253">
      <c r="A843" s="563" t="s">
        <v>670</v>
      </c>
      <c r="B843" s="564">
        <v>0</v>
      </c>
      <c r="C843" s="565">
        <v>0</v>
      </c>
      <c r="D843" s="565">
        <v>0</v>
      </c>
      <c r="E843" s="566" t="str">
        <f t="shared" si="169"/>
        <v/>
      </c>
      <c r="F843" s="565">
        <v>0</v>
      </c>
      <c r="G843" s="567" t="str">
        <f t="shared" si="163"/>
        <v/>
      </c>
    </row>
    <row r="844" s="5" customFormat="1" ht="24.95" customHeight="1" spans="1:253">
      <c r="A844" s="563" t="s">
        <v>671</v>
      </c>
      <c r="B844" s="564">
        <v>0</v>
      </c>
      <c r="C844" s="565">
        <v>0</v>
      </c>
      <c r="D844" s="565">
        <v>0</v>
      </c>
      <c r="E844" s="566" t="str">
        <f t="shared" si="169"/>
        <v/>
      </c>
      <c r="F844" s="565">
        <v>0</v>
      </c>
      <c r="G844" s="567" t="str">
        <f t="shared" si="163"/>
        <v/>
      </c>
      <c r="H844" s="527"/>
      <c r="I844" s="527"/>
      <c r="J844" s="527"/>
      <c r="K844" s="527"/>
      <c r="L844" s="527"/>
      <c r="M844" s="527"/>
      <c r="N844" s="527"/>
      <c r="O844" s="527"/>
      <c r="P844" s="527"/>
      <c r="Q844" s="527"/>
      <c r="R844" s="527"/>
      <c r="S844" s="527"/>
      <c r="T844" s="527"/>
      <c r="U844" s="527"/>
      <c r="V844" s="527"/>
      <c r="W844" s="527"/>
      <c r="X844" s="527"/>
      <c r="Y844" s="527"/>
      <c r="Z844" s="527"/>
      <c r="AA844" s="527"/>
      <c r="AB844" s="527"/>
      <c r="AC844" s="527"/>
      <c r="HN844" s="527"/>
      <c r="HO844" s="527"/>
      <c r="HP844" s="527"/>
      <c r="HQ844" s="527"/>
      <c r="HR844" s="527"/>
      <c r="HS844" s="527"/>
      <c r="HT844" s="527"/>
      <c r="HU844" s="527"/>
      <c r="HV844" s="527"/>
      <c r="HW844" s="527"/>
      <c r="HX844" s="527"/>
      <c r="HY844" s="527"/>
      <c r="HZ844" s="527"/>
      <c r="IA844" s="527"/>
      <c r="IB844" s="527"/>
      <c r="IC844" s="527"/>
      <c r="ID844" s="527"/>
      <c r="IE844" s="527"/>
      <c r="IF844" s="527"/>
      <c r="IG844" s="527"/>
      <c r="IH844" s="527"/>
      <c r="II844" s="527"/>
      <c r="IJ844" s="527"/>
      <c r="IK844" s="527"/>
      <c r="IL844" s="527"/>
      <c r="IM844" s="527"/>
      <c r="IN844" s="527"/>
      <c r="IO844" s="527"/>
      <c r="IP844" s="527"/>
      <c r="IQ844" s="527"/>
      <c r="IR844" s="527"/>
      <c r="IS844" s="527"/>
    </row>
    <row r="845" s="528" customFormat="1" ht="24.95" customHeight="1" spans="1:253">
      <c r="A845" s="563" t="s">
        <v>672</v>
      </c>
      <c r="B845" s="564">
        <v>0</v>
      </c>
      <c r="C845" s="565">
        <v>0</v>
      </c>
      <c r="D845" s="565">
        <v>0</v>
      </c>
      <c r="E845" s="566" t="str">
        <f t="shared" si="169"/>
        <v/>
      </c>
      <c r="F845" s="565">
        <v>0</v>
      </c>
      <c r="G845" s="567" t="str">
        <f t="shared" si="163"/>
        <v/>
      </c>
    </row>
    <row r="846" s="529" customFormat="1" ht="24.95" customHeight="1" spans="1:253">
      <c r="A846" s="563" t="s">
        <v>90</v>
      </c>
      <c r="B846" s="564">
        <v>0</v>
      </c>
      <c r="C846" s="565">
        <v>0</v>
      </c>
      <c r="D846" s="565">
        <v>0</v>
      </c>
      <c r="E846" s="566" t="str">
        <f t="shared" si="169"/>
        <v/>
      </c>
      <c r="F846" s="565">
        <v>0</v>
      </c>
      <c r="G846" s="567" t="str">
        <f t="shared" si="163"/>
        <v/>
      </c>
      <c r="H846" s="527"/>
      <c r="I846" s="527"/>
      <c r="J846" s="527"/>
      <c r="K846" s="527"/>
      <c r="L846" s="527"/>
      <c r="M846" s="527"/>
      <c r="N846" s="527"/>
      <c r="O846" s="527"/>
      <c r="P846" s="527"/>
      <c r="Q846" s="527"/>
      <c r="R846" s="527"/>
      <c r="S846" s="527"/>
      <c r="T846" s="527"/>
      <c r="U846" s="527"/>
      <c r="V846" s="527"/>
      <c r="W846" s="527"/>
      <c r="X846" s="527"/>
      <c r="Y846" s="527"/>
      <c r="Z846" s="527"/>
      <c r="AA846" s="527"/>
      <c r="AB846" s="527"/>
      <c r="AC846" s="527"/>
      <c r="HN846" s="527"/>
      <c r="HO846" s="527"/>
      <c r="HP846" s="527"/>
      <c r="HQ846" s="527"/>
      <c r="HR846" s="527"/>
      <c r="HS846" s="527"/>
      <c r="HT846" s="527"/>
      <c r="HU846" s="527"/>
      <c r="HV846" s="527"/>
      <c r="HW846" s="527"/>
      <c r="HX846" s="527"/>
      <c r="HY846" s="527"/>
      <c r="HZ846" s="527"/>
      <c r="IA846" s="527"/>
      <c r="IB846" s="527"/>
      <c r="IC846" s="527"/>
      <c r="ID846" s="527"/>
      <c r="IE846" s="527"/>
      <c r="IF846" s="527"/>
      <c r="IG846" s="527"/>
      <c r="IH846" s="527"/>
      <c r="II846" s="527"/>
      <c r="IJ846" s="527"/>
      <c r="IK846" s="527"/>
      <c r="IL846" s="527"/>
      <c r="IM846" s="527"/>
      <c r="IN846" s="527"/>
      <c r="IO846" s="527"/>
      <c r="IP846" s="527"/>
      <c r="IQ846" s="527"/>
      <c r="IR846" s="527"/>
      <c r="IS846" s="527"/>
    </row>
    <row r="847" s="528" customFormat="1" ht="24.95" customHeight="1" spans="1:253">
      <c r="A847" s="563" t="s">
        <v>673</v>
      </c>
      <c r="B847" s="564">
        <v>0</v>
      </c>
      <c r="C847" s="565">
        <v>0</v>
      </c>
      <c r="D847" s="565">
        <v>0</v>
      </c>
      <c r="E847" s="566" t="str">
        <f t="shared" si="169"/>
        <v/>
      </c>
      <c r="F847" s="565">
        <v>0</v>
      </c>
      <c r="G847" s="567" t="str">
        <f t="shared" si="163"/>
        <v/>
      </c>
    </row>
    <row r="848" s="528" customFormat="1" ht="24.95" customHeight="1" spans="1:253">
      <c r="A848" s="563" t="s">
        <v>59</v>
      </c>
      <c r="B848" s="564">
        <v>0</v>
      </c>
      <c r="C848" s="565">
        <v>0</v>
      </c>
      <c r="D848" s="565">
        <v>0</v>
      </c>
      <c r="E848" s="566" t="str">
        <f t="shared" si="169"/>
        <v/>
      </c>
      <c r="F848" s="565">
        <v>0</v>
      </c>
      <c r="G848" s="567" t="str">
        <f t="shared" si="163"/>
        <v/>
      </c>
    </row>
    <row r="849" s="528" customFormat="1" ht="24.95" customHeight="1" spans="1:253">
      <c r="A849" s="563" t="s">
        <v>674</v>
      </c>
      <c r="B849" s="564">
        <v>0</v>
      </c>
      <c r="C849" s="565">
        <v>0</v>
      </c>
      <c r="D849" s="565">
        <v>0</v>
      </c>
      <c r="E849" s="566" t="str">
        <f t="shared" si="169"/>
        <v/>
      </c>
      <c r="F849" s="565">
        <v>0</v>
      </c>
      <c r="G849" s="567" t="str">
        <f t="shared" si="163"/>
        <v/>
      </c>
    </row>
    <row r="850" s="528" customFormat="1" ht="24.95" customHeight="1" spans="1:253">
      <c r="A850" s="568" t="s">
        <v>675</v>
      </c>
      <c r="B850" s="367">
        <f t="shared" ref="B850:F850" si="171">SUM(B851)</f>
        <v>77</v>
      </c>
      <c r="C850" s="367">
        <f t="shared" si="171"/>
        <v>134</v>
      </c>
      <c r="D850" s="367">
        <f t="shared" si="171"/>
        <v>134</v>
      </c>
      <c r="E850" s="561">
        <f t="shared" si="169"/>
        <v>1</v>
      </c>
      <c r="F850" s="367">
        <f t="shared" si="171"/>
        <v>6</v>
      </c>
      <c r="G850" s="562">
        <f t="shared" si="163"/>
        <v>21.3333333333333</v>
      </c>
    </row>
    <row r="851" s="529" customFormat="1" ht="24.95" customHeight="1" spans="1:253">
      <c r="A851" s="563" t="s">
        <v>676</v>
      </c>
      <c r="B851" s="564">
        <v>77</v>
      </c>
      <c r="C851" s="565">
        <v>134</v>
      </c>
      <c r="D851" s="565">
        <v>134</v>
      </c>
      <c r="E851" s="566">
        <f t="shared" si="169"/>
        <v>1</v>
      </c>
      <c r="F851" s="565">
        <v>6</v>
      </c>
      <c r="G851" s="567">
        <f t="shared" si="163"/>
        <v>21.3333333333333</v>
      </c>
      <c r="H851" s="527"/>
      <c r="I851" s="527"/>
      <c r="J851" s="527"/>
      <c r="K851" s="527"/>
      <c r="L851" s="527"/>
      <c r="M851" s="527"/>
      <c r="N851" s="527"/>
      <c r="O851" s="527"/>
      <c r="P851" s="527"/>
      <c r="Q851" s="527"/>
      <c r="R851" s="527"/>
      <c r="S851" s="527"/>
      <c r="T851" s="527"/>
      <c r="U851" s="527"/>
      <c r="V851" s="527"/>
      <c r="W851" s="527"/>
      <c r="X851" s="527"/>
      <c r="Y851" s="527"/>
      <c r="Z851" s="527"/>
      <c r="AA851" s="527"/>
      <c r="AB851" s="527"/>
      <c r="AC851" s="527"/>
      <c r="HN851" s="527"/>
      <c r="HO851" s="527"/>
      <c r="HP851" s="527"/>
      <c r="HQ851" s="527"/>
      <c r="HR851" s="527"/>
      <c r="HS851" s="527"/>
      <c r="HT851" s="527"/>
      <c r="HU851" s="527"/>
      <c r="HV851" s="527"/>
      <c r="HW851" s="527"/>
      <c r="HX851" s="527"/>
      <c r="HY851" s="527"/>
      <c r="HZ851" s="527"/>
      <c r="IA851" s="527"/>
      <c r="IB851" s="527"/>
      <c r="IC851" s="527"/>
      <c r="ID851" s="527"/>
      <c r="IE851" s="527"/>
      <c r="IF851" s="527"/>
      <c r="IG851" s="527"/>
      <c r="IH851" s="527"/>
      <c r="II851" s="527"/>
      <c r="IJ851" s="527"/>
      <c r="IK851" s="527"/>
      <c r="IL851" s="527"/>
      <c r="IM851" s="527"/>
      <c r="IN851" s="527"/>
      <c r="IO851" s="527"/>
      <c r="IP851" s="527"/>
      <c r="IQ851" s="527"/>
      <c r="IR851" s="527"/>
      <c r="IS851" s="527"/>
    </row>
    <row r="852" s="528" customFormat="1" ht="24.95" customHeight="1" spans="1:253">
      <c r="A852" s="575" t="s">
        <v>677</v>
      </c>
      <c r="B852" s="367">
        <f t="shared" ref="B852:F852" si="172">SUM(B853,B864,B866,B869,B871,B873)</f>
        <v>5232</v>
      </c>
      <c r="C852" s="367">
        <f t="shared" si="172"/>
        <v>17961</v>
      </c>
      <c r="D852" s="367">
        <f t="shared" si="172"/>
        <v>12080</v>
      </c>
      <c r="E852" s="561">
        <f t="shared" si="169"/>
        <v>0.672568342519904</v>
      </c>
      <c r="F852" s="367">
        <f t="shared" si="172"/>
        <v>10813</v>
      </c>
      <c r="G852" s="562">
        <f t="shared" si="163"/>
        <v>0.117173772311107</v>
      </c>
    </row>
    <row r="853" s="529" customFormat="1" ht="24.95" customHeight="1" spans="1:253">
      <c r="A853" s="568" t="s">
        <v>678</v>
      </c>
      <c r="B853" s="367">
        <f t="shared" ref="B853:F853" si="173">SUM(B854:B863)</f>
        <v>3632</v>
      </c>
      <c r="C853" s="367">
        <f t="shared" si="173"/>
        <v>4067</v>
      </c>
      <c r="D853" s="367">
        <f t="shared" si="173"/>
        <v>4064</v>
      </c>
      <c r="E853" s="561">
        <f t="shared" si="169"/>
        <v>0.999262355544628</v>
      </c>
      <c r="F853" s="367">
        <f t="shared" si="173"/>
        <v>3512</v>
      </c>
      <c r="G853" s="562">
        <f t="shared" si="163"/>
        <v>0.157175398633257</v>
      </c>
      <c r="H853" s="527"/>
      <c r="I853" s="527"/>
      <c r="J853" s="527"/>
      <c r="K853" s="527"/>
      <c r="L853" s="527"/>
      <c r="M853" s="527"/>
      <c r="N853" s="527"/>
      <c r="O853" s="527"/>
      <c r="P853" s="527"/>
      <c r="Q853" s="527"/>
      <c r="R853" s="527"/>
      <c r="S853" s="527"/>
      <c r="T853" s="527"/>
      <c r="U853" s="527"/>
      <c r="V853" s="527"/>
      <c r="W853" s="527"/>
      <c r="X853" s="527"/>
      <c r="Y853" s="527"/>
      <c r="Z853" s="527"/>
      <c r="AA853" s="527"/>
      <c r="AB853" s="527"/>
      <c r="AC853" s="527"/>
      <c r="HN853" s="527"/>
      <c r="HO853" s="527"/>
      <c r="HP853" s="527"/>
      <c r="HQ853" s="527"/>
      <c r="HR853" s="527"/>
      <c r="HS853" s="527"/>
      <c r="HT853" s="527"/>
      <c r="HU853" s="527"/>
      <c r="HV853" s="527"/>
      <c r="HW853" s="527"/>
      <c r="HX853" s="527"/>
      <c r="HY853" s="527"/>
      <c r="HZ853" s="527"/>
      <c r="IA853" s="527"/>
      <c r="IB853" s="527"/>
      <c r="IC853" s="527"/>
      <c r="ID853" s="527"/>
      <c r="IE853" s="527"/>
      <c r="IF853" s="527"/>
      <c r="IG853" s="527"/>
      <c r="IH853" s="527"/>
      <c r="II853" s="527"/>
      <c r="IJ853" s="527"/>
      <c r="IK853" s="527"/>
      <c r="IL853" s="527"/>
      <c r="IM853" s="527"/>
      <c r="IN853" s="527"/>
      <c r="IO853" s="527"/>
      <c r="IP853" s="527"/>
      <c r="IQ853" s="527"/>
      <c r="IR853" s="527"/>
      <c r="IS853" s="527"/>
    </row>
    <row r="854" s="528" customFormat="1" ht="24.95" customHeight="1" spans="1:253">
      <c r="A854" s="563" t="s">
        <v>50</v>
      </c>
      <c r="B854" s="564">
        <v>991</v>
      </c>
      <c r="C854" s="565">
        <v>1081</v>
      </c>
      <c r="D854" s="565">
        <v>1081</v>
      </c>
      <c r="E854" s="566">
        <f t="shared" si="169"/>
        <v>1</v>
      </c>
      <c r="F854" s="565">
        <v>1018</v>
      </c>
      <c r="G854" s="567">
        <f t="shared" si="163"/>
        <v>0.0618860510805501</v>
      </c>
    </row>
    <row r="855" s="528" customFormat="1" ht="24.95" customHeight="1" spans="1:253">
      <c r="A855" s="563" t="s">
        <v>51</v>
      </c>
      <c r="B855" s="564">
        <v>0</v>
      </c>
      <c r="C855" s="565">
        <v>0</v>
      </c>
      <c r="D855" s="565">
        <v>0</v>
      </c>
      <c r="E855" s="566" t="str">
        <f t="shared" si="169"/>
        <v/>
      </c>
      <c r="F855" s="565">
        <v>0</v>
      </c>
      <c r="G855" s="567" t="str">
        <f t="shared" si="163"/>
        <v/>
      </c>
    </row>
    <row r="856" s="528" customFormat="1" ht="24.95" customHeight="1" spans="1:253">
      <c r="A856" s="563" t="s">
        <v>52</v>
      </c>
      <c r="B856" s="564">
        <v>0</v>
      </c>
      <c r="C856" s="565">
        <v>0</v>
      </c>
      <c r="D856" s="565">
        <v>0</v>
      </c>
      <c r="E856" s="566" t="str">
        <f t="shared" si="169"/>
        <v/>
      </c>
      <c r="F856" s="565">
        <v>0</v>
      </c>
      <c r="G856" s="567" t="str">
        <f t="shared" si="163"/>
        <v/>
      </c>
    </row>
    <row r="857" s="529" customFormat="1" ht="24.95" customHeight="1" spans="1:253">
      <c r="A857" s="563" t="s">
        <v>679</v>
      </c>
      <c r="B857" s="564">
        <v>8</v>
      </c>
      <c r="C857" s="565">
        <v>6</v>
      </c>
      <c r="D857" s="565">
        <v>6</v>
      </c>
      <c r="E857" s="566">
        <f t="shared" si="169"/>
        <v>1</v>
      </c>
      <c r="F857" s="565">
        <v>7</v>
      </c>
      <c r="G857" s="567">
        <f t="shared" si="163"/>
        <v>-0.142857142857143</v>
      </c>
      <c r="H857" s="527"/>
      <c r="I857" s="527"/>
      <c r="J857" s="527"/>
      <c r="K857" s="527"/>
      <c r="L857" s="527"/>
      <c r="M857" s="527"/>
      <c r="N857" s="527"/>
      <c r="O857" s="527"/>
      <c r="P857" s="527"/>
      <c r="Q857" s="527"/>
      <c r="R857" s="527"/>
      <c r="S857" s="527"/>
      <c r="T857" s="527"/>
      <c r="U857" s="527"/>
      <c r="V857" s="527"/>
      <c r="W857" s="527"/>
      <c r="X857" s="527"/>
      <c r="Y857" s="527"/>
      <c r="Z857" s="527"/>
      <c r="AA857" s="527"/>
      <c r="AB857" s="527"/>
      <c r="AC857" s="527"/>
      <c r="HN857" s="527"/>
      <c r="HO857" s="527"/>
      <c r="HP857" s="527"/>
      <c r="HQ857" s="527"/>
      <c r="HR857" s="527"/>
      <c r="HS857" s="527"/>
      <c r="HT857" s="527"/>
      <c r="HU857" s="527"/>
      <c r="HV857" s="527"/>
      <c r="HW857" s="527"/>
      <c r="HX857" s="527"/>
      <c r="HY857" s="527"/>
      <c r="HZ857" s="527"/>
      <c r="IA857" s="527"/>
      <c r="IB857" s="527"/>
      <c r="IC857" s="527"/>
      <c r="ID857" s="527"/>
      <c r="IE857" s="527"/>
      <c r="IF857" s="527"/>
      <c r="IG857" s="527"/>
      <c r="IH857" s="527"/>
      <c r="II857" s="527"/>
      <c r="IJ857" s="527"/>
      <c r="IK857" s="527"/>
      <c r="IL857" s="527"/>
      <c r="IM857" s="527"/>
      <c r="IN857" s="527"/>
      <c r="IO857" s="527"/>
      <c r="IP857" s="527"/>
      <c r="IQ857" s="527"/>
      <c r="IR857" s="527"/>
      <c r="IS857" s="527"/>
    </row>
    <row r="858" s="528" customFormat="1" ht="37.5" customHeight="1" spans="1:253">
      <c r="A858" s="563" t="s">
        <v>680</v>
      </c>
      <c r="B858" s="564">
        <v>0</v>
      </c>
      <c r="C858" s="565">
        <v>0</v>
      </c>
      <c r="D858" s="565">
        <v>0</v>
      </c>
      <c r="E858" s="566" t="str">
        <f t="shared" si="169"/>
        <v/>
      </c>
      <c r="F858" s="565">
        <v>0</v>
      </c>
      <c r="G858" s="567" t="str">
        <f t="shared" si="163"/>
        <v/>
      </c>
    </row>
    <row r="859" s="528" customFormat="1" ht="24.95" customHeight="1" spans="1:253">
      <c r="A859" s="563" t="s">
        <v>681</v>
      </c>
      <c r="B859" s="564">
        <v>0</v>
      </c>
      <c r="C859" s="565">
        <v>0</v>
      </c>
      <c r="D859" s="565">
        <v>0</v>
      </c>
      <c r="E859" s="566" t="str">
        <f t="shared" si="169"/>
        <v/>
      </c>
      <c r="F859" s="565">
        <v>0</v>
      </c>
      <c r="G859" s="567" t="str">
        <f t="shared" si="163"/>
        <v/>
      </c>
    </row>
    <row r="860" s="5" customFormat="1" ht="24.95" customHeight="1" spans="1:253">
      <c r="A860" s="563" t="s">
        <v>682</v>
      </c>
      <c r="B860" s="564">
        <v>0</v>
      </c>
      <c r="C860" s="565">
        <v>0</v>
      </c>
      <c r="D860" s="565">
        <v>0</v>
      </c>
      <c r="E860" s="566" t="str">
        <f t="shared" si="169"/>
        <v/>
      </c>
      <c r="F860" s="565">
        <v>0</v>
      </c>
      <c r="G860" s="567" t="str">
        <f t="shared" si="163"/>
        <v/>
      </c>
      <c r="H860" s="527"/>
      <c r="I860" s="527"/>
      <c r="J860" s="527"/>
      <c r="K860" s="527"/>
      <c r="L860" s="527"/>
      <c r="M860" s="527"/>
      <c r="N860" s="527"/>
      <c r="O860" s="527"/>
      <c r="P860" s="527"/>
      <c r="Q860" s="527"/>
      <c r="R860" s="527"/>
      <c r="S860" s="527"/>
      <c r="T860" s="527"/>
      <c r="U860" s="527"/>
      <c r="V860" s="527"/>
      <c r="W860" s="527"/>
      <c r="X860" s="527"/>
      <c r="Y860" s="527"/>
      <c r="Z860" s="527"/>
      <c r="AA860" s="527"/>
      <c r="AB860" s="527"/>
      <c r="AC860" s="527"/>
      <c r="HN860" s="527"/>
      <c r="HO860" s="527"/>
      <c r="HP860" s="527"/>
      <c r="HQ860" s="527"/>
      <c r="HR860" s="527"/>
      <c r="HS860" s="527"/>
      <c r="HT860" s="527"/>
      <c r="HU860" s="527"/>
      <c r="HV860" s="527"/>
      <c r="HW860" s="527"/>
      <c r="HX860" s="527"/>
      <c r="HY860" s="527"/>
      <c r="HZ860" s="527"/>
      <c r="IA860" s="527"/>
      <c r="IB860" s="527"/>
      <c r="IC860" s="527"/>
      <c r="ID860" s="527"/>
      <c r="IE860" s="527"/>
      <c r="IF860" s="527"/>
      <c r="IG860" s="527"/>
      <c r="IH860" s="527"/>
      <c r="II860" s="527"/>
      <c r="IJ860" s="527"/>
      <c r="IK860" s="527"/>
      <c r="IL860" s="527"/>
      <c r="IM860" s="527"/>
      <c r="IN860" s="527"/>
      <c r="IO860" s="527"/>
      <c r="IP860" s="527"/>
      <c r="IQ860" s="527"/>
      <c r="IR860" s="527"/>
      <c r="IS860" s="527"/>
    </row>
    <row r="861" s="5" customFormat="1" ht="24.95" customHeight="1" spans="1:253">
      <c r="A861" s="563" t="s">
        <v>683</v>
      </c>
      <c r="B861" s="564">
        <v>0</v>
      </c>
      <c r="C861" s="565">
        <v>0</v>
      </c>
      <c r="D861" s="565">
        <v>0</v>
      </c>
      <c r="E861" s="566" t="str">
        <f t="shared" si="169"/>
        <v/>
      </c>
      <c r="F861" s="565">
        <v>0</v>
      </c>
      <c r="G861" s="567" t="str">
        <f t="shared" si="163"/>
        <v/>
      </c>
      <c r="H861" s="527"/>
      <c r="I861" s="527"/>
      <c r="J861" s="527"/>
      <c r="K861" s="527"/>
      <c r="L861" s="527"/>
      <c r="M861" s="527"/>
      <c r="N861" s="527"/>
      <c r="O861" s="527"/>
      <c r="P861" s="527"/>
      <c r="Q861" s="527"/>
      <c r="R861" s="527"/>
      <c r="S861" s="527"/>
      <c r="T861" s="527"/>
      <c r="U861" s="527"/>
      <c r="V861" s="527"/>
      <c r="W861" s="527"/>
      <c r="X861" s="527"/>
      <c r="Y861" s="527"/>
      <c r="Z861" s="527"/>
      <c r="AA861" s="527"/>
      <c r="AB861" s="527"/>
      <c r="AC861" s="527"/>
      <c r="HN861" s="527"/>
      <c r="HO861" s="527"/>
      <c r="HP861" s="527"/>
      <c r="HQ861" s="527"/>
      <c r="HR861" s="527"/>
      <c r="HS861" s="527"/>
      <c r="HT861" s="527"/>
      <c r="HU861" s="527"/>
      <c r="HV861" s="527"/>
      <c r="HW861" s="527"/>
      <c r="HX861" s="527"/>
      <c r="HY861" s="527"/>
      <c r="HZ861" s="527"/>
      <c r="IA861" s="527"/>
      <c r="IB861" s="527"/>
      <c r="IC861" s="527"/>
      <c r="ID861" s="527"/>
      <c r="IE861" s="527"/>
      <c r="IF861" s="527"/>
      <c r="IG861" s="527"/>
      <c r="IH861" s="527"/>
      <c r="II861" s="527"/>
      <c r="IJ861" s="527"/>
      <c r="IK861" s="527"/>
      <c r="IL861" s="527"/>
      <c r="IM861" s="527"/>
      <c r="IN861" s="527"/>
      <c r="IO861" s="527"/>
      <c r="IP861" s="527"/>
      <c r="IQ861" s="527"/>
      <c r="IR861" s="527"/>
      <c r="IS861" s="527"/>
    </row>
    <row r="862" s="5" customFormat="1" ht="24.95" customHeight="1" spans="1:253">
      <c r="A862" s="563" t="s">
        <v>684</v>
      </c>
      <c r="B862" s="564">
        <v>0</v>
      </c>
      <c r="C862" s="565">
        <v>0</v>
      </c>
      <c r="D862" s="565">
        <v>0</v>
      </c>
      <c r="E862" s="566" t="str">
        <f t="shared" si="169"/>
        <v/>
      </c>
      <c r="F862" s="565">
        <v>0</v>
      </c>
      <c r="G862" s="567" t="str">
        <f t="shared" si="163"/>
        <v/>
      </c>
      <c r="H862" s="527"/>
      <c r="I862" s="527"/>
      <c r="J862" s="527"/>
      <c r="K862" s="527"/>
      <c r="L862" s="527"/>
      <c r="M862" s="527"/>
      <c r="N862" s="527"/>
      <c r="O862" s="527"/>
      <c r="P862" s="527"/>
      <c r="Q862" s="527"/>
      <c r="R862" s="527"/>
      <c r="S862" s="527"/>
      <c r="T862" s="527"/>
      <c r="U862" s="527"/>
      <c r="V862" s="527"/>
      <c r="W862" s="527"/>
      <c r="X862" s="527"/>
      <c r="Y862" s="527"/>
      <c r="Z862" s="527"/>
      <c r="AA862" s="527"/>
      <c r="AB862" s="527"/>
      <c r="AC862" s="527"/>
      <c r="HN862" s="527"/>
      <c r="HO862" s="527"/>
      <c r="HP862" s="527"/>
      <c r="HQ862" s="527"/>
      <c r="HR862" s="527"/>
      <c r="HS862" s="527"/>
      <c r="HT862" s="527"/>
      <c r="HU862" s="527"/>
      <c r="HV862" s="527"/>
      <c r="HW862" s="527"/>
      <c r="HX862" s="527"/>
      <c r="HY862" s="527"/>
      <c r="HZ862" s="527"/>
      <c r="IA862" s="527"/>
      <c r="IB862" s="527"/>
      <c r="IC862" s="527"/>
      <c r="ID862" s="527"/>
      <c r="IE862" s="527"/>
      <c r="IF862" s="527"/>
      <c r="IG862" s="527"/>
      <c r="IH862" s="527"/>
      <c r="II862" s="527"/>
      <c r="IJ862" s="527"/>
      <c r="IK862" s="527"/>
      <c r="IL862" s="527"/>
      <c r="IM862" s="527"/>
      <c r="IN862" s="527"/>
      <c r="IO862" s="527"/>
      <c r="IP862" s="527"/>
      <c r="IQ862" s="527"/>
      <c r="IR862" s="527"/>
      <c r="IS862" s="527"/>
    </row>
    <row r="863" s="5" customFormat="1" ht="24.95" customHeight="1" spans="1:253">
      <c r="A863" s="563" t="s">
        <v>685</v>
      </c>
      <c r="B863" s="564">
        <v>2633</v>
      </c>
      <c r="C863" s="565">
        <v>2980</v>
      </c>
      <c r="D863" s="565">
        <v>2977</v>
      </c>
      <c r="E863" s="566">
        <f t="shared" si="169"/>
        <v>0.998993288590604</v>
      </c>
      <c r="F863" s="565">
        <v>2487</v>
      </c>
      <c r="G863" s="567">
        <f t="shared" si="163"/>
        <v>0.197024527543225</v>
      </c>
      <c r="H863" s="527"/>
      <c r="I863" s="527"/>
      <c r="J863" s="527"/>
      <c r="K863" s="527"/>
      <c r="L863" s="527"/>
      <c r="M863" s="527"/>
      <c r="N863" s="527"/>
      <c r="O863" s="527"/>
      <c r="P863" s="527"/>
      <c r="Q863" s="527"/>
      <c r="R863" s="527"/>
      <c r="S863" s="527"/>
      <c r="T863" s="527"/>
      <c r="U863" s="527"/>
      <c r="V863" s="527"/>
      <c r="W863" s="527"/>
      <c r="X863" s="527"/>
      <c r="Y863" s="527"/>
      <c r="Z863" s="527"/>
      <c r="AA863" s="527"/>
      <c r="AB863" s="527"/>
      <c r="AC863" s="527"/>
      <c r="HN863" s="527"/>
      <c r="HO863" s="527"/>
      <c r="HP863" s="527"/>
      <c r="HQ863" s="527"/>
      <c r="HR863" s="527"/>
      <c r="HS863" s="527"/>
      <c r="HT863" s="527"/>
      <c r="HU863" s="527"/>
      <c r="HV863" s="527"/>
      <c r="HW863" s="527"/>
      <c r="HX863" s="527"/>
      <c r="HY863" s="527"/>
      <c r="HZ863" s="527"/>
      <c r="IA863" s="527"/>
      <c r="IB863" s="527"/>
      <c r="IC863" s="527"/>
      <c r="ID863" s="527"/>
      <c r="IE863" s="527"/>
      <c r="IF863" s="527"/>
      <c r="IG863" s="527"/>
      <c r="IH863" s="527"/>
      <c r="II863" s="527"/>
      <c r="IJ863" s="527"/>
      <c r="IK863" s="527"/>
      <c r="IL863" s="527"/>
      <c r="IM863" s="527"/>
      <c r="IN863" s="527"/>
      <c r="IO863" s="527"/>
      <c r="IP863" s="527"/>
      <c r="IQ863" s="527"/>
      <c r="IR863" s="527"/>
      <c r="IS863" s="527"/>
    </row>
    <row r="864" s="533" customFormat="1" ht="24.95" customHeight="1" spans="1:253">
      <c r="A864" s="568" t="s">
        <v>686</v>
      </c>
      <c r="B864" s="367">
        <f t="shared" ref="B864:F864" si="174">SUM(B865)</f>
        <v>0</v>
      </c>
      <c r="C864" s="367">
        <f t="shared" si="174"/>
        <v>0</v>
      </c>
      <c r="D864" s="367">
        <f t="shared" si="174"/>
        <v>0</v>
      </c>
      <c r="E864" s="561" t="str">
        <f t="shared" si="169"/>
        <v/>
      </c>
      <c r="F864" s="367">
        <f t="shared" si="174"/>
        <v>11</v>
      </c>
      <c r="G864" s="562">
        <f t="shared" si="163"/>
        <v>-1</v>
      </c>
      <c r="H864" s="569"/>
      <c r="I864" s="569"/>
      <c r="J864" s="569"/>
      <c r="K864" s="569"/>
      <c r="L864" s="569"/>
      <c r="M864" s="569"/>
      <c r="N864" s="569"/>
      <c r="O864" s="569"/>
      <c r="P864" s="569"/>
      <c r="Q864" s="569"/>
      <c r="R864" s="569"/>
      <c r="S864" s="569"/>
      <c r="T864" s="569"/>
      <c r="U864" s="569"/>
      <c r="V864" s="569"/>
      <c r="W864" s="569"/>
      <c r="X864" s="569"/>
      <c r="Y864" s="569"/>
      <c r="Z864" s="569"/>
      <c r="AA864" s="569"/>
      <c r="AB864" s="569"/>
      <c r="AC864" s="569"/>
      <c r="HN864" s="569"/>
      <c r="HO864" s="569"/>
      <c r="HP864" s="569"/>
      <c r="HQ864" s="569"/>
      <c r="HR864" s="569"/>
      <c r="HS864" s="569"/>
      <c r="HT864" s="569"/>
      <c r="HU864" s="569"/>
      <c r="HV864" s="569"/>
      <c r="HW864" s="569"/>
      <c r="HX864" s="569"/>
      <c r="HY864" s="569"/>
      <c r="HZ864" s="569"/>
      <c r="IA864" s="569"/>
      <c r="IB864" s="569"/>
      <c r="IC864" s="569"/>
      <c r="ID864" s="569"/>
      <c r="IE864" s="569"/>
      <c r="IF864" s="569"/>
      <c r="IG864" s="569"/>
      <c r="IH864" s="569"/>
      <c r="II864" s="569"/>
      <c r="IJ864" s="569"/>
      <c r="IK864" s="569"/>
      <c r="IL864" s="569"/>
      <c r="IM864" s="569"/>
      <c r="IN864" s="569"/>
      <c r="IO864" s="569"/>
      <c r="IP864" s="569"/>
      <c r="IQ864" s="569"/>
      <c r="IR864" s="569"/>
      <c r="IS864" s="569"/>
    </row>
    <row r="865" s="5" customFormat="1" ht="24.95" customHeight="1" spans="1:253">
      <c r="A865" s="563" t="s">
        <v>687</v>
      </c>
      <c r="B865" s="564">
        <v>0</v>
      </c>
      <c r="C865" s="565">
        <v>0</v>
      </c>
      <c r="D865" s="565">
        <v>0</v>
      </c>
      <c r="E865" s="566" t="str">
        <f t="shared" si="169"/>
        <v/>
      </c>
      <c r="F865" s="565">
        <v>11</v>
      </c>
      <c r="G865" s="567">
        <f t="shared" si="163"/>
        <v>-1</v>
      </c>
      <c r="H865" s="527"/>
      <c r="I865" s="527"/>
      <c r="J865" s="527"/>
      <c r="K865" s="527"/>
      <c r="L865" s="527"/>
      <c r="M865" s="527"/>
      <c r="N865" s="527"/>
      <c r="O865" s="527"/>
      <c r="P865" s="527"/>
      <c r="Q865" s="527"/>
      <c r="R865" s="527"/>
      <c r="S865" s="527"/>
      <c r="T865" s="527"/>
      <c r="U865" s="527"/>
      <c r="V865" s="527"/>
      <c r="W865" s="527"/>
      <c r="X865" s="527"/>
      <c r="Y865" s="527"/>
      <c r="Z865" s="527"/>
      <c r="AA865" s="527"/>
      <c r="AB865" s="527"/>
      <c r="AC865" s="527"/>
      <c r="HN865" s="527"/>
      <c r="HO865" s="527"/>
      <c r="HP865" s="527"/>
      <c r="HQ865" s="527"/>
      <c r="HR865" s="527"/>
      <c r="HS865" s="527"/>
      <c r="HT865" s="527"/>
      <c r="HU865" s="527"/>
      <c r="HV865" s="527"/>
      <c r="HW865" s="527"/>
      <c r="HX865" s="527"/>
      <c r="HY865" s="527"/>
      <c r="HZ865" s="527"/>
      <c r="IA865" s="527"/>
      <c r="IB865" s="527"/>
      <c r="IC865" s="527"/>
      <c r="ID865" s="527"/>
      <c r="IE865" s="527"/>
      <c r="IF865" s="527"/>
      <c r="IG865" s="527"/>
      <c r="IH865" s="527"/>
      <c r="II865" s="527"/>
      <c r="IJ865" s="527"/>
      <c r="IK865" s="527"/>
      <c r="IL865" s="527"/>
      <c r="IM865" s="527"/>
      <c r="IN865" s="527"/>
      <c r="IO865" s="527"/>
      <c r="IP865" s="527"/>
      <c r="IQ865" s="527"/>
      <c r="IR865" s="527"/>
      <c r="IS865" s="527"/>
    </row>
    <row r="866" s="5" customFormat="1" ht="24.95" customHeight="1" spans="1:253">
      <c r="A866" s="568" t="s">
        <v>688</v>
      </c>
      <c r="B866" s="367">
        <f t="shared" ref="B866:F866" si="175">SUM(B867:B868)</f>
        <v>467</v>
      </c>
      <c r="C866" s="367">
        <f t="shared" si="175"/>
        <v>8591</v>
      </c>
      <c r="D866" s="367">
        <f t="shared" si="175"/>
        <v>7049</v>
      </c>
      <c r="E866" s="561">
        <f t="shared" si="169"/>
        <v>0.820509835874753</v>
      </c>
      <c r="F866" s="367">
        <f t="shared" si="175"/>
        <v>5762</v>
      </c>
      <c r="G866" s="562">
        <f t="shared" si="163"/>
        <v>0.223359944463728</v>
      </c>
      <c r="H866" s="527"/>
      <c r="I866" s="527"/>
      <c r="J866" s="527"/>
      <c r="K866" s="527"/>
      <c r="L866" s="527"/>
      <c r="M866" s="527"/>
      <c r="N866" s="527"/>
      <c r="O866" s="527"/>
      <c r="P866" s="527"/>
      <c r="Q866" s="527"/>
      <c r="R866" s="527"/>
      <c r="S866" s="527"/>
      <c r="T866" s="527"/>
      <c r="U866" s="527"/>
      <c r="V866" s="527"/>
      <c r="W866" s="527"/>
      <c r="X866" s="527"/>
      <c r="Y866" s="527"/>
      <c r="Z866" s="527"/>
      <c r="AA866" s="527"/>
      <c r="AB866" s="527"/>
      <c r="AC866" s="527"/>
      <c r="HN866" s="527"/>
      <c r="HO866" s="527"/>
      <c r="HP866" s="527"/>
      <c r="HQ866" s="527"/>
      <c r="HR866" s="527"/>
      <c r="HS866" s="527"/>
      <c r="HT866" s="527"/>
      <c r="HU866" s="527"/>
      <c r="HV866" s="527"/>
      <c r="HW866" s="527"/>
      <c r="HX866" s="527"/>
      <c r="HY866" s="527"/>
      <c r="HZ866" s="527"/>
      <c r="IA866" s="527"/>
      <c r="IB866" s="527"/>
      <c r="IC866" s="527"/>
      <c r="ID866" s="527"/>
      <c r="IE866" s="527"/>
      <c r="IF866" s="527"/>
      <c r="IG866" s="527"/>
      <c r="IH866" s="527"/>
      <c r="II866" s="527"/>
      <c r="IJ866" s="527"/>
      <c r="IK866" s="527"/>
      <c r="IL866" s="527"/>
      <c r="IM866" s="527"/>
      <c r="IN866" s="527"/>
      <c r="IO866" s="527"/>
      <c r="IP866" s="527"/>
      <c r="IQ866" s="527"/>
      <c r="IR866" s="527"/>
      <c r="IS866" s="527"/>
    </row>
    <row r="867" s="528" customFormat="1" ht="24.95" customHeight="1" spans="1:253">
      <c r="A867" s="563" t="s">
        <v>689</v>
      </c>
      <c r="B867" s="564">
        <v>0</v>
      </c>
      <c r="C867" s="565">
        <v>0</v>
      </c>
      <c r="D867" s="565">
        <v>0</v>
      </c>
      <c r="E867" s="566" t="str">
        <f t="shared" si="169"/>
        <v/>
      </c>
      <c r="F867" s="565">
        <v>0</v>
      </c>
      <c r="G867" s="567" t="str">
        <f t="shared" si="163"/>
        <v/>
      </c>
    </row>
    <row r="868" s="5" customFormat="1" ht="24.95" customHeight="1" spans="1:253">
      <c r="A868" s="563" t="s">
        <v>690</v>
      </c>
      <c r="B868" s="564">
        <v>467</v>
      </c>
      <c r="C868" s="565">
        <v>8591</v>
      </c>
      <c r="D868" s="565">
        <v>7049</v>
      </c>
      <c r="E868" s="566">
        <f t="shared" si="169"/>
        <v>0.820509835874753</v>
      </c>
      <c r="F868" s="565">
        <v>5762</v>
      </c>
      <c r="G868" s="567">
        <f t="shared" si="163"/>
        <v>0.223359944463728</v>
      </c>
      <c r="H868" s="527"/>
      <c r="I868" s="527"/>
      <c r="J868" s="527"/>
      <c r="K868" s="527"/>
      <c r="L868" s="527"/>
      <c r="M868" s="527"/>
      <c r="N868" s="527"/>
      <c r="O868" s="527"/>
      <c r="P868" s="527"/>
      <c r="Q868" s="527"/>
      <c r="R868" s="527"/>
      <c r="S868" s="527"/>
      <c r="T868" s="527"/>
      <c r="U868" s="527"/>
      <c r="V868" s="527"/>
      <c r="W868" s="527"/>
      <c r="X868" s="527"/>
      <c r="Y868" s="527"/>
      <c r="Z868" s="527"/>
      <c r="AA868" s="527"/>
      <c r="AB868" s="527"/>
      <c r="AC868" s="527"/>
      <c r="HN868" s="527"/>
      <c r="HO868" s="527"/>
      <c r="HP868" s="527"/>
      <c r="HQ868" s="527"/>
      <c r="HR868" s="527"/>
      <c r="HS868" s="527"/>
      <c r="HT868" s="527"/>
      <c r="HU868" s="527"/>
      <c r="HV868" s="527"/>
      <c r="HW868" s="527"/>
      <c r="HX868" s="527"/>
      <c r="HY868" s="527"/>
      <c r="HZ868" s="527"/>
      <c r="IA868" s="527"/>
      <c r="IB868" s="527"/>
      <c r="IC868" s="527"/>
      <c r="ID868" s="527"/>
      <c r="IE868" s="527"/>
      <c r="IF868" s="527"/>
      <c r="IG868" s="527"/>
      <c r="IH868" s="527"/>
      <c r="II868" s="527"/>
      <c r="IJ868" s="527"/>
      <c r="IK868" s="527"/>
      <c r="IL868" s="527"/>
      <c r="IM868" s="527"/>
      <c r="IN868" s="527"/>
      <c r="IO868" s="527"/>
      <c r="IP868" s="527"/>
      <c r="IQ868" s="527"/>
      <c r="IR868" s="527"/>
      <c r="IS868" s="527"/>
    </row>
    <row r="869" s="528" customFormat="1" ht="24.95" customHeight="1" spans="1:253">
      <c r="A869" s="568" t="s">
        <v>691</v>
      </c>
      <c r="B869" s="367">
        <f t="shared" ref="B869:F869" si="176">SUM(B870)</f>
        <v>0</v>
      </c>
      <c r="C869" s="367">
        <f t="shared" si="176"/>
        <v>0</v>
      </c>
      <c r="D869" s="367">
        <f t="shared" si="176"/>
        <v>0</v>
      </c>
      <c r="E869" s="561" t="str">
        <f t="shared" si="169"/>
        <v/>
      </c>
      <c r="F869" s="367">
        <f t="shared" si="176"/>
        <v>1316</v>
      </c>
      <c r="G869" s="562">
        <f t="shared" si="163"/>
        <v>-1</v>
      </c>
    </row>
    <row r="870" s="528" customFormat="1" ht="24.95" customHeight="1" spans="1:253">
      <c r="A870" s="563" t="s">
        <v>692</v>
      </c>
      <c r="B870" s="564">
        <v>0</v>
      </c>
      <c r="C870" s="565">
        <v>0</v>
      </c>
      <c r="D870" s="565">
        <v>0</v>
      </c>
      <c r="E870" s="566" t="str">
        <f t="shared" si="169"/>
        <v/>
      </c>
      <c r="F870" s="565">
        <v>1316</v>
      </c>
      <c r="G870" s="567">
        <f t="shared" si="163"/>
        <v>-1</v>
      </c>
    </row>
    <row r="871" s="5" customFormat="1" ht="24.95" customHeight="1" spans="1:253">
      <c r="A871" s="568" t="s">
        <v>693</v>
      </c>
      <c r="B871" s="367">
        <f t="shared" ref="B871:F871" si="177">SUM(B872)</f>
        <v>0</v>
      </c>
      <c r="C871" s="367">
        <f t="shared" si="177"/>
        <v>0</v>
      </c>
      <c r="D871" s="367">
        <f t="shared" si="177"/>
        <v>0</v>
      </c>
      <c r="E871" s="561" t="str">
        <f t="shared" si="169"/>
        <v/>
      </c>
      <c r="F871" s="367">
        <f t="shared" si="177"/>
        <v>0</v>
      </c>
      <c r="G871" s="562" t="str">
        <f t="shared" si="163"/>
        <v/>
      </c>
      <c r="H871" s="527"/>
      <c r="I871" s="527"/>
      <c r="J871" s="527"/>
      <c r="K871" s="527"/>
      <c r="L871" s="527"/>
      <c r="M871" s="527"/>
      <c r="N871" s="527"/>
      <c r="O871" s="527"/>
      <c r="P871" s="527"/>
      <c r="Q871" s="527"/>
      <c r="R871" s="527"/>
      <c r="S871" s="527"/>
      <c r="T871" s="527"/>
      <c r="U871" s="527"/>
      <c r="V871" s="527"/>
      <c r="W871" s="527"/>
      <c r="X871" s="527"/>
      <c r="Y871" s="527"/>
      <c r="Z871" s="527"/>
      <c r="AA871" s="527"/>
      <c r="AB871" s="527"/>
      <c r="AC871" s="527"/>
      <c r="HN871" s="527"/>
      <c r="HO871" s="527"/>
      <c r="HP871" s="527"/>
      <c r="HQ871" s="527"/>
      <c r="HR871" s="527"/>
      <c r="HS871" s="527"/>
      <c r="HT871" s="527"/>
      <c r="HU871" s="527"/>
      <c r="HV871" s="527"/>
      <c r="HW871" s="527"/>
      <c r="HX871" s="527"/>
      <c r="HY871" s="527"/>
      <c r="HZ871" s="527"/>
      <c r="IA871" s="527"/>
      <c r="IB871" s="527"/>
      <c r="IC871" s="527"/>
      <c r="ID871" s="527"/>
      <c r="IE871" s="527"/>
      <c r="IF871" s="527"/>
      <c r="IG871" s="527"/>
      <c r="IH871" s="527"/>
      <c r="II871" s="527"/>
      <c r="IJ871" s="527"/>
      <c r="IK871" s="527"/>
      <c r="IL871" s="527"/>
      <c r="IM871" s="527"/>
      <c r="IN871" s="527"/>
      <c r="IO871" s="527"/>
      <c r="IP871" s="527"/>
      <c r="IQ871" s="527"/>
      <c r="IR871" s="527"/>
      <c r="IS871" s="527"/>
    </row>
    <row r="872" s="5" customFormat="1" ht="24.95" customHeight="1" spans="1:253">
      <c r="A872" s="563" t="s">
        <v>694</v>
      </c>
      <c r="B872" s="564">
        <v>0</v>
      </c>
      <c r="C872" s="565">
        <v>0</v>
      </c>
      <c r="D872" s="565">
        <v>0</v>
      </c>
      <c r="E872" s="566" t="str">
        <f t="shared" si="169"/>
        <v/>
      </c>
      <c r="F872" s="565">
        <v>0</v>
      </c>
      <c r="G872" s="567" t="str">
        <f t="shared" si="163"/>
        <v/>
      </c>
      <c r="H872" s="527"/>
      <c r="I872" s="527"/>
      <c r="J872" s="527"/>
      <c r="K872" s="527"/>
      <c r="L872" s="527"/>
      <c r="M872" s="527"/>
      <c r="N872" s="527"/>
      <c r="O872" s="527"/>
      <c r="P872" s="527"/>
      <c r="Q872" s="527"/>
      <c r="R872" s="527"/>
      <c r="S872" s="527"/>
      <c r="T872" s="527"/>
      <c r="U872" s="527"/>
      <c r="V872" s="527"/>
      <c r="W872" s="527"/>
      <c r="X872" s="527"/>
      <c r="Y872" s="527"/>
      <c r="Z872" s="527"/>
      <c r="AA872" s="527"/>
      <c r="AB872" s="527"/>
      <c r="AC872" s="527"/>
      <c r="HN872" s="527"/>
      <c r="HO872" s="527"/>
      <c r="HP872" s="527"/>
      <c r="HQ872" s="527"/>
      <c r="HR872" s="527"/>
      <c r="HS872" s="527"/>
      <c r="HT872" s="527"/>
      <c r="HU872" s="527"/>
      <c r="HV872" s="527"/>
      <c r="HW872" s="527"/>
      <c r="HX872" s="527"/>
      <c r="HY872" s="527"/>
      <c r="HZ872" s="527"/>
      <c r="IA872" s="527"/>
      <c r="IB872" s="527"/>
      <c r="IC872" s="527"/>
      <c r="ID872" s="527"/>
      <c r="IE872" s="527"/>
      <c r="IF872" s="527"/>
      <c r="IG872" s="527"/>
      <c r="IH872" s="527"/>
      <c r="II872" s="527"/>
      <c r="IJ872" s="527"/>
      <c r="IK872" s="527"/>
      <c r="IL872" s="527"/>
      <c r="IM872" s="527"/>
      <c r="IN872" s="527"/>
      <c r="IO872" s="527"/>
      <c r="IP872" s="527"/>
      <c r="IQ872" s="527"/>
      <c r="IR872" s="527"/>
      <c r="IS872" s="527"/>
    </row>
    <row r="873" s="5" customFormat="1" ht="24.95" customHeight="1" spans="1:253">
      <c r="A873" s="568" t="s">
        <v>695</v>
      </c>
      <c r="B873" s="367">
        <f t="shared" ref="B873:F873" si="178">SUM(B874)</f>
        <v>1133</v>
      </c>
      <c r="C873" s="367">
        <f t="shared" si="178"/>
        <v>5303</v>
      </c>
      <c r="D873" s="367">
        <f t="shared" si="178"/>
        <v>967</v>
      </c>
      <c r="E873" s="561">
        <f t="shared" si="169"/>
        <v>0.182349613426362</v>
      </c>
      <c r="F873" s="367">
        <f t="shared" si="178"/>
        <v>212</v>
      </c>
      <c r="G873" s="562">
        <f t="shared" si="163"/>
        <v>3.56132075471698</v>
      </c>
      <c r="H873" s="527"/>
      <c r="I873" s="527"/>
      <c r="J873" s="527"/>
      <c r="K873" s="527"/>
      <c r="L873" s="527"/>
      <c r="M873" s="527"/>
      <c r="N873" s="527"/>
      <c r="O873" s="527"/>
      <c r="P873" s="527"/>
      <c r="Q873" s="527"/>
      <c r="R873" s="527"/>
      <c r="S873" s="527"/>
      <c r="T873" s="527"/>
      <c r="U873" s="527"/>
      <c r="V873" s="527"/>
      <c r="W873" s="527"/>
      <c r="X873" s="527"/>
      <c r="Y873" s="527"/>
      <c r="Z873" s="527"/>
      <c r="AA873" s="527"/>
      <c r="AB873" s="527"/>
      <c r="AC873" s="527"/>
      <c r="HN873" s="527"/>
      <c r="HO873" s="527"/>
      <c r="HP873" s="527"/>
      <c r="HQ873" s="527"/>
      <c r="HR873" s="527"/>
      <c r="HS873" s="527"/>
      <c r="HT873" s="527"/>
      <c r="HU873" s="527"/>
      <c r="HV873" s="527"/>
      <c r="HW873" s="527"/>
      <c r="HX873" s="527"/>
      <c r="HY873" s="527"/>
      <c r="HZ873" s="527"/>
      <c r="IA873" s="527"/>
      <c r="IB873" s="527"/>
      <c r="IC873" s="527"/>
      <c r="ID873" s="527"/>
      <c r="IE873" s="527"/>
      <c r="IF873" s="527"/>
      <c r="IG873" s="527"/>
      <c r="IH873" s="527"/>
      <c r="II873" s="527"/>
      <c r="IJ873" s="527"/>
      <c r="IK873" s="527"/>
      <c r="IL873" s="527"/>
      <c r="IM873" s="527"/>
      <c r="IN873" s="527"/>
      <c r="IO873" s="527"/>
      <c r="IP873" s="527"/>
      <c r="IQ873" s="527"/>
      <c r="IR873" s="527"/>
      <c r="IS873" s="527"/>
    </row>
    <row r="874" s="5" customFormat="1" ht="24.95" customHeight="1" spans="1:253">
      <c r="A874" s="563" t="s">
        <v>696</v>
      </c>
      <c r="B874" s="564">
        <v>1133</v>
      </c>
      <c r="C874" s="565">
        <v>5303</v>
      </c>
      <c r="D874" s="565">
        <v>967</v>
      </c>
      <c r="E874" s="566">
        <f t="shared" si="169"/>
        <v>0.182349613426362</v>
      </c>
      <c r="F874" s="565">
        <v>212</v>
      </c>
      <c r="G874" s="567">
        <f t="shared" si="163"/>
        <v>3.56132075471698</v>
      </c>
      <c r="H874" s="527"/>
      <c r="I874" s="527"/>
      <c r="J874" s="527"/>
      <c r="K874" s="527"/>
      <c r="L874" s="527"/>
      <c r="M874" s="527"/>
      <c r="N874" s="527"/>
      <c r="O874" s="527"/>
      <c r="P874" s="527"/>
      <c r="Q874" s="527"/>
      <c r="R874" s="527"/>
      <c r="S874" s="527"/>
      <c r="T874" s="527"/>
      <c r="U874" s="527"/>
      <c r="V874" s="527"/>
      <c r="W874" s="527"/>
      <c r="X874" s="527"/>
      <c r="Y874" s="527"/>
      <c r="Z874" s="527"/>
      <c r="AA874" s="527"/>
      <c r="AB874" s="527"/>
      <c r="AC874" s="527"/>
      <c r="HN874" s="527"/>
      <c r="HO874" s="527"/>
      <c r="HP874" s="527"/>
      <c r="HQ874" s="527"/>
      <c r="HR874" s="527"/>
      <c r="HS874" s="527"/>
      <c r="HT874" s="527"/>
      <c r="HU874" s="527"/>
      <c r="HV874" s="527"/>
      <c r="HW874" s="527"/>
      <c r="HX874" s="527"/>
      <c r="HY874" s="527"/>
      <c r="HZ874" s="527"/>
      <c r="IA874" s="527"/>
      <c r="IB874" s="527"/>
      <c r="IC874" s="527"/>
      <c r="ID874" s="527"/>
      <c r="IE874" s="527"/>
      <c r="IF874" s="527"/>
      <c r="IG874" s="527"/>
      <c r="IH874" s="527"/>
      <c r="II874" s="527"/>
      <c r="IJ874" s="527"/>
      <c r="IK874" s="527"/>
      <c r="IL874" s="527"/>
      <c r="IM874" s="527"/>
      <c r="IN874" s="527"/>
      <c r="IO874" s="527"/>
      <c r="IP874" s="527"/>
      <c r="IQ874" s="527"/>
      <c r="IR874" s="527"/>
      <c r="IS874" s="527"/>
    </row>
    <row r="875" s="5" customFormat="1" ht="24.95" customHeight="1" spans="1:253">
      <c r="A875" s="575" t="s">
        <v>697</v>
      </c>
      <c r="B875" s="367">
        <f t="shared" ref="B875:F875" si="179">SUM(B876,B902,B925,B953,B960,B966,B972,B975)</f>
        <v>4868</v>
      </c>
      <c r="C875" s="367">
        <f t="shared" si="179"/>
        <v>16125</v>
      </c>
      <c r="D875" s="367">
        <f t="shared" si="179"/>
        <v>12214</v>
      </c>
      <c r="E875" s="561">
        <f t="shared" si="169"/>
        <v>0.757457364341085</v>
      </c>
      <c r="F875" s="367">
        <f t="shared" si="179"/>
        <v>13876</v>
      </c>
      <c r="G875" s="562">
        <f t="shared" si="163"/>
        <v>-0.119775151340444</v>
      </c>
      <c r="H875" s="527"/>
      <c r="I875" s="527"/>
      <c r="J875" s="527"/>
      <c r="K875" s="527"/>
      <c r="L875" s="527"/>
      <c r="M875" s="527"/>
      <c r="N875" s="527"/>
      <c r="O875" s="527"/>
      <c r="P875" s="527"/>
      <c r="Q875" s="527"/>
      <c r="R875" s="527"/>
      <c r="S875" s="527"/>
      <c r="T875" s="527"/>
      <c r="U875" s="527"/>
      <c r="V875" s="527"/>
      <c r="W875" s="527"/>
      <c r="X875" s="527"/>
      <c r="Y875" s="527"/>
      <c r="Z875" s="527"/>
      <c r="AA875" s="527"/>
      <c r="AB875" s="527"/>
      <c r="AC875" s="527"/>
      <c r="HN875" s="527"/>
      <c r="HO875" s="527"/>
      <c r="HP875" s="527"/>
      <c r="HQ875" s="527"/>
      <c r="HR875" s="527"/>
      <c r="HS875" s="527"/>
      <c r="HT875" s="527"/>
      <c r="HU875" s="527"/>
      <c r="HV875" s="527"/>
      <c r="HW875" s="527"/>
      <c r="HX875" s="527"/>
      <c r="HY875" s="527"/>
      <c r="HZ875" s="527"/>
      <c r="IA875" s="527"/>
      <c r="IB875" s="527"/>
      <c r="IC875" s="527"/>
      <c r="ID875" s="527"/>
      <c r="IE875" s="527"/>
      <c r="IF875" s="527"/>
      <c r="IG875" s="527"/>
      <c r="IH875" s="527"/>
      <c r="II875" s="527"/>
      <c r="IJ875" s="527"/>
      <c r="IK875" s="527"/>
      <c r="IL875" s="527"/>
      <c r="IM875" s="527"/>
      <c r="IN875" s="527"/>
      <c r="IO875" s="527"/>
      <c r="IP875" s="527"/>
      <c r="IQ875" s="527"/>
      <c r="IR875" s="527"/>
      <c r="IS875" s="527"/>
    </row>
    <row r="876" s="5" customFormat="1" ht="24.95" customHeight="1" spans="1:253">
      <c r="A876" s="568" t="s">
        <v>698</v>
      </c>
      <c r="B876" s="367">
        <f t="shared" ref="B876:F876" si="180">SUM(B877:B901)</f>
        <v>684</v>
      </c>
      <c r="C876" s="367">
        <f t="shared" si="180"/>
        <v>6810</v>
      </c>
      <c r="D876" s="367">
        <f t="shared" si="180"/>
        <v>6523</v>
      </c>
      <c r="E876" s="561">
        <f t="shared" si="169"/>
        <v>0.957856093979442</v>
      </c>
      <c r="F876" s="367">
        <f t="shared" si="180"/>
        <v>965</v>
      </c>
      <c r="G876" s="562">
        <f t="shared" si="163"/>
        <v>5.75958549222798</v>
      </c>
      <c r="H876" s="527"/>
      <c r="I876" s="527"/>
      <c r="J876" s="527"/>
      <c r="K876" s="527"/>
      <c r="L876" s="527"/>
      <c r="M876" s="527"/>
      <c r="N876" s="527"/>
      <c r="O876" s="527"/>
      <c r="P876" s="527"/>
      <c r="Q876" s="527"/>
      <c r="R876" s="527"/>
      <c r="S876" s="527"/>
      <c r="T876" s="527"/>
      <c r="U876" s="527"/>
      <c r="V876" s="527"/>
      <c r="W876" s="527"/>
      <c r="X876" s="527"/>
      <c r="Y876" s="527"/>
      <c r="Z876" s="527"/>
      <c r="AA876" s="527"/>
      <c r="AB876" s="527"/>
      <c r="AC876" s="527"/>
      <c r="HN876" s="527"/>
      <c r="HO876" s="527"/>
      <c r="HP876" s="527"/>
      <c r="HQ876" s="527"/>
      <c r="HR876" s="527"/>
      <c r="HS876" s="527"/>
      <c r="HT876" s="527"/>
      <c r="HU876" s="527"/>
      <c r="HV876" s="527"/>
      <c r="HW876" s="527"/>
      <c r="HX876" s="527"/>
      <c r="HY876" s="527"/>
      <c r="HZ876" s="527"/>
      <c r="IA876" s="527"/>
      <c r="IB876" s="527"/>
      <c r="IC876" s="527"/>
      <c r="ID876" s="527"/>
      <c r="IE876" s="527"/>
      <c r="IF876" s="527"/>
      <c r="IG876" s="527"/>
      <c r="IH876" s="527"/>
      <c r="II876" s="527"/>
      <c r="IJ876" s="527"/>
      <c r="IK876" s="527"/>
      <c r="IL876" s="527"/>
      <c r="IM876" s="527"/>
      <c r="IN876" s="527"/>
      <c r="IO876" s="527"/>
      <c r="IP876" s="527"/>
      <c r="IQ876" s="527"/>
      <c r="IR876" s="527"/>
      <c r="IS876" s="527"/>
    </row>
    <row r="877" s="5" customFormat="1" ht="24.95" customHeight="1" spans="1:253">
      <c r="A877" s="563" t="s">
        <v>50</v>
      </c>
      <c r="B877" s="564">
        <v>322</v>
      </c>
      <c r="C877" s="565">
        <v>375</v>
      </c>
      <c r="D877" s="565">
        <v>375</v>
      </c>
      <c r="E877" s="566">
        <f t="shared" si="169"/>
        <v>1</v>
      </c>
      <c r="F877" s="565">
        <v>323</v>
      </c>
      <c r="G877" s="567">
        <f t="shared" si="163"/>
        <v>0.160990712074303</v>
      </c>
      <c r="H877" s="527"/>
      <c r="I877" s="527"/>
      <c r="J877" s="527"/>
      <c r="K877" s="527"/>
      <c r="L877" s="527"/>
      <c r="M877" s="527"/>
      <c r="N877" s="527"/>
      <c r="O877" s="527"/>
      <c r="P877" s="527"/>
      <c r="Q877" s="527"/>
      <c r="R877" s="527"/>
      <c r="S877" s="527"/>
      <c r="T877" s="527"/>
      <c r="U877" s="527"/>
      <c r="V877" s="527"/>
      <c r="W877" s="527"/>
      <c r="X877" s="527"/>
      <c r="Y877" s="527"/>
      <c r="Z877" s="527"/>
      <c r="AA877" s="527"/>
      <c r="AB877" s="527"/>
      <c r="AC877" s="527"/>
      <c r="HN877" s="527"/>
      <c r="HO877" s="527"/>
      <c r="HP877" s="527"/>
      <c r="HQ877" s="527"/>
      <c r="HR877" s="527"/>
      <c r="HS877" s="527"/>
      <c r="HT877" s="527"/>
      <c r="HU877" s="527"/>
      <c r="HV877" s="527"/>
      <c r="HW877" s="527"/>
      <c r="HX877" s="527"/>
      <c r="HY877" s="527"/>
      <c r="HZ877" s="527"/>
      <c r="IA877" s="527"/>
      <c r="IB877" s="527"/>
      <c r="IC877" s="527"/>
      <c r="ID877" s="527"/>
      <c r="IE877" s="527"/>
      <c r="IF877" s="527"/>
      <c r="IG877" s="527"/>
      <c r="IH877" s="527"/>
      <c r="II877" s="527"/>
      <c r="IJ877" s="527"/>
      <c r="IK877" s="527"/>
      <c r="IL877" s="527"/>
      <c r="IM877" s="527"/>
      <c r="IN877" s="527"/>
      <c r="IO877" s="527"/>
      <c r="IP877" s="527"/>
      <c r="IQ877" s="527"/>
      <c r="IR877" s="527"/>
      <c r="IS877" s="527"/>
    </row>
    <row r="878" s="5" customFormat="1" ht="24.95" customHeight="1" spans="1:253">
      <c r="A878" s="563" t="s">
        <v>51</v>
      </c>
      <c r="B878" s="564">
        <v>0</v>
      </c>
      <c r="C878" s="565">
        <v>0</v>
      </c>
      <c r="D878" s="565">
        <v>0</v>
      </c>
      <c r="E878" s="566" t="str">
        <f t="shared" si="169"/>
        <v/>
      </c>
      <c r="F878" s="565">
        <v>0</v>
      </c>
      <c r="G878" s="567" t="str">
        <f t="shared" si="163"/>
        <v/>
      </c>
      <c r="H878" s="527"/>
      <c r="I878" s="527"/>
      <c r="J878" s="527"/>
      <c r="K878" s="527"/>
      <c r="L878" s="527"/>
      <c r="M878" s="527"/>
      <c r="N878" s="527"/>
      <c r="O878" s="527"/>
      <c r="P878" s="527"/>
      <c r="Q878" s="527"/>
      <c r="R878" s="527"/>
      <c r="S878" s="527"/>
      <c r="T878" s="527"/>
      <c r="U878" s="527"/>
      <c r="V878" s="527"/>
      <c r="W878" s="527"/>
      <c r="X878" s="527"/>
      <c r="Y878" s="527"/>
      <c r="Z878" s="527"/>
      <c r="AA878" s="527"/>
      <c r="AB878" s="527"/>
      <c r="AC878" s="527"/>
      <c r="HN878" s="527"/>
      <c r="HO878" s="527"/>
      <c r="HP878" s="527"/>
      <c r="HQ878" s="527"/>
      <c r="HR878" s="527"/>
      <c r="HS878" s="527"/>
      <c r="HT878" s="527"/>
      <c r="HU878" s="527"/>
      <c r="HV878" s="527"/>
      <c r="HW878" s="527"/>
      <c r="HX878" s="527"/>
      <c r="HY878" s="527"/>
      <c r="HZ878" s="527"/>
      <c r="IA878" s="527"/>
      <c r="IB878" s="527"/>
      <c r="IC878" s="527"/>
      <c r="ID878" s="527"/>
      <c r="IE878" s="527"/>
      <c r="IF878" s="527"/>
      <c r="IG878" s="527"/>
      <c r="IH878" s="527"/>
      <c r="II878" s="527"/>
      <c r="IJ878" s="527"/>
      <c r="IK878" s="527"/>
      <c r="IL878" s="527"/>
      <c r="IM878" s="527"/>
      <c r="IN878" s="527"/>
      <c r="IO878" s="527"/>
      <c r="IP878" s="527"/>
      <c r="IQ878" s="527"/>
      <c r="IR878" s="527"/>
      <c r="IS878" s="527"/>
    </row>
    <row r="879" s="5" customFormat="1" ht="24.95" customHeight="1" spans="1:253">
      <c r="A879" s="563" t="s">
        <v>52</v>
      </c>
      <c r="B879" s="564">
        <v>0</v>
      </c>
      <c r="C879" s="565">
        <v>0</v>
      </c>
      <c r="D879" s="565">
        <v>0</v>
      </c>
      <c r="E879" s="566" t="str">
        <f t="shared" si="169"/>
        <v/>
      </c>
      <c r="F879" s="565">
        <v>0</v>
      </c>
      <c r="G879" s="567" t="str">
        <f t="shared" si="163"/>
        <v/>
      </c>
      <c r="H879" s="527"/>
      <c r="I879" s="527"/>
      <c r="J879" s="527"/>
      <c r="K879" s="527"/>
      <c r="L879" s="527"/>
      <c r="M879" s="527"/>
      <c r="N879" s="527"/>
      <c r="O879" s="527"/>
      <c r="P879" s="527"/>
      <c r="Q879" s="527"/>
      <c r="R879" s="527"/>
      <c r="S879" s="527"/>
      <c r="T879" s="527"/>
      <c r="U879" s="527"/>
      <c r="V879" s="527"/>
      <c r="W879" s="527"/>
      <c r="X879" s="527"/>
      <c r="Y879" s="527"/>
      <c r="Z879" s="527"/>
      <c r="AA879" s="527"/>
      <c r="AB879" s="527"/>
      <c r="AC879" s="527"/>
      <c r="HN879" s="527"/>
      <c r="HO879" s="527"/>
      <c r="HP879" s="527"/>
      <c r="HQ879" s="527"/>
      <c r="HR879" s="527"/>
      <c r="HS879" s="527"/>
      <c r="HT879" s="527"/>
      <c r="HU879" s="527"/>
      <c r="HV879" s="527"/>
      <c r="HW879" s="527"/>
      <c r="HX879" s="527"/>
      <c r="HY879" s="527"/>
      <c r="HZ879" s="527"/>
      <c r="IA879" s="527"/>
      <c r="IB879" s="527"/>
      <c r="IC879" s="527"/>
      <c r="ID879" s="527"/>
      <c r="IE879" s="527"/>
      <c r="IF879" s="527"/>
      <c r="IG879" s="527"/>
      <c r="IH879" s="527"/>
      <c r="II879" s="527"/>
      <c r="IJ879" s="527"/>
      <c r="IK879" s="527"/>
      <c r="IL879" s="527"/>
      <c r="IM879" s="527"/>
      <c r="IN879" s="527"/>
      <c r="IO879" s="527"/>
      <c r="IP879" s="527"/>
      <c r="IQ879" s="527"/>
      <c r="IR879" s="527"/>
      <c r="IS879" s="527"/>
    </row>
    <row r="880" s="528" customFormat="1" ht="24.95" customHeight="1" spans="1:253">
      <c r="A880" s="563" t="s">
        <v>59</v>
      </c>
      <c r="B880" s="564">
        <v>195</v>
      </c>
      <c r="C880" s="565">
        <v>190</v>
      </c>
      <c r="D880" s="565">
        <v>190</v>
      </c>
      <c r="E880" s="566">
        <f t="shared" si="169"/>
        <v>1</v>
      </c>
      <c r="F880" s="565">
        <v>186</v>
      </c>
      <c r="G880" s="567">
        <f t="shared" si="163"/>
        <v>0.021505376344086</v>
      </c>
    </row>
    <row r="881" s="5" customFormat="1" ht="24.95" customHeight="1" spans="1:253">
      <c r="A881" s="563" t="s">
        <v>699</v>
      </c>
      <c r="B881" s="564">
        <v>0</v>
      </c>
      <c r="C881" s="565">
        <v>0</v>
      </c>
      <c r="D881" s="565">
        <v>0</v>
      </c>
      <c r="E881" s="566" t="str">
        <f t="shared" si="169"/>
        <v/>
      </c>
      <c r="F881" s="565">
        <v>0</v>
      </c>
      <c r="G881" s="567" t="str">
        <f t="shared" si="163"/>
        <v/>
      </c>
      <c r="H881" s="527"/>
      <c r="I881" s="527"/>
      <c r="J881" s="527"/>
      <c r="K881" s="527"/>
      <c r="L881" s="527"/>
      <c r="M881" s="527"/>
      <c r="N881" s="527"/>
      <c r="O881" s="527"/>
      <c r="P881" s="527"/>
      <c r="Q881" s="527"/>
      <c r="R881" s="527"/>
      <c r="S881" s="527"/>
      <c r="T881" s="527"/>
      <c r="U881" s="527"/>
      <c r="V881" s="527"/>
      <c r="W881" s="527"/>
      <c r="X881" s="527"/>
      <c r="Y881" s="527"/>
      <c r="Z881" s="527"/>
      <c r="AA881" s="527"/>
      <c r="AB881" s="527"/>
      <c r="AC881" s="527"/>
      <c r="HN881" s="527"/>
      <c r="HO881" s="527"/>
      <c r="HP881" s="527"/>
      <c r="HQ881" s="527"/>
      <c r="HR881" s="527"/>
      <c r="HS881" s="527"/>
      <c r="HT881" s="527"/>
      <c r="HU881" s="527"/>
      <c r="HV881" s="527"/>
      <c r="HW881" s="527"/>
      <c r="HX881" s="527"/>
      <c r="HY881" s="527"/>
      <c r="HZ881" s="527"/>
      <c r="IA881" s="527"/>
      <c r="IB881" s="527"/>
      <c r="IC881" s="527"/>
      <c r="ID881" s="527"/>
      <c r="IE881" s="527"/>
      <c r="IF881" s="527"/>
      <c r="IG881" s="527"/>
      <c r="IH881" s="527"/>
      <c r="II881" s="527"/>
      <c r="IJ881" s="527"/>
      <c r="IK881" s="527"/>
      <c r="IL881" s="527"/>
      <c r="IM881" s="527"/>
      <c r="IN881" s="527"/>
      <c r="IO881" s="527"/>
      <c r="IP881" s="527"/>
      <c r="IQ881" s="527"/>
      <c r="IR881" s="527"/>
      <c r="IS881" s="527"/>
    </row>
    <row r="882" s="528" customFormat="1" ht="24.95" customHeight="1" spans="1:253">
      <c r="A882" s="563" t="s">
        <v>700</v>
      </c>
      <c r="B882" s="564">
        <v>0</v>
      </c>
      <c r="C882" s="565">
        <v>0</v>
      </c>
      <c r="D882" s="565">
        <v>0</v>
      </c>
      <c r="E882" s="566" t="str">
        <f t="shared" si="169"/>
        <v/>
      </c>
      <c r="F882" s="565">
        <v>0</v>
      </c>
      <c r="G882" s="567" t="str">
        <f t="shared" si="163"/>
        <v/>
      </c>
    </row>
    <row r="883" s="529" customFormat="1" ht="24.95" customHeight="1" spans="1:253">
      <c r="A883" s="563" t="s">
        <v>701</v>
      </c>
      <c r="B883" s="564">
        <v>9</v>
      </c>
      <c r="C883" s="565">
        <v>5</v>
      </c>
      <c r="D883" s="565">
        <v>5</v>
      </c>
      <c r="E883" s="566">
        <f t="shared" si="169"/>
        <v>1</v>
      </c>
      <c r="F883" s="565">
        <v>9</v>
      </c>
      <c r="G883" s="567">
        <f t="shared" si="163"/>
        <v>-0.444444444444444</v>
      </c>
      <c r="H883" s="527"/>
      <c r="I883" s="527"/>
      <c r="J883" s="527"/>
      <c r="K883" s="527"/>
      <c r="L883" s="527"/>
      <c r="M883" s="527"/>
      <c r="N883" s="527"/>
      <c r="O883" s="527"/>
      <c r="P883" s="527"/>
      <c r="Q883" s="527"/>
      <c r="R883" s="527"/>
      <c r="S883" s="527"/>
      <c r="T883" s="527"/>
      <c r="U883" s="527"/>
      <c r="V883" s="527"/>
      <c r="W883" s="527"/>
      <c r="X883" s="527"/>
      <c r="Y883" s="527"/>
      <c r="Z883" s="527"/>
      <c r="AA883" s="527"/>
      <c r="AB883" s="527"/>
      <c r="AC883" s="527"/>
      <c r="HN883" s="527"/>
      <c r="HO883" s="527"/>
      <c r="HP883" s="527"/>
      <c r="HQ883" s="527"/>
      <c r="HR883" s="527"/>
      <c r="HS883" s="527"/>
      <c r="HT883" s="527"/>
      <c r="HU883" s="527"/>
      <c r="HV883" s="527"/>
      <c r="HW883" s="527"/>
      <c r="HX883" s="527"/>
      <c r="HY883" s="527"/>
      <c r="HZ883" s="527"/>
      <c r="IA883" s="527"/>
      <c r="IB883" s="527"/>
      <c r="IC883" s="527"/>
      <c r="ID883" s="527"/>
      <c r="IE883" s="527"/>
      <c r="IF883" s="527"/>
      <c r="IG883" s="527"/>
      <c r="IH883" s="527"/>
      <c r="II883" s="527"/>
      <c r="IJ883" s="527"/>
      <c r="IK883" s="527"/>
      <c r="IL883" s="527"/>
      <c r="IM883" s="527"/>
      <c r="IN883" s="527"/>
      <c r="IO883" s="527"/>
      <c r="IP883" s="527"/>
      <c r="IQ883" s="527"/>
      <c r="IR883" s="527"/>
      <c r="IS883" s="527"/>
    </row>
    <row r="884" s="528" customFormat="1" ht="24.95" customHeight="1" spans="1:253">
      <c r="A884" s="563" t="s">
        <v>702</v>
      </c>
      <c r="B884" s="564">
        <v>5</v>
      </c>
      <c r="C884" s="565">
        <v>11</v>
      </c>
      <c r="D884" s="565">
        <v>4</v>
      </c>
      <c r="E884" s="566">
        <f t="shared" si="169"/>
        <v>0.363636363636364</v>
      </c>
      <c r="F884" s="565">
        <v>2</v>
      </c>
      <c r="G884" s="567">
        <f t="shared" si="163"/>
        <v>1</v>
      </c>
    </row>
    <row r="885" s="528" customFormat="1" ht="24.95" customHeight="1" spans="1:253">
      <c r="A885" s="563" t="s">
        <v>703</v>
      </c>
      <c r="B885" s="564">
        <v>1</v>
      </c>
      <c r="C885" s="565">
        <v>0</v>
      </c>
      <c r="D885" s="565">
        <v>0</v>
      </c>
      <c r="E885" s="566" t="str">
        <f t="shared" si="169"/>
        <v/>
      </c>
      <c r="F885" s="565">
        <v>0</v>
      </c>
      <c r="G885" s="567" t="str">
        <f t="shared" si="163"/>
        <v/>
      </c>
    </row>
    <row r="886" s="5" customFormat="1" ht="24.95" customHeight="1" spans="1:253">
      <c r="A886" s="563" t="s">
        <v>704</v>
      </c>
      <c r="B886" s="564">
        <v>0</v>
      </c>
      <c r="C886" s="565">
        <v>0</v>
      </c>
      <c r="D886" s="565">
        <v>0</v>
      </c>
      <c r="E886" s="566" t="str">
        <f t="shared" si="169"/>
        <v/>
      </c>
      <c r="F886" s="565">
        <v>0</v>
      </c>
      <c r="G886" s="567" t="str">
        <f t="shared" ref="G886:G935" si="181">IFERROR((D886-F886)/F886,"")</f>
        <v/>
      </c>
      <c r="H886" s="527"/>
      <c r="I886" s="527"/>
      <c r="J886" s="527"/>
      <c r="K886" s="527"/>
      <c r="L886" s="527"/>
      <c r="M886" s="527"/>
      <c r="N886" s="527"/>
      <c r="O886" s="527"/>
      <c r="P886" s="527"/>
      <c r="Q886" s="527"/>
      <c r="R886" s="527"/>
      <c r="S886" s="527"/>
      <c r="T886" s="527"/>
      <c r="U886" s="527"/>
      <c r="V886" s="527"/>
      <c r="W886" s="527"/>
      <c r="X886" s="527"/>
      <c r="Y886" s="527"/>
      <c r="Z886" s="527"/>
      <c r="AA886" s="527"/>
      <c r="AB886" s="527"/>
      <c r="AC886" s="527"/>
      <c r="HN886" s="527"/>
      <c r="HO886" s="527"/>
      <c r="HP886" s="527"/>
      <c r="HQ886" s="527"/>
      <c r="HR886" s="527"/>
      <c r="HS886" s="527"/>
      <c r="HT886" s="527"/>
      <c r="HU886" s="527"/>
      <c r="HV886" s="527"/>
      <c r="HW886" s="527"/>
      <c r="HX886" s="527"/>
      <c r="HY886" s="527"/>
      <c r="HZ886" s="527"/>
      <c r="IA886" s="527"/>
      <c r="IB886" s="527"/>
      <c r="IC886" s="527"/>
      <c r="ID886" s="527"/>
      <c r="IE886" s="527"/>
      <c r="IF886" s="527"/>
      <c r="IG886" s="527"/>
      <c r="IH886" s="527"/>
      <c r="II886" s="527"/>
      <c r="IJ886" s="527"/>
      <c r="IK886" s="527"/>
      <c r="IL886" s="527"/>
      <c r="IM886" s="527"/>
      <c r="IN886" s="527"/>
      <c r="IO886" s="527"/>
      <c r="IP886" s="527"/>
      <c r="IQ886" s="527"/>
      <c r="IR886" s="527"/>
      <c r="IS886" s="527"/>
    </row>
    <row r="887" s="528" customFormat="1" ht="24.95" customHeight="1" spans="1:253">
      <c r="A887" s="563" t="s">
        <v>705</v>
      </c>
      <c r="B887" s="564">
        <v>0</v>
      </c>
      <c r="C887" s="565">
        <v>0</v>
      </c>
      <c r="D887" s="565">
        <v>0</v>
      </c>
      <c r="E887" s="566" t="str">
        <f t="shared" si="169"/>
        <v/>
      </c>
      <c r="F887" s="565">
        <v>0</v>
      </c>
      <c r="G887" s="567" t="str">
        <f t="shared" si="181"/>
        <v/>
      </c>
    </row>
    <row r="888" s="5" customFormat="1" ht="24.95" customHeight="1" spans="1:253">
      <c r="A888" s="563" t="s">
        <v>706</v>
      </c>
      <c r="B888" s="564">
        <v>0</v>
      </c>
      <c r="C888" s="565">
        <v>0</v>
      </c>
      <c r="D888" s="565">
        <v>0</v>
      </c>
      <c r="E888" s="566" t="str">
        <f t="shared" si="169"/>
        <v/>
      </c>
      <c r="F888" s="565">
        <v>0</v>
      </c>
      <c r="G888" s="567" t="str">
        <f t="shared" si="181"/>
        <v/>
      </c>
      <c r="H888" s="527"/>
      <c r="I888" s="527"/>
      <c r="J888" s="527"/>
      <c r="K888" s="527"/>
      <c r="L888" s="527"/>
      <c r="M888" s="527"/>
      <c r="N888" s="527"/>
      <c r="O888" s="527"/>
      <c r="P888" s="527"/>
      <c r="Q888" s="527"/>
      <c r="R888" s="527"/>
      <c r="S888" s="527"/>
      <c r="T888" s="527"/>
      <c r="U888" s="527"/>
      <c r="V888" s="527"/>
      <c r="W888" s="527"/>
      <c r="X888" s="527"/>
      <c r="Y888" s="527"/>
      <c r="Z888" s="527"/>
      <c r="AA888" s="527"/>
      <c r="AB888" s="527"/>
      <c r="AC888" s="527"/>
      <c r="HN888" s="527"/>
      <c r="HO888" s="527"/>
      <c r="HP888" s="527"/>
      <c r="HQ888" s="527"/>
      <c r="HR888" s="527"/>
      <c r="HS888" s="527"/>
      <c r="HT888" s="527"/>
      <c r="HU888" s="527"/>
      <c r="HV888" s="527"/>
      <c r="HW888" s="527"/>
      <c r="HX888" s="527"/>
      <c r="HY888" s="527"/>
      <c r="HZ888" s="527"/>
      <c r="IA888" s="527"/>
      <c r="IB888" s="527"/>
      <c r="IC888" s="527"/>
      <c r="ID888" s="527"/>
      <c r="IE888" s="527"/>
      <c r="IF888" s="527"/>
      <c r="IG888" s="527"/>
      <c r="IH888" s="527"/>
      <c r="II888" s="527"/>
      <c r="IJ888" s="527"/>
      <c r="IK888" s="527"/>
      <c r="IL888" s="527"/>
      <c r="IM888" s="527"/>
      <c r="IN888" s="527"/>
      <c r="IO888" s="527"/>
      <c r="IP888" s="527"/>
      <c r="IQ888" s="527"/>
      <c r="IR888" s="527"/>
      <c r="IS888" s="527"/>
    </row>
    <row r="889" s="528" customFormat="1" ht="24.95" customHeight="1" spans="1:253">
      <c r="A889" s="563" t="s">
        <v>707</v>
      </c>
      <c r="B889" s="564">
        <v>0</v>
      </c>
      <c r="C889" s="565">
        <v>0</v>
      </c>
      <c r="D889" s="565">
        <v>0</v>
      </c>
      <c r="E889" s="566" t="str">
        <f t="shared" si="169"/>
        <v/>
      </c>
      <c r="F889" s="565">
        <v>0</v>
      </c>
      <c r="G889" s="567" t="str">
        <f t="shared" si="181"/>
        <v/>
      </c>
    </row>
    <row r="890" s="5" customFormat="1" ht="24.95" customHeight="1" spans="1:253">
      <c r="A890" s="563" t="s">
        <v>708</v>
      </c>
      <c r="B890" s="564">
        <v>0</v>
      </c>
      <c r="C890" s="565">
        <v>132</v>
      </c>
      <c r="D890" s="565">
        <v>132</v>
      </c>
      <c r="E890" s="566">
        <f t="shared" si="169"/>
        <v>1</v>
      </c>
      <c r="F890" s="565">
        <v>133</v>
      </c>
      <c r="G890" s="567">
        <f t="shared" si="181"/>
        <v>-0.0075187969924812</v>
      </c>
      <c r="H890" s="527"/>
      <c r="I890" s="527"/>
      <c r="J890" s="527"/>
      <c r="K890" s="527"/>
      <c r="L890" s="527"/>
      <c r="M890" s="527"/>
      <c r="N890" s="527"/>
      <c r="O890" s="527"/>
      <c r="P890" s="527"/>
      <c r="Q890" s="527"/>
      <c r="R890" s="527"/>
      <c r="S890" s="527"/>
      <c r="T890" s="527"/>
      <c r="U890" s="527"/>
      <c r="V890" s="527"/>
      <c r="W890" s="527"/>
      <c r="X890" s="527"/>
      <c r="Y890" s="527"/>
      <c r="Z890" s="527"/>
      <c r="AA890" s="527"/>
      <c r="AB890" s="527"/>
      <c r="AC890" s="527"/>
      <c r="HN890" s="527"/>
      <c r="HO890" s="527"/>
      <c r="HP890" s="527"/>
      <c r="HQ890" s="527"/>
      <c r="HR890" s="527"/>
      <c r="HS890" s="527"/>
      <c r="HT890" s="527"/>
      <c r="HU890" s="527"/>
      <c r="HV890" s="527"/>
      <c r="HW890" s="527"/>
      <c r="HX890" s="527"/>
      <c r="HY890" s="527"/>
      <c r="HZ890" s="527"/>
      <c r="IA890" s="527"/>
      <c r="IB890" s="527"/>
      <c r="IC890" s="527"/>
      <c r="ID890" s="527"/>
      <c r="IE890" s="527"/>
      <c r="IF890" s="527"/>
      <c r="IG890" s="527"/>
      <c r="IH890" s="527"/>
      <c r="II890" s="527"/>
      <c r="IJ890" s="527"/>
      <c r="IK890" s="527"/>
      <c r="IL890" s="527"/>
      <c r="IM890" s="527"/>
      <c r="IN890" s="527"/>
      <c r="IO890" s="527"/>
      <c r="IP890" s="527"/>
      <c r="IQ890" s="527"/>
      <c r="IR890" s="527"/>
      <c r="IS890" s="527"/>
    </row>
    <row r="891" s="528" customFormat="1" ht="24.95" customHeight="1" spans="1:253">
      <c r="A891" s="563" t="s">
        <v>709</v>
      </c>
      <c r="B891" s="564">
        <v>0</v>
      </c>
      <c r="C891" s="565">
        <v>0</v>
      </c>
      <c r="D891" s="565">
        <v>0</v>
      </c>
      <c r="E891" s="566" t="str">
        <f t="shared" si="169"/>
        <v/>
      </c>
      <c r="F891" s="565">
        <v>0</v>
      </c>
      <c r="G891" s="567" t="str">
        <f t="shared" si="181"/>
        <v/>
      </c>
    </row>
    <row r="892" s="5" customFormat="1" ht="24.95" customHeight="1" spans="1:253">
      <c r="A892" s="563" t="s">
        <v>710</v>
      </c>
      <c r="B892" s="564">
        <v>0</v>
      </c>
      <c r="C892" s="565">
        <v>5142</v>
      </c>
      <c r="D892" s="565">
        <v>4984</v>
      </c>
      <c r="E892" s="566">
        <f t="shared" si="169"/>
        <v>0.96927265655387</v>
      </c>
      <c r="F892" s="565">
        <v>186</v>
      </c>
      <c r="G892" s="567">
        <f t="shared" si="181"/>
        <v>25.7956989247312</v>
      </c>
      <c r="H892" s="527"/>
      <c r="I892" s="527"/>
      <c r="J892" s="527"/>
      <c r="K892" s="527"/>
      <c r="L892" s="527"/>
      <c r="M892" s="527"/>
      <c r="N892" s="527"/>
      <c r="O892" s="527"/>
      <c r="P892" s="527"/>
      <c r="Q892" s="527"/>
      <c r="R892" s="527"/>
      <c r="S892" s="527"/>
      <c r="T892" s="527"/>
      <c r="U892" s="527"/>
      <c r="V892" s="527"/>
      <c r="W892" s="527"/>
      <c r="X892" s="527"/>
      <c r="Y892" s="527"/>
      <c r="Z892" s="527"/>
      <c r="AA892" s="527"/>
      <c r="AB892" s="527"/>
      <c r="AC892" s="527"/>
      <c r="HN892" s="527"/>
      <c r="HO892" s="527"/>
      <c r="HP892" s="527"/>
      <c r="HQ892" s="527"/>
      <c r="HR892" s="527"/>
      <c r="HS892" s="527"/>
      <c r="HT892" s="527"/>
      <c r="HU892" s="527"/>
      <c r="HV892" s="527"/>
      <c r="HW892" s="527"/>
      <c r="HX892" s="527"/>
      <c r="HY892" s="527"/>
      <c r="HZ892" s="527"/>
      <c r="IA892" s="527"/>
      <c r="IB892" s="527"/>
      <c r="IC892" s="527"/>
      <c r="ID892" s="527"/>
      <c r="IE892" s="527"/>
      <c r="IF892" s="527"/>
      <c r="IG892" s="527"/>
      <c r="IH892" s="527"/>
      <c r="II892" s="527"/>
      <c r="IJ892" s="527"/>
      <c r="IK892" s="527"/>
      <c r="IL892" s="527"/>
      <c r="IM892" s="527"/>
      <c r="IN892" s="527"/>
      <c r="IO892" s="527"/>
      <c r="IP892" s="527"/>
      <c r="IQ892" s="527"/>
      <c r="IR892" s="527"/>
      <c r="IS892" s="527"/>
    </row>
    <row r="893" s="528" customFormat="1" ht="24.95" customHeight="1" spans="1:253">
      <c r="A893" s="563" t="s">
        <v>711</v>
      </c>
      <c r="B893" s="564">
        <v>0</v>
      </c>
      <c r="C893" s="565">
        <v>0</v>
      </c>
      <c r="D893" s="565">
        <v>0</v>
      </c>
      <c r="E893" s="566" t="str">
        <f t="shared" si="169"/>
        <v/>
      </c>
      <c r="F893" s="565">
        <v>0</v>
      </c>
      <c r="G893" s="567" t="str">
        <f t="shared" si="181"/>
        <v/>
      </c>
    </row>
    <row r="894" s="5" customFormat="1" ht="24.95" customHeight="1" spans="1:253">
      <c r="A894" s="563" t="s">
        <v>712</v>
      </c>
      <c r="B894" s="564">
        <v>0</v>
      </c>
      <c r="C894" s="565">
        <v>0</v>
      </c>
      <c r="D894" s="565">
        <v>0</v>
      </c>
      <c r="E894" s="566" t="str">
        <f t="shared" si="169"/>
        <v/>
      </c>
      <c r="F894" s="565">
        <v>0</v>
      </c>
      <c r="G894" s="567" t="str">
        <f t="shared" si="181"/>
        <v/>
      </c>
      <c r="H894" s="527"/>
      <c r="I894" s="527"/>
      <c r="J894" s="527"/>
      <c r="K894" s="527"/>
      <c r="L894" s="527"/>
      <c r="M894" s="527"/>
      <c r="N894" s="527"/>
      <c r="O894" s="527"/>
      <c r="P894" s="527"/>
      <c r="Q894" s="527"/>
      <c r="R894" s="527"/>
      <c r="S894" s="527"/>
      <c r="T894" s="527"/>
      <c r="U894" s="527"/>
      <c r="V894" s="527"/>
      <c r="W894" s="527"/>
      <c r="X894" s="527"/>
      <c r="Y894" s="527"/>
      <c r="Z894" s="527"/>
      <c r="AA894" s="527"/>
      <c r="AB894" s="527"/>
      <c r="AC894" s="527"/>
      <c r="HN894" s="527"/>
      <c r="HO894" s="527"/>
      <c r="HP894" s="527"/>
      <c r="HQ894" s="527"/>
      <c r="HR894" s="527"/>
      <c r="HS894" s="527"/>
      <c r="HT894" s="527"/>
      <c r="HU894" s="527"/>
      <c r="HV894" s="527"/>
      <c r="HW894" s="527"/>
      <c r="HX894" s="527"/>
      <c r="HY894" s="527"/>
      <c r="HZ894" s="527"/>
      <c r="IA894" s="527"/>
      <c r="IB894" s="527"/>
      <c r="IC894" s="527"/>
      <c r="ID894" s="527"/>
      <c r="IE894" s="527"/>
      <c r="IF894" s="527"/>
      <c r="IG894" s="527"/>
      <c r="IH894" s="527"/>
      <c r="II894" s="527"/>
      <c r="IJ894" s="527"/>
      <c r="IK894" s="527"/>
      <c r="IL894" s="527"/>
      <c r="IM894" s="527"/>
      <c r="IN894" s="527"/>
      <c r="IO894" s="527"/>
      <c r="IP894" s="527"/>
      <c r="IQ894" s="527"/>
      <c r="IR894" s="527"/>
      <c r="IS894" s="527"/>
    </row>
    <row r="895" s="5" customFormat="1" ht="24.95" customHeight="1" spans="1:253">
      <c r="A895" s="563" t="s">
        <v>713</v>
      </c>
      <c r="B895" s="564">
        <v>0</v>
      </c>
      <c r="C895" s="565">
        <v>675</v>
      </c>
      <c r="D895" s="565">
        <v>675</v>
      </c>
      <c r="E895" s="566">
        <f t="shared" si="169"/>
        <v>1</v>
      </c>
      <c r="F895" s="565">
        <v>0</v>
      </c>
      <c r="G895" s="567" t="str">
        <f t="shared" si="181"/>
        <v/>
      </c>
      <c r="H895" s="527"/>
      <c r="I895" s="527"/>
      <c r="J895" s="527"/>
      <c r="K895" s="527"/>
      <c r="L895" s="527"/>
      <c r="M895" s="527"/>
      <c r="N895" s="527"/>
      <c r="O895" s="527"/>
      <c r="P895" s="527"/>
      <c r="Q895" s="527"/>
      <c r="R895" s="527"/>
      <c r="S895" s="527"/>
      <c r="T895" s="527"/>
      <c r="U895" s="527"/>
      <c r="V895" s="527"/>
      <c r="W895" s="527"/>
      <c r="X895" s="527"/>
      <c r="Y895" s="527"/>
      <c r="Z895" s="527"/>
      <c r="AA895" s="527"/>
      <c r="AB895" s="527"/>
      <c r="AC895" s="527"/>
      <c r="HN895" s="527"/>
      <c r="HO895" s="527"/>
      <c r="HP895" s="527"/>
      <c r="HQ895" s="527"/>
      <c r="HR895" s="527"/>
      <c r="HS895" s="527"/>
      <c r="HT895" s="527"/>
      <c r="HU895" s="527"/>
      <c r="HV895" s="527"/>
      <c r="HW895" s="527"/>
      <c r="HX895" s="527"/>
      <c r="HY895" s="527"/>
      <c r="HZ895" s="527"/>
      <c r="IA895" s="527"/>
      <c r="IB895" s="527"/>
      <c r="IC895" s="527"/>
      <c r="ID895" s="527"/>
      <c r="IE895" s="527"/>
      <c r="IF895" s="527"/>
      <c r="IG895" s="527"/>
      <c r="IH895" s="527"/>
      <c r="II895" s="527"/>
      <c r="IJ895" s="527"/>
      <c r="IK895" s="527"/>
      <c r="IL895" s="527"/>
      <c r="IM895" s="527"/>
      <c r="IN895" s="527"/>
      <c r="IO895" s="527"/>
      <c r="IP895" s="527"/>
      <c r="IQ895" s="527"/>
      <c r="IR895" s="527"/>
      <c r="IS895" s="527"/>
    </row>
    <row r="896" s="5" customFormat="1" ht="24.95" customHeight="1" spans="1:253">
      <c r="A896" s="563" t="s">
        <v>714</v>
      </c>
      <c r="B896" s="564">
        <v>0</v>
      </c>
      <c r="C896" s="565">
        <v>0</v>
      </c>
      <c r="D896" s="565">
        <v>0</v>
      </c>
      <c r="E896" s="566" t="str">
        <f t="shared" si="169"/>
        <v/>
      </c>
      <c r="F896" s="565">
        <v>0</v>
      </c>
      <c r="G896" s="567" t="str">
        <f t="shared" si="181"/>
        <v/>
      </c>
      <c r="H896" s="527"/>
      <c r="I896" s="527"/>
      <c r="J896" s="527"/>
      <c r="K896" s="527"/>
      <c r="L896" s="527"/>
      <c r="M896" s="527"/>
      <c r="N896" s="527"/>
      <c r="O896" s="527"/>
      <c r="P896" s="527"/>
      <c r="Q896" s="527"/>
      <c r="R896" s="527"/>
      <c r="S896" s="527"/>
      <c r="T896" s="527"/>
      <c r="U896" s="527"/>
      <c r="V896" s="527"/>
      <c r="W896" s="527"/>
      <c r="X896" s="527"/>
      <c r="Y896" s="527"/>
      <c r="Z896" s="527"/>
      <c r="AA896" s="527"/>
      <c r="AB896" s="527"/>
      <c r="AC896" s="527"/>
      <c r="HN896" s="527"/>
      <c r="HO896" s="527"/>
      <c r="HP896" s="527"/>
      <c r="HQ896" s="527"/>
      <c r="HR896" s="527"/>
      <c r="HS896" s="527"/>
      <c r="HT896" s="527"/>
      <c r="HU896" s="527"/>
      <c r="HV896" s="527"/>
      <c r="HW896" s="527"/>
      <c r="HX896" s="527"/>
      <c r="HY896" s="527"/>
      <c r="HZ896" s="527"/>
      <c r="IA896" s="527"/>
      <c r="IB896" s="527"/>
      <c r="IC896" s="527"/>
      <c r="ID896" s="527"/>
      <c r="IE896" s="527"/>
      <c r="IF896" s="527"/>
      <c r="IG896" s="527"/>
      <c r="IH896" s="527"/>
      <c r="II896" s="527"/>
      <c r="IJ896" s="527"/>
      <c r="IK896" s="527"/>
      <c r="IL896" s="527"/>
      <c r="IM896" s="527"/>
      <c r="IN896" s="527"/>
      <c r="IO896" s="527"/>
      <c r="IP896" s="527"/>
      <c r="IQ896" s="527"/>
      <c r="IR896" s="527"/>
      <c r="IS896" s="527"/>
    </row>
    <row r="897" s="5" customFormat="1" ht="24.95" customHeight="1" spans="1:253">
      <c r="A897" s="563" t="s">
        <v>715</v>
      </c>
      <c r="B897" s="564">
        <v>0</v>
      </c>
      <c r="C897" s="565">
        <v>0</v>
      </c>
      <c r="D897" s="565">
        <v>0</v>
      </c>
      <c r="E897" s="566" t="str">
        <f t="shared" si="169"/>
        <v/>
      </c>
      <c r="F897" s="565">
        <v>0</v>
      </c>
      <c r="G897" s="567" t="str">
        <f t="shared" si="181"/>
        <v/>
      </c>
      <c r="H897" s="527"/>
      <c r="I897" s="527"/>
      <c r="J897" s="527"/>
      <c r="K897" s="527"/>
      <c r="L897" s="527"/>
      <c r="M897" s="527"/>
      <c r="N897" s="527"/>
      <c r="O897" s="527"/>
      <c r="P897" s="527"/>
      <c r="Q897" s="527"/>
      <c r="R897" s="527"/>
      <c r="S897" s="527"/>
      <c r="T897" s="527"/>
      <c r="U897" s="527"/>
      <c r="V897" s="527"/>
      <c r="W897" s="527"/>
      <c r="X897" s="527"/>
      <c r="Y897" s="527"/>
      <c r="Z897" s="527"/>
      <c r="AA897" s="527"/>
      <c r="AB897" s="527"/>
      <c r="AC897" s="527"/>
      <c r="HN897" s="527"/>
      <c r="HO897" s="527"/>
      <c r="HP897" s="527"/>
      <c r="HQ897" s="527"/>
      <c r="HR897" s="527"/>
      <c r="HS897" s="527"/>
      <c r="HT897" s="527"/>
      <c r="HU897" s="527"/>
      <c r="HV897" s="527"/>
      <c r="HW897" s="527"/>
      <c r="HX897" s="527"/>
      <c r="HY897" s="527"/>
      <c r="HZ897" s="527"/>
      <c r="IA897" s="527"/>
      <c r="IB897" s="527"/>
      <c r="IC897" s="527"/>
      <c r="ID897" s="527"/>
      <c r="IE897" s="527"/>
      <c r="IF897" s="527"/>
      <c r="IG897" s="527"/>
      <c r="IH897" s="527"/>
      <c r="II897" s="527"/>
      <c r="IJ897" s="527"/>
      <c r="IK897" s="527"/>
      <c r="IL897" s="527"/>
      <c r="IM897" s="527"/>
      <c r="IN897" s="527"/>
      <c r="IO897" s="527"/>
      <c r="IP897" s="527"/>
      <c r="IQ897" s="527"/>
      <c r="IR897" s="527"/>
      <c r="IS897" s="527"/>
    </row>
    <row r="898" s="5" customFormat="1" ht="24.95" customHeight="1" spans="1:253">
      <c r="A898" s="563" t="s">
        <v>716</v>
      </c>
      <c r="B898" s="564">
        <v>0</v>
      </c>
      <c r="C898" s="565">
        <v>0</v>
      </c>
      <c r="D898" s="565">
        <v>0</v>
      </c>
      <c r="E898" s="566" t="str">
        <f t="shared" si="169"/>
        <v/>
      </c>
      <c r="F898" s="565">
        <v>0</v>
      </c>
      <c r="G898" s="567" t="str">
        <f t="shared" si="181"/>
        <v/>
      </c>
      <c r="H898" s="527"/>
      <c r="I898" s="527"/>
      <c r="J898" s="527"/>
      <c r="K898" s="527"/>
      <c r="L898" s="527"/>
      <c r="M898" s="527"/>
      <c r="N898" s="527"/>
      <c r="O898" s="527"/>
      <c r="P898" s="527"/>
      <c r="Q898" s="527"/>
      <c r="R898" s="527"/>
      <c r="S898" s="527"/>
      <c r="T898" s="527"/>
      <c r="U898" s="527"/>
      <c r="V898" s="527"/>
      <c r="W898" s="527"/>
      <c r="X898" s="527"/>
      <c r="Y898" s="527"/>
      <c r="Z898" s="527"/>
      <c r="AA898" s="527"/>
      <c r="AB898" s="527"/>
      <c r="AC898" s="527"/>
      <c r="HN898" s="527"/>
      <c r="HO898" s="527"/>
      <c r="HP898" s="527"/>
      <c r="HQ898" s="527"/>
      <c r="HR898" s="527"/>
      <c r="HS898" s="527"/>
      <c r="HT898" s="527"/>
      <c r="HU898" s="527"/>
      <c r="HV898" s="527"/>
      <c r="HW898" s="527"/>
      <c r="HX898" s="527"/>
      <c r="HY898" s="527"/>
      <c r="HZ898" s="527"/>
      <c r="IA898" s="527"/>
      <c r="IB898" s="527"/>
      <c r="IC898" s="527"/>
      <c r="ID898" s="527"/>
      <c r="IE898" s="527"/>
      <c r="IF898" s="527"/>
      <c r="IG898" s="527"/>
      <c r="IH898" s="527"/>
      <c r="II898" s="527"/>
      <c r="IJ898" s="527"/>
      <c r="IK898" s="527"/>
      <c r="IL898" s="527"/>
      <c r="IM898" s="527"/>
      <c r="IN898" s="527"/>
      <c r="IO898" s="527"/>
      <c r="IP898" s="527"/>
      <c r="IQ898" s="527"/>
      <c r="IR898" s="527"/>
      <c r="IS898" s="527"/>
    </row>
    <row r="899" s="5" customFormat="1" ht="37.5" customHeight="1" spans="1:253">
      <c r="A899" s="563" t="s">
        <v>717</v>
      </c>
      <c r="B899" s="564">
        <v>0</v>
      </c>
      <c r="C899" s="565">
        <v>0</v>
      </c>
      <c r="D899" s="565">
        <v>0</v>
      </c>
      <c r="E899" s="566" t="str">
        <f t="shared" si="169"/>
        <v/>
      </c>
      <c r="F899" s="565">
        <v>4</v>
      </c>
      <c r="G899" s="567">
        <f t="shared" si="181"/>
        <v>-1</v>
      </c>
      <c r="H899" s="527"/>
      <c r="I899" s="527"/>
      <c r="J899" s="527"/>
      <c r="K899" s="527"/>
      <c r="L899" s="527"/>
      <c r="M899" s="527"/>
      <c r="N899" s="527"/>
      <c r="O899" s="527"/>
      <c r="P899" s="527"/>
      <c r="Q899" s="527"/>
      <c r="R899" s="527"/>
      <c r="S899" s="527"/>
      <c r="T899" s="527"/>
      <c r="U899" s="527"/>
      <c r="V899" s="527"/>
      <c r="W899" s="527"/>
      <c r="X899" s="527"/>
      <c r="Y899" s="527"/>
      <c r="Z899" s="527"/>
      <c r="AA899" s="527"/>
      <c r="AB899" s="527"/>
      <c r="AC899" s="527"/>
      <c r="HN899" s="527"/>
      <c r="HO899" s="527"/>
      <c r="HP899" s="527"/>
      <c r="HQ899" s="527"/>
      <c r="HR899" s="527"/>
      <c r="HS899" s="527"/>
      <c r="HT899" s="527"/>
      <c r="HU899" s="527"/>
      <c r="HV899" s="527"/>
      <c r="HW899" s="527"/>
      <c r="HX899" s="527"/>
      <c r="HY899" s="527"/>
      <c r="HZ899" s="527"/>
      <c r="IA899" s="527"/>
      <c r="IB899" s="527"/>
      <c r="IC899" s="527"/>
      <c r="ID899" s="527"/>
      <c r="IE899" s="527"/>
      <c r="IF899" s="527"/>
      <c r="IG899" s="527"/>
      <c r="IH899" s="527"/>
      <c r="II899" s="527"/>
      <c r="IJ899" s="527"/>
      <c r="IK899" s="527"/>
      <c r="IL899" s="527"/>
      <c r="IM899" s="527"/>
      <c r="IN899" s="527"/>
      <c r="IO899" s="527"/>
      <c r="IP899" s="527"/>
      <c r="IQ899" s="527"/>
      <c r="IR899" s="527"/>
      <c r="IS899" s="527"/>
    </row>
    <row r="900" s="5" customFormat="1" ht="24.95" customHeight="1" spans="1:253">
      <c r="A900" s="563" t="s">
        <v>718</v>
      </c>
      <c r="B900" s="564">
        <v>0</v>
      </c>
      <c r="C900" s="565">
        <v>20</v>
      </c>
      <c r="D900" s="565">
        <v>0</v>
      </c>
      <c r="E900" s="566">
        <f t="shared" si="169"/>
        <v>0</v>
      </c>
      <c r="F900" s="565">
        <v>9</v>
      </c>
      <c r="G900" s="567">
        <f t="shared" si="181"/>
        <v>-1</v>
      </c>
      <c r="H900" s="527"/>
      <c r="I900" s="527"/>
      <c r="J900" s="527"/>
      <c r="K900" s="527"/>
      <c r="L900" s="527"/>
      <c r="M900" s="527"/>
      <c r="N900" s="527"/>
      <c r="O900" s="527"/>
      <c r="P900" s="527"/>
      <c r="Q900" s="527"/>
      <c r="R900" s="527"/>
      <c r="S900" s="527"/>
      <c r="T900" s="527"/>
      <c r="U900" s="527"/>
      <c r="V900" s="527"/>
      <c r="W900" s="527"/>
      <c r="X900" s="527"/>
      <c r="Y900" s="527"/>
      <c r="Z900" s="527"/>
      <c r="AA900" s="527"/>
      <c r="AB900" s="527"/>
      <c r="AC900" s="527"/>
      <c r="HN900" s="527"/>
      <c r="HO900" s="527"/>
      <c r="HP900" s="527"/>
      <c r="HQ900" s="527"/>
      <c r="HR900" s="527"/>
      <c r="HS900" s="527"/>
      <c r="HT900" s="527"/>
      <c r="HU900" s="527"/>
      <c r="HV900" s="527"/>
      <c r="HW900" s="527"/>
      <c r="HX900" s="527"/>
      <c r="HY900" s="527"/>
      <c r="HZ900" s="527"/>
      <c r="IA900" s="527"/>
      <c r="IB900" s="527"/>
      <c r="IC900" s="527"/>
      <c r="ID900" s="527"/>
      <c r="IE900" s="527"/>
      <c r="IF900" s="527"/>
      <c r="IG900" s="527"/>
      <c r="IH900" s="527"/>
      <c r="II900" s="527"/>
      <c r="IJ900" s="527"/>
      <c r="IK900" s="527"/>
      <c r="IL900" s="527"/>
      <c r="IM900" s="527"/>
      <c r="IN900" s="527"/>
      <c r="IO900" s="527"/>
      <c r="IP900" s="527"/>
      <c r="IQ900" s="527"/>
      <c r="IR900" s="527"/>
      <c r="IS900" s="527"/>
    </row>
    <row r="901" s="5" customFormat="1" ht="24.95" customHeight="1" spans="1:253">
      <c r="A901" s="563" t="s">
        <v>719</v>
      </c>
      <c r="B901" s="564">
        <v>152</v>
      </c>
      <c r="C901" s="565">
        <v>260</v>
      </c>
      <c r="D901" s="565">
        <v>158</v>
      </c>
      <c r="E901" s="566">
        <f t="shared" ref="E901:E964" si="182">IFERROR(D901/C901,"")</f>
        <v>0.607692307692308</v>
      </c>
      <c r="F901" s="565">
        <v>113</v>
      </c>
      <c r="G901" s="567">
        <f t="shared" si="181"/>
        <v>0.398230088495575</v>
      </c>
      <c r="H901" s="527"/>
      <c r="I901" s="527"/>
      <c r="J901" s="527"/>
      <c r="K901" s="527"/>
      <c r="L901" s="527"/>
      <c r="M901" s="527"/>
      <c r="N901" s="527"/>
      <c r="O901" s="527"/>
      <c r="P901" s="527"/>
      <c r="Q901" s="527"/>
      <c r="R901" s="527"/>
      <c r="S901" s="527"/>
      <c r="T901" s="527"/>
      <c r="U901" s="527"/>
      <c r="V901" s="527"/>
      <c r="W901" s="527"/>
      <c r="X901" s="527"/>
      <c r="Y901" s="527"/>
      <c r="Z901" s="527"/>
      <c r="AA901" s="527"/>
      <c r="AB901" s="527"/>
      <c r="AC901" s="527"/>
      <c r="HN901" s="527"/>
      <c r="HO901" s="527"/>
      <c r="HP901" s="527"/>
      <c r="HQ901" s="527"/>
      <c r="HR901" s="527"/>
      <c r="HS901" s="527"/>
      <c r="HT901" s="527"/>
      <c r="HU901" s="527"/>
      <c r="HV901" s="527"/>
      <c r="HW901" s="527"/>
      <c r="HX901" s="527"/>
      <c r="HY901" s="527"/>
      <c r="HZ901" s="527"/>
      <c r="IA901" s="527"/>
      <c r="IB901" s="527"/>
      <c r="IC901" s="527"/>
      <c r="ID901" s="527"/>
      <c r="IE901" s="527"/>
      <c r="IF901" s="527"/>
      <c r="IG901" s="527"/>
      <c r="IH901" s="527"/>
      <c r="II901" s="527"/>
      <c r="IJ901" s="527"/>
      <c r="IK901" s="527"/>
      <c r="IL901" s="527"/>
      <c r="IM901" s="527"/>
      <c r="IN901" s="527"/>
      <c r="IO901" s="527"/>
      <c r="IP901" s="527"/>
      <c r="IQ901" s="527"/>
      <c r="IR901" s="527"/>
      <c r="IS901" s="527"/>
    </row>
    <row r="902" s="5" customFormat="1" ht="24.95" customHeight="1" spans="1:253">
      <c r="A902" s="568" t="s">
        <v>720</v>
      </c>
      <c r="B902" s="367">
        <f t="shared" ref="B902:F902" si="183">SUM(B903:B924)</f>
        <v>1050</v>
      </c>
      <c r="C902" s="367">
        <f t="shared" si="183"/>
        <v>3623</v>
      </c>
      <c r="D902" s="367">
        <f t="shared" si="183"/>
        <v>3468</v>
      </c>
      <c r="E902" s="561">
        <f t="shared" si="182"/>
        <v>0.957217775324317</v>
      </c>
      <c r="F902" s="367">
        <f t="shared" si="183"/>
        <v>530</v>
      </c>
      <c r="G902" s="562">
        <f t="shared" si="181"/>
        <v>5.54339622641509</v>
      </c>
      <c r="H902" s="527"/>
      <c r="I902" s="527"/>
      <c r="J902" s="527"/>
      <c r="K902" s="527"/>
      <c r="L902" s="527"/>
      <c r="M902" s="527"/>
      <c r="N902" s="527"/>
      <c r="O902" s="527"/>
      <c r="P902" s="527"/>
      <c r="Q902" s="527"/>
      <c r="R902" s="527"/>
      <c r="S902" s="527"/>
      <c r="T902" s="527"/>
      <c r="U902" s="527"/>
      <c r="V902" s="527"/>
      <c r="W902" s="527"/>
      <c r="X902" s="527"/>
      <c r="Y902" s="527"/>
      <c r="Z902" s="527"/>
      <c r="AA902" s="527"/>
      <c r="AB902" s="527"/>
      <c r="AC902" s="527"/>
      <c r="HN902" s="527"/>
      <c r="HO902" s="527"/>
      <c r="HP902" s="527"/>
      <c r="HQ902" s="527"/>
      <c r="HR902" s="527"/>
      <c r="HS902" s="527"/>
      <c r="HT902" s="527"/>
      <c r="HU902" s="527"/>
      <c r="HV902" s="527"/>
      <c r="HW902" s="527"/>
      <c r="HX902" s="527"/>
      <c r="HY902" s="527"/>
      <c r="HZ902" s="527"/>
      <c r="IA902" s="527"/>
      <c r="IB902" s="527"/>
      <c r="IC902" s="527"/>
      <c r="ID902" s="527"/>
      <c r="IE902" s="527"/>
      <c r="IF902" s="527"/>
      <c r="IG902" s="527"/>
      <c r="IH902" s="527"/>
      <c r="II902" s="527"/>
      <c r="IJ902" s="527"/>
      <c r="IK902" s="527"/>
      <c r="IL902" s="527"/>
      <c r="IM902" s="527"/>
      <c r="IN902" s="527"/>
      <c r="IO902" s="527"/>
      <c r="IP902" s="527"/>
      <c r="IQ902" s="527"/>
      <c r="IR902" s="527"/>
      <c r="IS902" s="527"/>
    </row>
    <row r="903" s="528" customFormat="1" ht="24.95" customHeight="1" spans="1:253">
      <c r="A903" s="563" t="s">
        <v>50</v>
      </c>
      <c r="B903" s="564">
        <v>188</v>
      </c>
      <c r="C903" s="565">
        <v>205</v>
      </c>
      <c r="D903" s="565">
        <v>205</v>
      </c>
      <c r="E903" s="566">
        <f t="shared" si="182"/>
        <v>1</v>
      </c>
      <c r="F903" s="565">
        <v>187</v>
      </c>
      <c r="G903" s="567">
        <f t="shared" si="181"/>
        <v>0.0962566844919786</v>
      </c>
    </row>
    <row r="904" s="5" customFormat="1" ht="24.95" customHeight="1" spans="1:253">
      <c r="A904" s="563" t="s">
        <v>51</v>
      </c>
      <c r="B904" s="564">
        <v>0</v>
      </c>
      <c r="C904" s="565">
        <v>0</v>
      </c>
      <c r="D904" s="565">
        <v>0</v>
      </c>
      <c r="E904" s="566" t="str">
        <f t="shared" si="182"/>
        <v/>
      </c>
      <c r="F904" s="565">
        <v>0</v>
      </c>
      <c r="G904" s="567" t="str">
        <f t="shared" si="181"/>
        <v/>
      </c>
      <c r="H904" s="527"/>
      <c r="I904" s="527"/>
      <c r="J904" s="527"/>
      <c r="K904" s="527"/>
      <c r="L904" s="527"/>
      <c r="M904" s="527"/>
      <c r="N904" s="527"/>
      <c r="O904" s="527"/>
      <c r="P904" s="527"/>
      <c r="Q904" s="527"/>
      <c r="R904" s="527"/>
      <c r="S904" s="527"/>
      <c r="T904" s="527"/>
      <c r="U904" s="527"/>
      <c r="V904" s="527"/>
      <c r="W904" s="527"/>
      <c r="X904" s="527"/>
      <c r="Y904" s="527"/>
      <c r="Z904" s="527"/>
      <c r="AA904" s="527"/>
      <c r="AB904" s="527"/>
      <c r="AC904" s="527"/>
      <c r="HN904" s="527"/>
      <c r="HO904" s="527"/>
      <c r="HP904" s="527"/>
      <c r="HQ904" s="527"/>
      <c r="HR904" s="527"/>
      <c r="HS904" s="527"/>
      <c r="HT904" s="527"/>
      <c r="HU904" s="527"/>
      <c r="HV904" s="527"/>
      <c r="HW904" s="527"/>
      <c r="HX904" s="527"/>
      <c r="HY904" s="527"/>
      <c r="HZ904" s="527"/>
      <c r="IA904" s="527"/>
      <c r="IB904" s="527"/>
      <c r="IC904" s="527"/>
      <c r="ID904" s="527"/>
      <c r="IE904" s="527"/>
      <c r="IF904" s="527"/>
      <c r="IG904" s="527"/>
      <c r="IH904" s="527"/>
      <c r="II904" s="527"/>
      <c r="IJ904" s="527"/>
      <c r="IK904" s="527"/>
      <c r="IL904" s="527"/>
      <c r="IM904" s="527"/>
      <c r="IN904" s="527"/>
      <c r="IO904" s="527"/>
      <c r="IP904" s="527"/>
      <c r="IQ904" s="527"/>
      <c r="IR904" s="527"/>
      <c r="IS904" s="527"/>
    </row>
    <row r="905" s="529" customFormat="1" ht="24.95" customHeight="1" spans="1:253">
      <c r="A905" s="563" t="s">
        <v>52</v>
      </c>
      <c r="B905" s="579">
        <v>0</v>
      </c>
      <c r="C905" s="565">
        <v>0</v>
      </c>
      <c r="D905" s="565">
        <v>0</v>
      </c>
      <c r="E905" s="566" t="str">
        <f t="shared" si="182"/>
        <v/>
      </c>
      <c r="F905" s="565">
        <v>0</v>
      </c>
      <c r="G905" s="567" t="str">
        <f t="shared" si="181"/>
        <v/>
      </c>
      <c r="H905" s="527"/>
      <c r="I905" s="527"/>
      <c r="J905" s="527"/>
      <c r="K905" s="527"/>
      <c r="L905" s="527"/>
      <c r="M905" s="527"/>
      <c r="N905" s="527"/>
      <c r="O905" s="527"/>
      <c r="P905" s="527"/>
      <c r="Q905" s="527"/>
      <c r="R905" s="527"/>
      <c r="S905" s="527"/>
      <c r="T905" s="527"/>
      <c r="U905" s="527"/>
      <c r="V905" s="527"/>
      <c r="W905" s="527"/>
      <c r="X905" s="527"/>
      <c r="Y905" s="527"/>
      <c r="Z905" s="527"/>
      <c r="AA905" s="527"/>
      <c r="AB905" s="527"/>
      <c r="AC905" s="527"/>
      <c r="HN905" s="527"/>
      <c r="HO905" s="527"/>
      <c r="HP905" s="527"/>
      <c r="HQ905" s="527"/>
      <c r="HR905" s="527"/>
      <c r="HS905" s="527"/>
      <c r="HT905" s="527"/>
      <c r="HU905" s="527"/>
      <c r="HV905" s="527"/>
      <c r="HW905" s="527"/>
      <c r="HX905" s="527"/>
      <c r="HY905" s="527"/>
      <c r="HZ905" s="527"/>
      <c r="IA905" s="527"/>
      <c r="IB905" s="527"/>
      <c r="IC905" s="527"/>
      <c r="ID905" s="527"/>
      <c r="IE905" s="527"/>
      <c r="IF905" s="527"/>
      <c r="IG905" s="527"/>
      <c r="IH905" s="527"/>
      <c r="II905" s="527"/>
      <c r="IJ905" s="527"/>
      <c r="IK905" s="527"/>
      <c r="IL905" s="527"/>
      <c r="IM905" s="527"/>
      <c r="IN905" s="527"/>
      <c r="IO905" s="527"/>
      <c r="IP905" s="527"/>
      <c r="IQ905" s="527"/>
      <c r="IR905" s="527"/>
      <c r="IS905" s="527"/>
    </row>
    <row r="906" s="5" customFormat="1" ht="24.95" customHeight="1" spans="1:253">
      <c r="A906" s="563" t="s">
        <v>721</v>
      </c>
      <c r="B906" s="564">
        <v>152</v>
      </c>
      <c r="C906" s="565">
        <v>148</v>
      </c>
      <c r="D906" s="565">
        <v>148</v>
      </c>
      <c r="E906" s="566">
        <f t="shared" si="182"/>
        <v>1</v>
      </c>
      <c r="F906" s="565">
        <v>135</v>
      </c>
      <c r="G906" s="567">
        <f t="shared" si="181"/>
        <v>0.0962962962962963</v>
      </c>
      <c r="H906" s="527"/>
      <c r="I906" s="527"/>
      <c r="J906" s="527"/>
      <c r="K906" s="527"/>
      <c r="L906" s="527"/>
      <c r="M906" s="527"/>
      <c r="N906" s="527"/>
      <c r="O906" s="527"/>
      <c r="P906" s="527"/>
      <c r="Q906" s="527"/>
      <c r="R906" s="527"/>
      <c r="S906" s="527"/>
      <c r="T906" s="527"/>
      <c r="U906" s="527"/>
      <c r="V906" s="527"/>
      <c r="W906" s="527"/>
      <c r="X906" s="527"/>
      <c r="Y906" s="527"/>
      <c r="Z906" s="527"/>
      <c r="AA906" s="527"/>
      <c r="AB906" s="527"/>
      <c r="AC906" s="527"/>
      <c r="HN906" s="527"/>
      <c r="HO906" s="527"/>
      <c r="HP906" s="527"/>
      <c r="HQ906" s="527"/>
      <c r="HR906" s="527"/>
      <c r="HS906" s="527"/>
      <c r="HT906" s="527"/>
      <c r="HU906" s="527"/>
      <c r="HV906" s="527"/>
      <c r="HW906" s="527"/>
      <c r="HX906" s="527"/>
      <c r="HY906" s="527"/>
      <c r="HZ906" s="527"/>
      <c r="IA906" s="527"/>
      <c r="IB906" s="527"/>
      <c r="IC906" s="527"/>
      <c r="ID906" s="527"/>
      <c r="IE906" s="527"/>
      <c r="IF906" s="527"/>
      <c r="IG906" s="527"/>
      <c r="IH906" s="527"/>
      <c r="II906" s="527"/>
      <c r="IJ906" s="527"/>
      <c r="IK906" s="527"/>
      <c r="IL906" s="527"/>
      <c r="IM906" s="527"/>
      <c r="IN906" s="527"/>
      <c r="IO906" s="527"/>
      <c r="IP906" s="527"/>
      <c r="IQ906" s="527"/>
      <c r="IR906" s="527"/>
      <c r="IS906" s="527"/>
    </row>
    <row r="907" s="528" customFormat="1" ht="24.95" customHeight="1" spans="1:253">
      <c r="A907" s="563" t="s">
        <v>722</v>
      </c>
      <c r="B907" s="564">
        <v>70</v>
      </c>
      <c r="C907" s="565">
        <v>258</v>
      </c>
      <c r="D907" s="565">
        <v>213</v>
      </c>
      <c r="E907" s="566">
        <f t="shared" si="182"/>
        <v>0.825581395348837</v>
      </c>
      <c r="F907" s="565">
        <v>13</v>
      </c>
      <c r="G907" s="567">
        <f t="shared" si="181"/>
        <v>15.3846153846154</v>
      </c>
    </row>
    <row r="908" s="5" customFormat="1" ht="24.95" customHeight="1" spans="1:253">
      <c r="A908" s="563" t="s">
        <v>723</v>
      </c>
      <c r="B908" s="564">
        <v>0</v>
      </c>
      <c r="C908" s="565">
        <v>0</v>
      </c>
      <c r="D908" s="565">
        <v>0</v>
      </c>
      <c r="E908" s="566" t="str">
        <f t="shared" si="182"/>
        <v/>
      </c>
      <c r="F908" s="565">
        <v>0</v>
      </c>
      <c r="G908" s="567" t="str">
        <f t="shared" si="181"/>
        <v/>
      </c>
      <c r="H908" s="527"/>
      <c r="I908" s="527"/>
      <c r="J908" s="527"/>
      <c r="K908" s="527"/>
      <c r="L908" s="527"/>
      <c r="M908" s="527"/>
      <c r="N908" s="527"/>
      <c r="O908" s="527"/>
      <c r="P908" s="527"/>
      <c r="Q908" s="527"/>
      <c r="R908" s="527"/>
      <c r="S908" s="527"/>
      <c r="T908" s="527"/>
      <c r="U908" s="527"/>
      <c r="V908" s="527"/>
      <c r="W908" s="527"/>
      <c r="X908" s="527"/>
      <c r="Y908" s="527"/>
      <c r="Z908" s="527"/>
      <c r="AA908" s="527"/>
      <c r="AB908" s="527"/>
      <c r="AC908" s="527"/>
      <c r="HN908" s="527"/>
      <c r="HO908" s="527"/>
      <c r="HP908" s="527"/>
      <c r="HQ908" s="527"/>
      <c r="HR908" s="527"/>
      <c r="HS908" s="527"/>
      <c r="HT908" s="527"/>
      <c r="HU908" s="527"/>
      <c r="HV908" s="527"/>
      <c r="HW908" s="527"/>
      <c r="HX908" s="527"/>
      <c r="HY908" s="527"/>
      <c r="HZ908" s="527"/>
      <c r="IA908" s="527"/>
      <c r="IB908" s="527"/>
      <c r="IC908" s="527"/>
      <c r="ID908" s="527"/>
      <c r="IE908" s="527"/>
      <c r="IF908" s="527"/>
      <c r="IG908" s="527"/>
      <c r="IH908" s="527"/>
      <c r="II908" s="527"/>
      <c r="IJ908" s="527"/>
      <c r="IK908" s="527"/>
      <c r="IL908" s="527"/>
      <c r="IM908" s="527"/>
      <c r="IN908" s="527"/>
      <c r="IO908" s="527"/>
      <c r="IP908" s="527"/>
      <c r="IQ908" s="527"/>
      <c r="IR908" s="527"/>
      <c r="IS908" s="527"/>
    </row>
    <row r="909" s="5" customFormat="1" ht="24.95" customHeight="1" spans="1:253">
      <c r="A909" s="563" t="s">
        <v>724</v>
      </c>
      <c r="B909" s="564">
        <v>0</v>
      </c>
      <c r="C909" s="565">
        <v>0</v>
      </c>
      <c r="D909" s="565">
        <v>0</v>
      </c>
      <c r="E909" s="566" t="str">
        <f t="shared" si="182"/>
        <v/>
      </c>
      <c r="F909" s="565">
        <v>0</v>
      </c>
      <c r="G909" s="567" t="str">
        <f t="shared" si="181"/>
        <v/>
      </c>
      <c r="H909" s="527"/>
      <c r="I909" s="527"/>
      <c r="J909" s="527"/>
      <c r="K909" s="527"/>
      <c r="L909" s="527"/>
      <c r="M909" s="527"/>
      <c r="N909" s="527"/>
      <c r="O909" s="527"/>
      <c r="P909" s="527"/>
      <c r="Q909" s="527"/>
      <c r="R909" s="527"/>
      <c r="S909" s="527"/>
      <c r="T909" s="527"/>
      <c r="U909" s="527"/>
      <c r="V909" s="527"/>
      <c r="W909" s="527"/>
      <c r="X909" s="527"/>
      <c r="Y909" s="527"/>
      <c r="Z909" s="527"/>
      <c r="AA909" s="527"/>
      <c r="AB909" s="527"/>
      <c r="AC909" s="527"/>
      <c r="HN909" s="527"/>
      <c r="HO909" s="527"/>
      <c r="HP909" s="527"/>
      <c r="HQ909" s="527"/>
      <c r="HR909" s="527"/>
      <c r="HS909" s="527"/>
      <c r="HT909" s="527"/>
      <c r="HU909" s="527"/>
      <c r="HV909" s="527"/>
      <c r="HW909" s="527"/>
      <c r="HX909" s="527"/>
      <c r="HY909" s="527"/>
      <c r="HZ909" s="527"/>
      <c r="IA909" s="527"/>
      <c r="IB909" s="527"/>
      <c r="IC909" s="527"/>
      <c r="ID909" s="527"/>
      <c r="IE909" s="527"/>
      <c r="IF909" s="527"/>
      <c r="IG909" s="527"/>
      <c r="IH909" s="527"/>
      <c r="II909" s="527"/>
      <c r="IJ909" s="527"/>
      <c r="IK909" s="527"/>
      <c r="IL909" s="527"/>
      <c r="IM909" s="527"/>
      <c r="IN909" s="527"/>
      <c r="IO909" s="527"/>
      <c r="IP909" s="527"/>
      <c r="IQ909" s="527"/>
      <c r="IR909" s="527"/>
      <c r="IS909" s="527"/>
    </row>
    <row r="910" s="5" customFormat="1" ht="24.95" customHeight="1" spans="1:253">
      <c r="A910" s="563" t="s">
        <v>725</v>
      </c>
      <c r="B910" s="564">
        <v>0</v>
      </c>
      <c r="C910" s="565">
        <v>63</v>
      </c>
      <c r="D910" s="565">
        <v>63</v>
      </c>
      <c r="E910" s="566">
        <f t="shared" si="182"/>
        <v>1</v>
      </c>
      <c r="F910" s="565">
        <v>0</v>
      </c>
      <c r="G910" s="567" t="str">
        <f t="shared" si="181"/>
        <v/>
      </c>
      <c r="H910" s="527"/>
      <c r="I910" s="527"/>
      <c r="J910" s="527"/>
      <c r="K910" s="527"/>
      <c r="L910" s="527"/>
      <c r="M910" s="527"/>
      <c r="N910" s="527"/>
      <c r="O910" s="527"/>
      <c r="P910" s="527"/>
      <c r="Q910" s="527"/>
      <c r="R910" s="527"/>
      <c r="S910" s="527"/>
      <c r="T910" s="527"/>
      <c r="U910" s="527"/>
      <c r="V910" s="527"/>
      <c r="W910" s="527"/>
      <c r="X910" s="527"/>
      <c r="Y910" s="527"/>
      <c r="Z910" s="527"/>
      <c r="AA910" s="527"/>
      <c r="AB910" s="527"/>
      <c r="AC910" s="527"/>
      <c r="HN910" s="527"/>
      <c r="HO910" s="527"/>
      <c r="HP910" s="527"/>
      <c r="HQ910" s="527"/>
      <c r="HR910" s="527"/>
      <c r="HS910" s="527"/>
      <c r="HT910" s="527"/>
      <c r="HU910" s="527"/>
      <c r="HV910" s="527"/>
      <c r="HW910" s="527"/>
      <c r="HX910" s="527"/>
      <c r="HY910" s="527"/>
      <c r="HZ910" s="527"/>
      <c r="IA910" s="527"/>
      <c r="IB910" s="527"/>
      <c r="IC910" s="527"/>
      <c r="ID910" s="527"/>
      <c r="IE910" s="527"/>
      <c r="IF910" s="527"/>
      <c r="IG910" s="527"/>
      <c r="IH910" s="527"/>
      <c r="II910" s="527"/>
      <c r="IJ910" s="527"/>
      <c r="IK910" s="527"/>
      <c r="IL910" s="527"/>
      <c r="IM910" s="527"/>
      <c r="IN910" s="527"/>
      <c r="IO910" s="527"/>
      <c r="IP910" s="527"/>
      <c r="IQ910" s="527"/>
      <c r="IR910" s="527"/>
      <c r="IS910" s="527"/>
    </row>
    <row r="911" s="5" customFormat="1" ht="24.95" customHeight="1" spans="1:253">
      <c r="A911" s="563" t="s">
        <v>726</v>
      </c>
      <c r="B911" s="564">
        <v>0</v>
      </c>
      <c r="C911" s="565">
        <v>0</v>
      </c>
      <c r="D911" s="565">
        <v>0</v>
      </c>
      <c r="E911" s="566" t="str">
        <f t="shared" si="182"/>
        <v/>
      </c>
      <c r="F911" s="565">
        <v>0</v>
      </c>
      <c r="G911" s="567" t="str">
        <f t="shared" si="181"/>
        <v/>
      </c>
      <c r="H911" s="527"/>
      <c r="I911" s="527"/>
      <c r="J911" s="527"/>
      <c r="K911" s="527"/>
      <c r="L911" s="527"/>
      <c r="M911" s="527"/>
      <c r="N911" s="527"/>
      <c r="O911" s="527"/>
      <c r="P911" s="527"/>
      <c r="Q911" s="527"/>
      <c r="R911" s="527"/>
      <c r="S911" s="527"/>
      <c r="T911" s="527"/>
      <c r="U911" s="527"/>
      <c r="V911" s="527"/>
      <c r="W911" s="527"/>
      <c r="X911" s="527"/>
      <c r="Y911" s="527"/>
      <c r="Z911" s="527"/>
      <c r="AA911" s="527"/>
      <c r="AB911" s="527"/>
      <c r="AC911" s="527"/>
      <c r="HN911" s="527"/>
      <c r="HO911" s="527"/>
      <c r="HP911" s="527"/>
      <c r="HQ911" s="527"/>
      <c r="HR911" s="527"/>
      <c r="HS911" s="527"/>
      <c r="HT911" s="527"/>
      <c r="HU911" s="527"/>
      <c r="HV911" s="527"/>
      <c r="HW911" s="527"/>
      <c r="HX911" s="527"/>
      <c r="HY911" s="527"/>
      <c r="HZ911" s="527"/>
      <c r="IA911" s="527"/>
      <c r="IB911" s="527"/>
      <c r="IC911" s="527"/>
      <c r="ID911" s="527"/>
      <c r="IE911" s="527"/>
      <c r="IF911" s="527"/>
      <c r="IG911" s="527"/>
      <c r="IH911" s="527"/>
      <c r="II911" s="527"/>
      <c r="IJ911" s="527"/>
      <c r="IK911" s="527"/>
      <c r="IL911" s="527"/>
      <c r="IM911" s="527"/>
      <c r="IN911" s="527"/>
      <c r="IO911" s="527"/>
      <c r="IP911" s="527"/>
      <c r="IQ911" s="527"/>
      <c r="IR911" s="527"/>
      <c r="IS911" s="527"/>
    </row>
    <row r="912" s="5" customFormat="1" ht="24.95" customHeight="1" spans="1:253">
      <c r="A912" s="563" t="s">
        <v>727</v>
      </c>
      <c r="B912" s="564">
        <v>0</v>
      </c>
      <c r="C912" s="565">
        <v>0</v>
      </c>
      <c r="D912" s="565">
        <v>0</v>
      </c>
      <c r="E912" s="566" t="str">
        <f t="shared" si="182"/>
        <v/>
      </c>
      <c r="F912" s="565">
        <v>0</v>
      </c>
      <c r="G912" s="567" t="str">
        <f t="shared" si="181"/>
        <v/>
      </c>
      <c r="H912" s="527"/>
      <c r="I912" s="527"/>
      <c r="J912" s="527"/>
      <c r="K912" s="527"/>
      <c r="L912" s="527"/>
      <c r="M912" s="527"/>
      <c r="N912" s="527"/>
      <c r="O912" s="527"/>
      <c r="P912" s="527"/>
      <c r="Q912" s="527"/>
      <c r="R912" s="527"/>
      <c r="S912" s="527"/>
      <c r="T912" s="527"/>
      <c r="U912" s="527"/>
      <c r="V912" s="527"/>
      <c r="W912" s="527"/>
      <c r="X912" s="527"/>
      <c r="Y912" s="527"/>
      <c r="Z912" s="527"/>
      <c r="AA912" s="527"/>
      <c r="AB912" s="527"/>
      <c r="AC912" s="527"/>
      <c r="HN912" s="527"/>
      <c r="HO912" s="527"/>
      <c r="HP912" s="527"/>
      <c r="HQ912" s="527"/>
      <c r="HR912" s="527"/>
      <c r="HS912" s="527"/>
      <c r="HT912" s="527"/>
      <c r="HU912" s="527"/>
      <c r="HV912" s="527"/>
      <c r="HW912" s="527"/>
      <c r="HX912" s="527"/>
      <c r="HY912" s="527"/>
      <c r="HZ912" s="527"/>
      <c r="IA912" s="527"/>
      <c r="IB912" s="527"/>
      <c r="IC912" s="527"/>
      <c r="ID912" s="527"/>
      <c r="IE912" s="527"/>
      <c r="IF912" s="527"/>
      <c r="IG912" s="527"/>
      <c r="IH912" s="527"/>
      <c r="II912" s="527"/>
      <c r="IJ912" s="527"/>
      <c r="IK912" s="527"/>
      <c r="IL912" s="527"/>
      <c r="IM912" s="527"/>
      <c r="IN912" s="527"/>
      <c r="IO912" s="527"/>
      <c r="IP912" s="527"/>
      <c r="IQ912" s="527"/>
      <c r="IR912" s="527"/>
      <c r="IS912" s="527"/>
    </row>
    <row r="913" s="5" customFormat="1" ht="24.95" customHeight="1" spans="1:253">
      <c r="A913" s="563" t="s">
        <v>728</v>
      </c>
      <c r="B913" s="564">
        <v>0</v>
      </c>
      <c r="C913" s="565">
        <v>0</v>
      </c>
      <c r="D913" s="565">
        <v>0</v>
      </c>
      <c r="E913" s="566" t="str">
        <f t="shared" si="182"/>
        <v/>
      </c>
      <c r="F913" s="565">
        <v>0</v>
      </c>
      <c r="G913" s="567" t="str">
        <f t="shared" si="181"/>
        <v/>
      </c>
      <c r="H913" s="527"/>
      <c r="I913" s="527"/>
      <c r="J913" s="527"/>
      <c r="K913" s="527"/>
      <c r="L913" s="527"/>
      <c r="M913" s="527"/>
      <c r="N913" s="527"/>
      <c r="O913" s="527"/>
      <c r="P913" s="527"/>
      <c r="Q913" s="527"/>
      <c r="R913" s="527"/>
      <c r="S913" s="527"/>
      <c r="T913" s="527"/>
      <c r="U913" s="527"/>
      <c r="V913" s="527"/>
      <c r="W913" s="527"/>
      <c r="X913" s="527"/>
      <c r="Y913" s="527"/>
      <c r="Z913" s="527"/>
      <c r="AA913" s="527"/>
      <c r="AB913" s="527"/>
      <c r="AC913" s="527"/>
      <c r="HN913" s="527"/>
      <c r="HO913" s="527"/>
      <c r="HP913" s="527"/>
      <c r="HQ913" s="527"/>
      <c r="HR913" s="527"/>
      <c r="HS913" s="527"/>
      <c r="HT913" s="527"/>
      <c r="HU913" s="527"/>
      <c r="HV913" s="527"/>
      <c r="HW913" s="527"/>
      <c r="HX913" s="527"/>
      <c r="HY913" s="527"/>
      <c r="HZ913" s="527"/>
      <c r="IA913" s="527"/>
      <c r="IB913" s="527"/>
      <c r="IC913" s="527"/>
      <c r="ID913" s="527"/>
      <c r="IE913" s="527"/>
      <c r="IF913" s="527"/>
      <c r="IG913" s="527"/>
      <c r="IH913" s="527"/>
      <c r="II913" s="527"/>
      <c r="IJ913" s="527"/>
      <c r="IK913" s="527"/>
      <c r="IL913" s="527"/>
      <c r="IM913" s="527"/>
      <c r="IN913" s="527"/>
      <c r="IO913" s="527"/>
      <c r="IP913" s="527"/>
      <c r="IQ913" s="527"/>
      <c r="IR913" s="527"/>
      <c r="IS913" s="527"/>
    </row>
    <row r="914" s="5" customFormat="1" ht="24.95" customHeight="1" spans="1:253">
      <c r="A914" s="563" t="s">
        <v>729</v>
      </c>
      <c r="B914" s="564">
        <v>0</v>
      </c>
      <c r="C914" s="565">
        <v>0</v>
      </c>
      <c r="D914" s="565">
        <v>0</v>
      </c>
      <c r="E914" s="566" t="str">
        <f t="shared" si="182"/>
        <v/>
      </c>
      <c r="F914" s="565">
        <v>0</v>
      </c>
      <c r="G914" s="567" t="str">
        <f t="shared" si="181"/>
        <v/>
      </c>
      <c r="H914" s="527"/>
      <c r="I914" s="527"/>
      <c r="J914" s="527"/>
      <c r="K914" s="527"/>
      <c r="L914" s="527"/>
      <c r="M914" s="527"/>
      <c r="N914" s="527"/>
      <c r="O914" s="527"/>
      <c r="P914" s="527"/>
      <c r="Q914" s="527"/>
      <c r="R914" s="527"/>
      <c r="S914" s="527"/>
      <c r="T914" s="527"/>
      <c r="U914" s="527"/>
      <c r="V914" s="527"/>
      <c r="W914" s="527"/>
      <c r="X914" s="527"/>
      <c r="Y914" s="527"/>
      <c r="Z914" s="527"/>
      <c r="AA914" s="527"/>
      <c r="AB914" s="527"/>
      <c r="AC914" s="527"/>
      <c r="HN914" s="527"/>
      <c r="HO914" s="527"/>
      <c r="HP914" s="527"/>
      <c r="HQ914" s="527"/>
      <c r="HR914" s="527"/>
      <c r="HS914" s="527"/>
      <c r="HT914" s="527"/>
      <c r="HU914" s="527"/>
      <c r="HV914" s="527"/>
      <c r="HW914" s="527"/>
      <c r="HX914" s="527"/>
      <c r="HY914" s="527"/>
      <c r="HZ914" s="527"/>
      <c r="IA914" s="527"/>
      <c r="IB914" s="527"/>
      <c r="IC914" s="527"/>
      <c r="ID914" s="527"/>
      <c r="IE914" s="527"/>
      <c r="IF914" s="527"/>
      <c r="IG914" s="527"/>
      <c r="IH914" s="527"/>
      <c r="II914" s="527"/>
      <c r="IJ914" s="527"/>
      <c r="IK914" s="527"/>
      <c r="IL914" s="527"/>
      <c r="IM914" s="527"/>
      <c r="IN914" s="527"/>
      <c r="IO914" s="527"/>
      <c r="IP914" s="527"/>
      <c r="IQ914" s="527"/>
      <c r="IR914" s="527"/>
      <c r="IS914" s="527"/>
    </row>
    <row r="915" s="5" customFormat="1" ht="24.95" customHeight="1" spans="1:253">
      <c r="A915" s="563" t="s">
        <v>730</v>
      </c>
      <c r="B915" s="564">
        <v>0</v>
      </c>
      <c r="C915" s="565">
        <v>0</v>
      </c>
      <c r="D915" s="565">
        <v>0</v>
      </c>
      <c r="E915" s="566" t="str">
        <f t="shared" si="182"/>
        <v/>
      </c>
      <c r="F915" s="565">
        <v>0</v>
      </c>
      <c r="G915" s="567" t="str">
        <f t="shared" si="181"/>
        <v/>
      </c>
      <c r="H915" s="527"/>
      <c r="I915" s="527"/>
      <c r="J915" s="527"/>
      <c r="K915" s="527"/>
      <c r="L915" s="527"/>
      <c r="M915" s="527"/>
      <c r="N915" s="527"/>
      <c r="O915" s="527"/>
      <c r="P915" s="527"/>
      <c r="Q915" s="527"/>
      <c r="R915" s="527"/>
      <c r="S915" s="527"/>
      <c r="T915" s="527"/>
      <c r="U915" s="527"/>
      <c r="V915" s="527"/>
      <c r="W915" s="527"/>
      <c r="X915" s="527"/>
      <c r="Y915" s="527"/>
      <c r="Z915" s="527"/>
      <c r="AA915" s="527"/>
      <c r="AB915" s="527"/>
      <c r="AC915" s="527"/>
      <c r="HN915" s="527"/>
      <c r="HO915" s="527"/>
      <c r="HP915" s="527"/>
      <c r="HQ915" s="527"/>
      <c r="HR915" s="527"/>
      <c r="HS915" s="527"/>
      <c r="HT915" s="527"/>
      <c r="HU915" s="527"/>
      <c r="HV915" s="527"/>
      <c r="HW915" s="527"/>
      <c r="HX915" s="527"/>
      <c r="HY915" s="527"/>
      <c r="HZ915" s="527"/>
      <c r="IA915" s="527"/>
      <c r="IB915" s="527"/>
      <c r="IC915" s="527"/>
      <c r="ID915" s="527"/>
      <c r="IE915" s="527"/>
      <c r="IF915" s="527"/>
      <c r="IG915" s="527"/>
      <c r="IH915" s="527"/>
      <c r="II915" s="527"/>
      <c r="IJ915" s="527"/>
      <c r="IK915" s="527"/>
      <c r="IL915" s="527"/>
      <c r="IM915" s="527"/>
      <c r="IN915" s="527"/>
      <c r="IO915" s="527"/>
      <c r="IP915" s="527"/>
      <c r="IQ915" s="527"/>
      <c r="IR915" s="527"/>
      <c r="IS915" s="527"/>
    </row>
    <row r="916" s="5" customFormat="1" ht="24.95" customHeight="1" spans="1:253">
      <c r="A916" s="563" t="s">
        <v>731</v>
      </c>
      <c r="B916" s="564">
        <v>0</v>
      </c>
      <c r="C916" s="565">
        <v>0</v>
      </c>
      <c r="D916" s="565">
        <v>0</v>
      </c>
      <c r="E916" s="566" t="str">
        <f t="shared" si="182"/>
        <v/>
      </c>
      <c r="F916" s="565">
        <v>0</v>
      </c>
      <c r="G916" s="567" t="str">
        <f t="shared" si="181"/>
        <v/>
      </c>
      <c r="H916" s="527"/>
      <c r="I916" s="527"/>
      <c r="J916" s="527"/>
      <c r="K916" s="527"/>
      <c r="L916" s="527"/>
      <c r="M916" s="527"/>
      <c r="N916" s="527"/>
      <c r="O916" s="527"/>
      <c r="P916" s="527"/>
      <c r="Q916" s="527"/>
      <c r="R916" s="527"/>
      <c r="S916" s="527"/>
      <c r="T916" s="527"/>
      <c r="U916" s="527"/>
      <c r="V916" s="527"/>
      <c r="W916" s="527"/>
      <c r="X916" s="527"/>
      <c r="Y916" s="527"/>
      <c r="Z916" s="527"/>
      <c r="AA916" s="527"/>
      <c r="AB916" s="527"/>
      <c r="AC916" s="527"/>
      <c r="HN916" s="527"/>
      <c r="HO916" s="527"/>
      <c r="HP916" s="527"/>
      <c r="HQ916" s="527"/>
      <c r="HR916" s="527"/>
      <c r="HS916" s="527"/>
      <c r="HT916" s="527"/>
      <c r="HU916" s="527"/>
      <c r="HV916" s="527"/>
      <c r="HW916" s="527"/>
      <c r="HX916" s="527"/>
      <c r="HY916" s="527"/>
      <c r="HZ916" s="527"/>
      <c r="IA916" s="527"/>
      <c r="IB916" s="527"/>
      <c r="IC916" s="527"/>
      <c r="ID916" s="527"/>
      <c r="IE916" s="527"/>
      <c r="IF916" s="527"/>
      <c r="IG916" s="527"/>
      <c r="IH916" s="527"/>
      <c r="II916" s="527"/>
      <c r="IJ916" s="527"/>
      <c r="IK916" s="527"/>
      <c r="IL916" s="527"/>
      <c r="IM916" s="527"/>
      <c r="IN916" s="527"/>
      <c r="IO916" s="527"/>
      <c r="IP916" s="527"/>
      <c r="IQ916" s="527"/>
      <c r="IR916" s="527"/>
      <c r="IS916" s="527"/>
    </row>
    <row r="917" s="528" customFormat="1" ht="24.95" customHeight="1" spans="1:253">
      <c r="A917" s="563" t="s">
        <v>732</v>
      </c>
      <c r="B917" s="564">
        <v>0</v>
      </c>
      <c r="C917" s="565">
        <v>0</v>
      </c>
      <c r="D917" s="565">
        <v>0</v>
      </c>
      <c r="E917" s="566" t="str">
        <f t="shared" si="182"/>
        <v/>
      </c>
      <c r="F917" s="565">
        <v>0</v>
      </c>
      <c r="G917" s="567" t="str">
        <f t="shared" si="181"/>
        <v/>
      </c>
    </row>
    <row r="918" s="5" customFormat="1" ht="24.95" customHeight="1" spans="1:253">
      <c r="A918" s="563" t="s">
        <v>733</v>
      </c>
      <c r="B918" s="564">
        <v>0</v>
      </c>
      <c r="C918" s="565">
        <v>1925</v>
      </c>
      <c r="D918" s="565">
        <v>1925</v>
      </c>
      <c r="E918" s="566">
        <f t="shared" si="182"/>
        <v>1</v>
      </c>
      <c r="F918" s="565">
        <v>0</v>
      </c>
      <c r="G918" s="567" t="str">
        <f t="shared" si="181"/>
        <v/>
      </c>
      <c r="H918" s="527"/>
      <c r="I918" s="527"/>
      <c r="J918" s="527"/>
      <c r="K918" s="527"/>
      <c r="L918" s="527"/>
      <c r="M918" s="527"/>
      <c r="N918" s="527"/>
      <c r="O918" s="527"/>
      <c r="P918" s="527"/>
      <c r="Q918" s="527"/>
      <c r="R918" s="527"/>
      <c r="S918" s="527"/>
      <c r="T918" s="527"/>
      <c r="U918" s="527"/>
      <c r="V918" s="527"/>
      <c r="W918" s="527"/>
      <c r="X918" s="527"/>
      <c r="Y918" s="527"/>
      <c r="Z918" s="527"/>
      <c r="AA918" s="527"/>
      <c r="AB918" s="527"/>
      <c r="AC918" s="527"/>
      <c r="HN918" s="527"/>
      <c r="HO918" s="527"/>
      <c r="HP918" s="527"/>
      <c r="HQ918" s="527"/>
      <c r="HR918" s="527"/>
      <c r="HS918" s="527"/>
      <c r="HT918" s="527"/>
      <c r="HU918" s="527"/>
      <c r="HV918" s="527"/>
      <c r="HW918" s="527"/>
      <c r="HX918" s="527"/>
      <c r="HY918" s="527"/>
      <c r="HZ918" s="527"/>
      <c r="IA918" s="527"/>
      <c r="IB918" s="527"/>
      <c r="IC918" s="527"/>
      <c r="ID918" s="527"/>
      <c r="IE918" s="527"/>
      <c r="IF918" s="527"/>
      <c r="IG918" s="527"/>
      <c r="IH918" s="527"/>
      <c r="II918" s="527"/>
      <c r="IJ918" s="527"/>
      <c r="IK918" s="527"/>
      <c r="IL918" s="527"/>
      <c r="IM918" s="527"/>
      <c r="IN918" s="527"/>
      <c r="IO918" s="527"/>
      <c r="IP918" s="527"/>
      <c r="IQ918" s="527"/>
      <c r="IR918" s="527"/>
      <c r="IS918" s="527"/>
    </row>
    <row r="919" s="5" customFormat="1" ht="24.95" customHeight="1" spans="1:253">
      <c r="A919" s="563" t="s">
        <v>734</v>
      </c>
      <c r="B919" s="564">
        <v>0</v>
      </c>
      <c r="C919" s="565">
        <v>0</v>
      </c>
      <c r="D919" s="565">
        <v>0</v>
      </c>
      <c r="E919" s="566" t="str">
        <f t="shared" si="182"/>
        <v/>
      </c>
      <c r="F919" s="565">
        <v>0</v>
      </c>
      <c r="G919" s="567" t="str">
        <f t="shared" si="181"/>
        <v/>
      </c>
      <c r="H919" s="527"/>
      <c r="I919" s="527"/>
      <c r="J919" s="527"/>
      <c r="K919" s="527"/>
      <c r="L919" s="527"/>
      <c r="M919" s="527"/>
      <c r="N919" s="527"/>
      <c r="O919" s="527"/>
      <c r="P919" s="527"/>
      <c r="Q919" s="527"/>
      <c r="R919" s="527"/>
      <c r="S919" s="527"/>
      <c r="T919" s="527"/>
      <c r="U919" s="527"/>
      <c r="V919" s="527"/>
      <c r="W919" s="527"/>
      <c r="X919" s="527"/>
      <c r="Y919" s="527"/>
      <c r="Z919" s="527"/>
      <c r="AA919" s="527"/>
      <c r="AB919" s="527"/>
      <c r="AC919" s="527"/>
      <c r="HN919" s="527"/>
      <c r="HO919" s="527"/>
      <c r="HP919" s="527"/>
      <c r="HQ919" s="527"/>
      <c r="HR919" s="527"/>
      <c r="HS919" s="527"/>
      <c r="HT919" s="527"/>
      <c r="HU919" s="527"/>
      <c r="HV919" s="527"/>
      <c r="HW919" s="527"/>
      <c r="HX919" s="527"/>
      <c r="HY919" s="527"/>
      <c r="HZ919" s="527"/>
      <c r="IA919" s="527"/>
      <c r="IB919" s="527"/>
      <c r="IC919" s="527"/>
      <c r="ID919" s="527"/>
      <c r="IE919" s="527"/>
      <c r="IF919" s="527"/>
      <c r="IG919" s="527"/>
      <c r="IH919" s="527"/>
      <c r="II919" s="527"/>
      <c r="IJ919" s="527"/>
      <c r="IK919" s="527"/>
      <c r="IL919" s="527"/>
      <c r="IM919" s="527"/>
      <c r="IN919" s="527"/>
      <c r="IO919" s="527"/>
      <c r="IP919" s="527"/>
      <c r="IQ919" s="527"/>
      <c r="IR919" s="527"/>
      <c r="IS919" s="527"/>
    </row>
    <row r="920" s="5" customFormat="1" ht="24.95" customHeight="1" spans="1:253">
      <c r="A920" s="563" t="s">
        <v>735</v>
      </c>
      <c r="B920" s="564">
        <v>162</v>
      </c>
      <c r="C920" s="565">
        <v>101</v>
      </c>
      <c r="D920" s="565">
        <v>92</v>
      </c>
      <c r="E920" s="566">
        <f t="shared" si="182"/>
        <v>0.910891089108911</v>
      </c>
      <c r="F920" s="565">
        <v>109</v>
      </c>
      <c r="G920" s="567">
        <f t="shared" si="181"/>
        <v>-0.155963302752294</v>
      </c>
      <c r="H920" s="527"/>
      <c r="I920" s="527"/>
      <c r="J920" s="527"/>
      <c r="K920" s="527"/>
      <c r="L920" s="527"/>
      <c r="M920" s="527"/>
      <c r="N920" s="527"/>
      <c r="O920" s="527"/>
      <c r="P920" s="527"/>
      <c r="Q920" s="527"/>
      <c r="R920" s="527"/>
      <c r="S920" s="527"/>
      <c r="T920" s="527"/>
      <c r="U920" s="527"/>
      <c r="V920" s="527"/>
      <c r="W920" s="527"/>
      <c r="X920" s="527"/>
      <c r="Y920" s="527"/>
      <c r="Z920" s="527"/>
      <c r="AA920" s="527"/>
      <c r="AB920" s="527"/>
      <c r="AC920" s="527"/>
      <c r="HN920" s="527"/>
      <c r="HO920" s="527"/>
      <c r="HP920" s="527"/>
      <c r="HQ920" s="527"/>
      <c r="HR920" s="527"/>
      <c r="HS920" s="527"/>
      <c r="HT920" s="527"/>
      <c r="HU920" s="527"/>
      <c r="HV920" s="527"/>
      <c r="HW920" s="527"/>
      <c r="HX920" s="527"/>
      <c r="HY920" s="527"/>
      <c r="HZ920" s="527"/>
      <c r="IA920" s="527"/>
      <c r="IB920" s="527"/>
      <c r="IC920" s="527"/>
      <c r="ID920" s="527"/>
      <c r="IE920" s="527"/>
      <c r="IF920" s="527"/>
      <c r="IG920" s="527"/>
      <c r="IH920" s="527"/>
      <c r="II920" s="527"/>
      <c r="IJ920" s="527"/>
      <c r="IK920" s="527"/>
      <c r="IL920" s="527"/>
      <c r="IM920" s="527"/>
      <c r="IN920" s="527"/>
      <c r="IO920" s="527"/>
      <c r="IP920" s="527"/>
      <c r="IQ920" s="527"/>
      <c r="IR920" s="527"/>
      <c r="IS920" s="527"/>
    </row>
    <row r="921" s="5" customFormat="1" ht="24.95" customHeight="1" spans="1:253">
      <c r="A921" s="563" t="s">
        <v>736</v>
      </c>
      <c r="B921" s="564">
        <v>0</v>
      </c>
      <c r="C921" s="565">
        <v>0</v>
      </c>
      <c r="D921" s="565">
        <v>0</v>
      </c>
      <c r="E921" s="566" t="str">
        <f t="shared" si="182"/>
        <v/>
      </c>
      <c r="F921" s="565">
        <v>0</v>
      </c>
      <c r="G921" s="567" t="str">
        <f t="shared" si="181"/>
        <v/>
      </c>
      <c r="H921" s="527"/>
      <c r="I921" s="527"/>
      <c r="J921" s="527"/>
      <c r="K921" s="527"/>
      <c r="L921" s="527"/>
      <c r="M921" s="527"/>
      <c r="N921" s="527"/>
      <c r="O921" s="527"/>
      <c r="P921" s="527"/>
      <c r="Q921" s="527"/>
      <c r="R921" s="527"/>
      <c r="S921" s="527"/>
      <c r="T921" s="527"/>
      <c r="U921" s="527"/>
      <c r="V921" s="527"/>
      <c r="W921" s="527"/>
      <c r="X921" s="527"/>
      <c r="Y921" s="527"/>
      <c r="Z921" s="527"/>
      <c r="AA921" s="527"/>
      <c r="AB921" s="527"/>
      <c r="AC921" s="527"/>
      <c r="HN921" s="527"/>
      <c r="HO921" s="527"/>
      <c r="HP921" s="527"/>
      <c r="HQ921" s="527"/>
      <c r="HR921" s="527"/>
      <c r="HS921" s="527"/>
      <c r="HT921" s="527"/>
      <c r="HU921" s="527"/>
      <c r="HV921" s="527"/>
      <c r="HW921" s="527"/>
      <c r="HX921" s="527"/>
      <c r="HY921" s="527"/>
      <c r="HZ921" s="527"/>
      <c r="IA921" s="527"/>
      <c r="IB921" s="527"/>
      <c r="IC921" s="527"/>
      <c r="ID921" s="527"/>
      <c r="IE921" s="527"/>
      <c r="IF921" s="527"/>
      <c r="IG921" s="527"/>
      <c r="IH921" s="527"/>
      <c r="II921" s="527"/>
      <c r="IJ921" s="527"/>
      <c r="IK921" s="527"/>
      <c r="IL921" s="527"/>
      <c r="IM921" s="527"/>
      <c r="IN921" s="527"/>
      <c r="IO921" s="527"/>
      <c r="IP921" s="527"/>
      <c r="IQ921" s="527"/>
      <c r="IR921" s="527"/>
      <c r="IS921" s="527"/>
    </row>
    <row r="922" s="5" customFormat="1" ht="24.95" customHeight="1" spans="1:253">
      <c r="A922" s="563" t="s">
        <v>705</v>
      </c>
      <c r="B922" s="564">
        <v>0</v>
      </c>
      <c r="C922" s="565">
        <v>0</v>
      </c>
      <c r="D922" s="565">
        <v>0</v>
      </c>
      <c r="E922" s="566" t="str">
        <f t="shared" si="182"/>
        <v/>
      </c>
      <c r="F922" s="565">
        <v>0</v>
      </c>
      <c r="G922" s="567" t="str">
        <f t="shared" si="181"/>
        <v/>
      </c>
      <c r="H922" s="527"/>
      <c r="I922" s="527"/>
      <c r="J922" s="527"/>
      <c r="K922" s="527"/>
      <c r="L922" s="527"/>
      <c r="M922" s="527"/>
      <c r="N922" s="527"/>
      <c r="O922" s="527"/>
      <c r="P922" s="527"/>
      <c r="Q922" s="527"/>
      <c r="R922" s="527"/>
      <c r="S922" s="527"/>
      <c r="T922" s="527"/>
      <c r="U922" s="527"/>
      <c r="V922" s="527"/>
      <c r="W922" s="527"/>
      <c r="X922" s="527"/>
      <c r="Y922" s="527"/>
      <c r="Z922" s="527"/>
      <c r="AA922" s="527"/>
      <c r="AB922" s="527"/>
      <c r="AC922" s="527"/>
      <c r="HN922" s="527"/>
      <c r="HO922" s="527"/>
      <c r="HP922" s="527"/>
      <c r="HQ922" s="527"/>
      <c r="HR922" s="527"/>
      <c r="HS922" s="527"/>
      <c r="HT922" s="527"/>
      <c r="HU922" s="527"/>
      <c r="HV922" s="527"/>
      <c r="HW922" s="527"/>
      <c r="HX922" s="527"/>
      <c r="HY922" s="527"/>
      <c r="HZ922" s="527"/>
      <c r="IA922" s="527"/>
      <c r="IB922" s="527"/>
      <c r="IC922" s="527"/>
      <c r="ID922" s="527"/>
      <c r="IE922" s="527"/>
      <c r="IF922" s="527"/>
      <c r="IG922" s="527"/>
      <c r="IH922" s="527"/>
      <c r="II922" s="527"/>
      <c r="IJ922" s="527"/>
      <c r="IK922" s="527"/>
      <c r="IL922" s="527"/>
      <c r="IM922" s="527"/>
      <c r="IN922" s="527"/>
      <c r="IO922" s="527"/>
      <c r="IP922" s="527"/>
      <c r="IQ922" s="527"/>
      <c r="IR922" s="527"/>
      <c r="IS922" s="527"/>
    </row>
    <row r="923" s="5" customFormat="1" ht="24.95" customHeight="1" spans="1:253">
      <c r="A923" s="563" t="s">
        <v>737</v>
      </c>
      <c r="B923" s="564">
        <v>0</v>
      </c>
      <c r="C923" s="565">
        <v>0</v>
      </c>
      <c r="D923" s="565">
        <v>0</v>
      </c>
      <c r="E923" s="566" t="str">
        <f t="shared" si="182"/>
        <v/>
      </c>
      <c r="F923" s="565">
        <v>0</v>
      </c>
      <c r="G923" s="567" t="str">
        <f t="shared" si="181"/>
        <v/>
      </c>
      <c r="H923" s="527"/>
      <c r="I923" s="527"/>
      <c r="J923" s="527"/>
      <c r="K923" s="527"/>
      <c r="L923" s="527"/>
      <c r="M923" s="527"/>
      <c r="N923" s="527"/>
      <c r="O923" s="527"/>
      <c r="P923" s="527"/>
      <c r="Q923" s="527"/>
      <c r="R923" s="527"/>
      <c r="S923" s="527"/>
      <c r="T923" s="527"/>
      <c r="U923" s="527"/>
      <c r="V923" s="527"/>
      <c r="W923" s="527"/>
      <c r="X923" s="527"/>
      <c r="Y923" s="527"/>
      <c r="Z923" s="527"/>
      <c r="AA923" s="527"/>
      <c r="AB923" s="527"/>
      <c r="AC923" s="527"/>
      <c r="HN923" s="527"/>
      <c r="HO923" s="527"/>
      <c r="HP923" s="527"/>
      <c r="HQ923" s="527"/>
      <c r="HR923" s="527"/>
      <c r="HS923" s="527"/>
      <c r="HT923" s="527"/>
      <c r="HU923" s="527"/>
      <c r="HV923" s="527"/>
      <c r="HW923" s="527"/>
      <c r="HX923" s="527"/>
      <c r="HY923" s="527"/>
      <c r="HZ923" s="527"/>
      <c r="IA923" s="527"/>
      <c r="IB923" s="527"/>
      <c r="IC923" s="527"/>
      <c r="ID923" s="527"/>
      <c r="IE923" s="527"/>
      <c r="IF923" s="527"/>
      <c r="IG923" s="527"/>
      <c r="IH923" s="527"/>
      <c r="II923" s="527"/>
      <c r="IJ923" s="527"/>
      <c r="IK923" s="527"/>
      <c r="IL923" s="527"/>
      <c r="IM923" s="527"/>
      <c r="IN923" s="527"/>
      <c r="IO923" s="527"/>
      <c r="IP923" s="527"/>
      <c r="IQ923" s="527"/>
      <c r="IR923" s="527"/>
      <c r="IS923" s="527"/>
    </row>
    <row r="924" s="5" customFormat="1" ht="24.95" customHeight="1" spans="1:253">
      <c r="A924" s="563" t="s">
        <v>738</v>
      </c>
      <c r="B924" s="564">
        <v>478</v>
      </c>
      <c r="C924" s="565">
        <v>923</v>
      </c>
      <c r="D924" s="565">
        <v>822</v>
      </c>
      <c r="E924" s="566">
        <f t="shared" si="182"/>
        <v>0.890574214517876</v>
      </c>
      <c r="F924" s="565">
        <v>86</v>
      </c>
      <c r="G924" s="567">
        <f t="shared" si="181"/>
        <v>8.55813953488372</v>
      </c>
      <c r="H924" s="527"/>
      <c r="I924" s="527"/>
      <c r="J924" s="527"/>
      <c r="K924" s="527"/>
      <c r="L924" s="527"/>
      <c r="M924" s="527"/>
      <c r="N924" s="527"/>
      <c r="O924" s="527"/>
      <c r="P924" s="527"/>
      <c r="Q924" s="527"/>
      <c r="R924" s="527"/>
      <c r="S924" s="527"/>
      <c r="T924" s="527"/>
      <c r="U924" s="527"/>
      <c r="V924" s="527"/>
      <c r="W924" s="527"/>
      <c r="X924" s="527"/>
      <c r="Y924" s="527"/>
      <c r="Z924" s="527"/>
      <c r="AA924" s="527"/>
      <c r="AB924" s="527"/>
      <c r="AC924" s="527"/>
      <c r="HN924" s="527"/>
      <c r="HO924" s="527"/>
      <c r="HP924" s="527"/>
      <c r="HQ924" s="527"/>
      <c r="HR924" s="527"/>
      <c r="HS924" s="527"/>
      <c r="HT924" s="527"/>
      <c r="HU924" s="527"/>
      <c r="HV924" s="527"/>
      <c r="HW924" s="527"/>
      <c r="HX924" s="527"/>
      <c r="HY924" s="527"/>
      <c r="HZ924" s="527"/>
      <c r="IA924" s="527"/>
      <c r="IB924" s="527"/>
      <c r="IC924" s="527"/>
      <c r="ID924" s="527"/>
      <c r="IE924" s="527"/>
      <c r="IF924" s="527"/>
      <c r="IG924" s="527"/>
      <c r="IH924" s="527"/>
      <c r="II924" s="527"/>
      <c r="IJ924" s="527"/>
      <c r="IK924" s="527"/>
      <c r="IL924" s="527"/>
      <c r="IM924" s="527"/>
      <c r="IN924" s="527"/>
      <c r="IO924" s="527"/>
      <c r="IP924" s="527"/>
      <c r="IQ924" s="527"/>
      <c r="IR924" s="527"/>
      <c r="IS924" s="527"/>
    </row>
    <row r="925" s="5" customFormat="1" ht="24.95" customHeight="1" spans="1:253">
      <c r="A925" s="568" t="s">
        <v>739</v>
      </c>
      <c r="B925" s="367">
        <f t="shared" ref="B925:F925" si="184">SUM(B926:B952)</f>
        <v>2782</v>
      </c>
      <c r="C925" s="367">
        <f t="shared" si="184"/>
        <v>4885</v>
      </c>
      <c r="D925" s="367">
        <f t="shared" si="184"/>
        <v>1837</v>
      </c>
      <c r="E925" s="561">
        <f t="shared" si="182"/>
        <v>0.376049129989765</v>
      </c>
      <c r="F925" s="367">
        <f t="shared" si="184"/>
        <v>11716</v>
      </c>
      <c r="G925" s="562">
        <f t="shared" si="181"/>
        <v>-0.843205872311369</v>
      </c>
      <c r="H925" s="527"/>
      <c r="I925" s="527"/>
      <c r="J925" s="527"/>
      <c r="K925" s="527"/>
      <c r="L925" s="527"/>
      <c r="M925" s="527"/>
      <c r="N925" s="527"/>
      <c r="O925" s="527"/>
      <c r="P925" s="527"/>
      <c r="Q925" s="527"/>
      <c r="R925" s="527"/>
      <c r="S925" s="527"/>
      <c r="T925" s="527"/>
      <c r="U925" s="527"/>
      <c r="V925" s="527"/>
      <c r="W925" s="527"/>
      <c r="X925" s="527"/>
      <c r="Y925" s="527"/>
      <c r="Z925" s="527"/>
      <c r="AA925" s="527"/>
      <c r="AB925" s="527"/>
      <c r="AC925" s="527"/>
      <c r="HN925" s="527"/>
      <c r="HO925" s="527"/>
      <c r="HP925" s="527"/>
      <c r="HQ925" s="527"/>
      <c r="HR925" s="527"/>
      <c r="HS925" s="527"/>
      <c r="HT925" s="527"/>
      <c r="HU925" s="527"/>
      <c r="HV925" s="527"/>
      <c r="HW925" s="527"/>
      <c r="HX925" s="527"/>
      <c r="HY925" s="527"/>
      <c r="HZ925" s="527"/>
      <c r="IA925" s="527"/>
      <c r="IB925" s="527"/>
      <c r="IC925" s="527"/>
      <c r="ID925" s="527"/>
      <c r="IE925" s="527"/>
      <c r="IF925" s="527"/>
      <c r="IG925" s="527"/>
      <c r="IH925" s="527"/>
      <c r="II925" s="527"/>
      <c r="IJ925" s="527"/>
      <c r="IK925" s="527"/>
      <c r="IL925" s="527"/>
      <c r="IM925" s="527"/>
      <c r="IN925" s="527"/>
      <c r="IO925" s="527"/>
      <c r="IP925" s="527"/>
      <c r="IQ925" s="527"/>
      <c r="IR925" s="527"/>
      <c r="IS925" s="527"/>
    </row>
    <row r="926" s="5" customFormat="1" ht="24.95" customHeight="1" spans="1:253">
      <c r="A926" s="563" t="s">
        <v>50</v>
      </c>
      <c r="B926" s="564">
        <v>108</v>
      </c>
      <c r="C926" s="565">
        <v>121</v>
      </c>
      <c r="D926" s="565">
        <v>121</v>
      </c>
      <c r="E926" s="566">
        <f t="shared" si="182"/>
        <v>1</v>
      </c>
      <c r="F926" s="565">
        <v>94</v>
      </c>
      <c r="G926" s="567">
        <f t="shared" si="181"/>
        <v>0.287234042553192</v>
      </c>
      <c r="H926" s="527"/>
      <c r="I926" s="527"/>
      <c r="J926" s="527"/>
      <c r="K926" s="527"/>
      <c r="L926" s="527"/>
      <c r="M926" s="527"/>
      <c r="N926" s="527"/>
      <c r="O926" s="527"/>
      <c r="P926" s="527"/>
      <c r="Q926" s="527"/>
      <c r="R926" s="527"/>
      <c r="S926" s="527"/>
      <c r="T926" s="527"/>
      <c r="U926" s="527"/>
      <c r="V926" s="527"/>
      <c r="W926" s="527"/>
      <c r="X926" s="527"/>
      <c r="Y926" s="527"/>
      <c r="Z926" s="527"/>
      <c r="AA926" s="527"/>
      <c r="AB926" s="527"/>
      <c r="AC926" s="527"/>
      <c r="HN926" s="527"/>
      <c r="HO926" s="527"/>
      <c r="HP926" s="527"/>
      <c r="HQ926" s="527"/>
      <c r="HR926" s="527"/>
      <c r="HS926" s="527"/>
      <c r="HT926" s="527"/>
      <c r="HU926" s="527"/>
      <c r="HV926" s="527"/>
      <c r="HW926" s="527"/>
      <c r="HX926" s="527"/>
      <c r="HY926" s="527"/>
      <c r="HZ926" s="527"/>
      <c r="IA926" s="527"/>
      <c r="IB926" s="527"/>
      <c r="IC926" s="527"/>
      <c r="ID926" s="527"/>
      <c r="IE926" s="527"/>
      <c r="IF926" s="527"/>
      <c r="IG926" s="527"/>
      <c r="IH926" s="527"/>
      <c r="II926" s="527"/>
      <c r="IJ926" s="527"/>
      <c r="IK926" s="527"/>
      <c r="IL926" s="527"/>
      <c r="IM926" s="527"/>
      <c r="IN926" s="527"/>
      <c r="IO926" s="527"/>
      <c r="IP926" s="527"/>
      <c r="IQ926" s="527"/>
      <c r="IR926" s="527"/>
      <c r="IS926" s="527"/>
    </row>
    <row r="927" s="5" customFormat="1" ht="24.95" customHeight="1" spans="1:253">
      <c r="A927" s="563" t="s">
        <v>51</v>
      </c>
      <c r="B927" s="564">
        <v>0</v>
      </c>
      <c r="C927" s="565">
        <v>0</v>
      </c>
      <c r="D927" s="565">
        <v>0</v>
      </c>
      <c r="E927" s="566" t="str">
        <f t="shared" si="182"/>
        <v/>
      </c>
      <c r="F927" s="565">
        <v>0</v>
      </c>
      <c r="G927" s="567" t="str">
        <f t="shared" si="181"/>
        <v/>
      </c>
      <c r="H927" s="527"/>
      <c r="I927" s="527"/>
      <c r="J927" s="527"/>
      <c r="K927" s="527"/>
      <c r="L927" s="527"/>
      <c r="M927" s="527"/>
      <c r="N927" s="527"/>
      <c r="O927" s="527"/>
      <c r="P927" s="527"/>
      <c r="Q927" s="527"/>
      <c r="R927" s="527"/>
      <c r="S927" s="527"/>
      <c r="T927" s="527"/>
      <c r="U927" s="527"/>
      <c r="V927" s="527"/>
      <c r="W927" s="527"/>
      <c r="X927" s="527"/>
      <c r="Y927" s="527"/>
      <c r="Z927" s="527"/>
      <c r="AA927" s="527"/>
      <c r="AB927" s="527"/>
      <c r="AC927" s="527"/>
      <c r="HN927" s="527"/>
      <c r="HO927" s="527"/>
      <c r="HP927" s="527"/>
      <c r="HQ927" s="527"/>
      <c r="HR927" s="527"/>
      <c r="HS927" s="527"/>
      <c r="HT927" s="527"/>
      <c r="HU927" s="527"/>
      <c r="HV927" s="527"/>
      <c r="HW927" s="527"/>
      <c r="HX927" s="527"/>
      <c r="HY927" s="527"/>
      <c r="HZ927" s="527"/>
      <c r="IA927" s="527"/>
      <c r="IB927" s="527"/>
      <c r="IC927" s="527"/>
      <c r="ID927" s="527"/>
      <c r="IE927" s="527"/>
      <c r="IF927" s="527"/>
      <c r="IG927" s="527"/>
      <c r="IH927" s="527"/>
      <c r="II927" s="527"/>
      <c r="IJ927" s="527"/>
      <c r="IK927" s="527"/>
      <c r="IL927" s="527"/>
      <c r="IM927" s="527"/>
      <c r="IN927" s="527"/>
      <c r="IO927" s="527"/>
      <c r="IP927" s="527"/>
      <c r="IQ927" s="527"/>
      <c r="IR927" s="527"/>
      <c r="IS927" s="527"/>
    </row>
    <row r="928" s="5" customFormat="1" ht="24.95" customHeight="1" spans="1:253">
      <c r="A928" s="563" t="s">
        <v>52</v>
      </c>
      <c r="B928" s="564">
        <v>0</v>
      </c>
      <c r="C928" s="565">
        <v>0</v>
      </c>
      <c r="D928" s="565">
        <v>0</v>
      </c>
      <c r="E928" s="566" t="str">
        <f t="shared" si="182"/>
        <v/>
      </c>
      <c r="F928" s="565">
        <v>0</v>
      </c>
      <c r="G928" s="567" t="str">
        <f t="shared" si="181"/>
        <v/>
      </c>
      <c r="H928" s="527"/>
      <c r="I928" s="527"/>
      <c r="J928" s="527"/>
      <c r="K928" s="527"/>
      <c r="L928" s="527"/>
      <c r="M928" s="527"/>
      <c r="N928" s="527"/>
      <c r="O928" s="527"/>
      <c r="P928" s="527"/>
      <c r="Q928" s="527"/>
      <c r="R928" s="527"/>
      <c r="S928" s="527"/>
      <c r="T928" s="527"/>
      <c r="U928" s="527"/>
      <c r="V928" s="527"/>
      <c r="W928" s="527"/>
      <c r="X928" s="527"/>
      <c r="Y928" s="527"/>
      <c r="Z928" s="527"/>
      <c r="AA928" s="527"/>
      <c r="AB928" s="527"/>
      <c r="AC928" s="527"/>
      <c r="HN928" s="527"/>
      <c r="HO928" s="527"/>
      <c r="HP928" s="527"/>
      <c r="HQ928" s="527"/>
      <c r="HR928" s="527"/>
      <c r="HS928" s="527"/>
      <c r="HT928" s="527"/>
      <c r="HU928" s="527"/>
      <c r="HV928" s="527"/>
      <c r="HW928" s="527"/>
      <c r="HX928" s="527"/>
      <c r="HY928" s="527"/>
      <c r="HZ928" s="527"/>
      <c r="IA928" s="527"/>
      <c r="IB928" s="527"/>
      <c r="IC928" s="527"/>
      <c r="ID928" s="527"/>
      <c r="IE928" s="527"/>
      <c r="IF928" s="527"/>
      <c r="IG928" s="527"/>
      <c r="IH928" s="527"/>
      <c r="II928" s="527"/>
      <c r="IJ928" s="527"/>
      <c r="IK928" s="527"/>
      <c r="IL928" s="527"/>
      <c r="IM928" s="527"/>
      <c r="IN928" s="527"/>
      <c r="IO928" s="527"/>
      <c r="IP928" s="527"/>
      <c r="IQ928" s="527"/>
      <c r="IR928" s="527"/>
      <c r="IS928" s="527"/>
    </row>
    <row r="929" s="5" customFormat="1" ht="24.95" customHeight="1" spans="1:253">
      <c r="A929" s="563" t="s">
        <v>740</v>
      </c>
      <c r="B929" s="564">
        <v>0</v>
      </c>
      <c r="C929" s="565">
        <v>0</v>
      </c>
      <c r="D929" s="565">
        <v>0</v>
      </c>
      <c r="E929" s="566" t="str">
        <f t="shared" si="182"/>
        <v/>
      </c>
      <c r="F929" s="565">
        <v>0</v>
      </c>
      <c r="G929" s="567" t="str">
        <f t="shared" si="181"/>
        <v/>
      </c>
      <c r="H929" s="527"/>
      <c r="I929" s="527"/>
      <c r="J929" s="527"/>
      <c r="K929" s="527"/>
      <c r="L929" s="527"/>
      <c r="M929" s="527"/>
      <c r="N929" s="527"/>
      <c r="O929" s="527"/>
      <c r="P929" s="527"/>
      <c r="Q929" s="527"/>
      <c r="R929" s="527"/>
      <c r="S929" s="527"/>
      <c r="T929" s="527"/>
      <c r="U929" s="527"/>
      <c r="V929" s="527"/>
      <c r="W929" s="527"/>
      <c r="X929" s="527"/>
      <c r="Y929" s="527"/>
      <c r="Z929" s="527"/>
      <c r="AA929" s="527"/>
      <c r="AB929" s="527"/>
      <c r="AC929" s="527"/>
      <c r="HN929" s="527"/>
      <c r="HO929" s="527"/>
      <c r="HP929" s="527"/>
      <c r="HQ929" s="527"/>
      <c r="HR929" s="527"/>
      <c r="HS929" s="527"/>
      <c r="HT929" s="527"/>
      <c r="HU929" s="527"/>
      <c r="HV929" s="527"/>
      <c r="HW929" s="527"/>
      <c r="HX929" s="527"/>
      <c r="HY929" s="527"/>
      <c r="HZ929" s="527"/>
      <c r="IA929" s="527"/>
      <c r="IB929" s="527"/>
      <c r="IC929" s="527"/>
      <c r="ID929" s="527"/>
      <c r="IE929" s="527"/>
      <c r="IF929" s="527"/>
      <c r="IG929" s="527"/>
      <c r="IH929" s="527"/>
      <c r="II929" s="527"/>
      <c r="IJ929" s="527"/>
      <c r="IK929" s="527"/>
      <c r="IL929" s="527"/>
      <c r="IM929" s="527"/>
      <c r="IN929" s="527"/>
      <c r="IO929" s="527"/>
      <c r="IP929" s="527"/>
      <c r="IQ929" s="527"/>
      <c r="IR929" s="527"/>
      <c r="IS929" s="527"/>
    </row>
    <row r="930" s="5" customFormat="1" ht="24.95" customHeight="1" spans="1:253">
      <c r="A930" s="563" t="s">
        <v>741</v>
      </c>
      <c r="B930" s="564">
        <v>0</v>
      </c>
      <c r="C930" s="565">
        <v>3041</v>
      </c>
      <c r="D930" s="565">
        <v>91</v>
      </c>
      <c r="E930" s="566">
        <f t="shared" si="182"/>
        <v>0.0299243669845446</v>
      </c>
      <c r="F930" s="565">
        <v>0</v>
      </c>
      <c r="G930" s="567" t="str">
        <f t="shared" si="181"/>
        <v/>
      </c>
      <c r="H930" s="527"/>
      <c r="I930" s="527"/>
      <c r="J930" s="527"/>
      <c r="K930" s="527"/>
      <c r="L930" s="527"/>
      <c r="M930" s="527"/>
      <c r="N930" s="527"/>
      <c r="O930" s="527"/>
      <c r="P930" s="527"/>
      <c r="Q930" s="527"/>
      <c r="R930" s="527"/>
      <c r="S930" s="527"/>
      <c r="T930" s="527"/>
      <c r="U930" s="527"/>
      <c r="V930" s="527"/>
      <c r="W930" s="527"/>
      <c r="X930" s="527"/>
      <c r="Y930" s="527"/>
      <c r="Z930" s="527"/>
      <c r="AA930" s="527"/>
      <c r="AB930" s="527"/>
      <c r="AC930" s="527"/>
      <c r="HN930" s="527"/>
      <c r="HO930" s="527"/>
      <c r="HP930" s="527"/>
      <c r="HQ930" s="527"/>
      <c r="HR930" s="527"/>
      <c r="HS930" s="527"/>
      <c r="HT930" s="527"/>
      <c r="HU930" s="527"/>
      <c r="HV930" s="527"/>
      <c r="HW930" s="527"/>
      <c r="HX930" s="527"/>
      <c r="HY930" s="527"/>
      <c r="HZ930" s="527"/>
      <c r="IA930" s="527"/>
      <c r="IB930" s="527"/>
      <c r="IC930" s="527"/>
      <c r="ID930" s="527"/>
      <c r="IE930" s="527"/>
      <c r="IF930" s="527"/>
      <c r="IG930" s="527"/>
      <c r="IH930" s="527"/>
      <c r="II930" s="527"/>
      <c r="IJ930" s="527"/>
      <c r="IK930" s="527"/>
      <c r="IL930" s="527"/>
      <c r="IM930" s="527"/>
      <c r="IN930" s="527"/>
      <c r="IO930" s="527"/>
      <c r="IP930" s="527"/>
      <c r="IQ930" s="527"/>
      <c r="IR930" s="527"/>
      <c r="IS930" s="527"/>
    </row>
    <row r="931" s="529" customFormat="1" ht="24.95" customHeight="1" spans="1:253">
      <c r="A931" s="563" t="s">
        <v>742</v>
      </c>
      <c r="B931" s="564">
        <v>0</v>
      </c>
      <c r="C931" s="565">
        <v>0</v>
      </c>
      <c r="D931" s="565">
        <v>0</v>
      </c>
      <c r="E931" s="566" t="str">
        <f t="shared" si="182"/>
        <v/>
      </c>
      <c r="F931" s="565">
        <v>0</v>
      </c>
      <c r="G931" s="567" t="str">
        <f t="shared" si="181"/>
        <v/>
      </c>
      <c r="H931" s="527"/>
      <c r="I931" s="527"/>
      <c r="J931" s="527"/>
      <c r="K931" s="527"/>
      <c r="L931" s="527"/>
      <c r="M931" s="527"/>
      <c r="N931" s="527"/>
      <c r="O931" s="527"/>
      <c r="P931" s="527"/>
      <c r="Q931" s="527"/>
      <c r="R931" s="527"/>
      <c r="S931" s="527"/>
      <c r="T931" s="527"/>
      <c r="U931" s="527"/>
      <c r="V931" s="527"/>
      <c r="W931" s="527"/>
      <c r="X931" s="527"/>
      <c r="Y931" s="527"/>
      <c r="Z931" s="527"/>
      <c r="AA931" s="527"/>
      <c r="AB931" s="527"/>
      <c r="AC931" s="527"/>
      <c r="HN931" s="527"/>
      <c r="HO931" s="527"/>
      <c r="HP931" s="527"/>
      <c r="HQ931" s="527"/>
      <c r="HR931" s="527"/>
      <c r="HS931" s="527"/>
      <c r="HT931" s="527"/>
      <c r="HU931" s="527"/>
      <c r="HV931" s="527"/>
      <c r="HW931" s="527"/>
      <c r="HX931" s="527"/>
      <c r="HY931" s="527"/>
      <c r="HZ931" s="527"/>
      <c r="IA931" s="527"/>
      <c r="IB931" s="527"/>
      <c r="IC931" s="527"/>
      <c r="ID931" s="527"/>
      <c r="IE931" s="527"/>
      <c r="IF931" s="527"/>
      <c r="IG931" s="527"/>
      <c r="IH931" s="527"/>
      <c r="II931" s="527"/>
      <c r="IJ931" s="527"/>
      <c r="IK931" s="527"/>
      <c r="IL931" s="527"/>
      <c r="IM931" s="527"/>
      <c r="IN931" s="527"/>
      <c r="IO931" s="527"/>
      <c r="IP931" s="527"/>
      <c r="IQ931" s="527"/>
      <c r="IR931" s="527"/>
      <c r="IS931" s="527"/>
    </row>
    <row r="932" s="525" customFormat="1" ht="24.95" customHeight="1" spans="1:253">
      <c r="A932" s="563" t="s">
        <v>743</v>
      </c>
      <c r="B932" s="564">
        <v>0</v>
      </c>
      <c r="C932" s="565">
        <v>0</v>
      </c>
      <c r="D932" s="565">
        <v>0</v>
      </c>
      <c r="E932" s="566" t="str">
        <f t="shared" si="182"/>
        <v/>
      </c>
      <c r="F932" s="565">
        <v>0</v>
      </c>
      <c r="G932" s="567" t="str">
        <f t="shared" si="181"/>
        <v/>
      </c>
      <c r="H932" s="527"/>
      <c r="I932" s="527"/>
      <c r="J932" s="527"/>
      <c r="K932" s="527"/>
      <c r="L932" s="527"/>
      <c r="M932" s="527"/>
      <c r="N932" s="527"/>
      <c r="O932" s="527"/>
      <c r="P932" s="527"/>
      <c r="Q932" s="527"/>
      <c r="R932" s="527"/>
      <c r="S932" s="527"/>
      <c r="T932" s="527"/>
      <c r="U932" s="527"/>
      <c r="V932" s="527"/>
      <c r="W932" s="527"/>
      <c r="X932" s="527"/>
      <c r="Y932" s="527"/>
      <c r="Z932" s="527"/>
      <c r="AA932" s="527"/>
      <c r="AB932" s="527"/>
      <c r="AC932" s="527"/>
      <c r="HN932" s="527"/>
      <c r="HO932" s="527"/>
      <c r="HP932" s="527"/>
      <c r="HQ932" s="527"/>
      <c r="HR932" s="527"/>
      <c r="HS932" s="527"/>
      <c r="HT932" s="527"/>
      <c r="HU932" s="527"/>
      <c r="HV932" s="527"/>
      <c r="HW932" s="527"/>
      <c r="HX932" s="527"/>
      <c r="HY932" s="527"/>
      <c r="HZ932" s="527"/>
      <c r="IA932" s="527"/>
      <c r="IB932" s="527"/>
      <c r="IC932" s="527"/>
      <c r="ID932" s="527"/>
      <c r="IE932" s="527"/>
      <c r="IF932" s="527"/>
      <c r="IG932" s="527"/>
      <c r="IH932" s="527"/>
      <c r="II932" s="527"/>
      <c r="IJ932" s="527"/>
      <c r="IK932" s="527"/>
      <c r="IL932" s="527"/>
      <c r="IM932" s="527"/>
      <c r="IN932" s="527"/>
      <c r="IO932" s="527"/>
      <c r="IP932" s="527"/>
      <c r="IQ932" s="527"/>
      <c r="IR932" s="527"/>
      <c r="IS932" s="527"/>
    </row>
    <row r="933" s="525" customFormat="1" ht="24.95" customHeight="1" spans="1:253">
      <c r="A933" s="563" t="s">
        <v>744</v>
      </c>
      <c r="B933" s="564">
        <v>0</v>
      </c>
      <c r="C933" s="565">
        <v>15</v>
      </c>
      <c r="D933" s="565">
        <v>15</v>
      </c>
      <c r="E933" s="566">
        <f t="shared" si="182"/>
        <v>1</v>
      </c>
      <c r="F933" s="565">
        <v>0</v>
      </c>
      <c r="G933" s="567" t="str">
        <f t="shared" si="181"/>
        <v/>
      </c>
      <c r="H933" s="527"/>
      <c r="I933" s="527"/>
      <c r="J933" s="527"/>
      <c r="K933" s="527"/>
      <c r="L933" s="527"/>
      <c r="M933" s="527"/>
      <c r="N933" s="527"/>
      <c r="O933" s="527"/>
      <c r="P933" s="527"/>
      <c r="Q933" s="527"/>
      <c r="R933" s="527"/>
      <c r="S933" s="527"/>
      <c r="T933" s="527"/>
      <c r="U933" s="527"/>
      <c r="V933" s="527"/>
      <c r="W933" s="527"/>
      <c r="X933" s="527"/>
      <c r="Y933" s="527"/>
      <c r="Z933" s="527"/>
      <c r="AA933" s="527"/>
      <c r="AB933" s="527"/>
      <c r="AC933" s="527"/>
      <c r="HN933" s="527"/>
      <c r="HO933" s="527"/>
      <c r="HP933" s="527"/>
      <c r="HQ933" s="527"/>
      <c r="HR933" s="527"/>
      <c r="HS933" s="527"/>
      <c r="HT933" s="527"/>
      <c r="HU933" s="527"/>
      <c r="HV933" s="527"/>
      <c r="HW933" s="527"/>
      <c r="HX933" s="527"/>
      <c r="HY933" s="527"/>
      <c r="HZ933" s="527"/>
      <c r="IA933" s="527"/>
      <c r="IB933" s="527"/>
      <c r="IC933" s="527"/>
      <c r="ID933" s="527"/>
      <c r="IE933" s="527"/>
      <c r="IF933" s="527"/>
      <c r="IG933" s="527"/>
      <c r="IH933" s="527"/>
      <c r="II933" s="527"/>
      <c r="IJ933" s="527"/>
      <c r="IK933" s="527"/>
      <c r="IL933" s="527"/>
      <c r="IM933" s="527"/>
      <c r="IN933" s="527"/>
      <c r="IO933" s="527"/>
      <c r="IP933" s="527"/>
      <c r="IQ933" s="527"/>
      <c r="IR933" s="527"/>
      <c r="IS933" s="527"/>
    </row>
    <row r="934" s="525" customFormat="1" ht="24.95" customHeight="1" spans="1:253">
      <c r="A934" s="563" t="s">
        <v>745</v>
      </c>
      <c r="B934" s="564">
        <v>0</v>
      </c>
      <c r="C934" s="565">
        <v>0</v>
      </c>
      <c r="D934" s="565">
        <v>0</v>
      </c>
      <c r="E934" s="566" t="str">
        <f t="shared" si="182"/>
        <v/>
      </c>
      <c r="F934" s="565">
        <v>0</v>
      </c>
      <c r="G934" s="567" t="str">
        <f t="shared" si="181"/>
        <v/>
      </c>
      <c r="H934" s="527"/>
      <c r="I934" s="527"/>
      <c r="J934" s="527"/>
      <c r="K934" s="527"/>
      <c r="L934" s="527"/>
      <c r="M934" s="527"/>
      <c r="N934" s="527"/>
      <c r="O934" s="527"/>
      <c r="P934" s="527"/>
      <c r="Q934" s="527"/>
      <c r="R934" s="527"/>
      <c r="S934" s="527"/>
      <c r="T934" s="527"/>
      <c r="U934" s="527"/>
      <c r="V934" s="527"/>
      <c r="W934" s="527"/>
      <c r="X934" s="527"/>
      <c r="Y934" s="527"/>
      <c r="Z934" s="527"/>
      <c r="AA934" s="527"/>
      <c r="AB934" s="527"/>
      <c r="AC934" s="527"/>
      <c r="HN934" s="527"/>
      <c r="HO934" s="527"/>
      <c r="HP934" s="527"/>
      <c r="HQ934" s="527"/>
      <c r="HR934" s="527"/>
      <c r="HS934" s="527"/>
      <c r="HT934" s="527"/>
      <c r="HU934" s="527"/>
      <c r="HV934" s="527"/>
      <c r="HW934" s="527"/>
      <c r="HX934" s="527"/>
      <c r="HY934" s="527"/>
      <c r="HZ934" s="527"/>
      <c r="IA934" s="527"/>
      <c r="IB934" s="527"/>
      <c r="IC934" s="527"/>
      <c r="ID934" s="527"/>
      <c r="IE934" s="527"/>
      <c r="IF934" s="527"/>
      <c r="IG934" s="527"/>
      <c r="IH934" s="527"/>
      <c r="II934" s="527"/>
      <c r="IJ934" s="527"/>
      <c r="IK934" s="527"/>
      <c r="IL934" s="527"/>
      <c r="IM934" s="527"/>
      <c r="IN934" s="527"/>
      <c r="IO934" s="527"/>
      <c r="IP934" s="527"/>
      <c r="IQ934" s="527"/>
      <c r="IR934" s="527"/>
      <c r="IS934" s="527"/>
    </row>
    <row r="935" s="528" customFormat="1" ht="24.95" customHeight="1" spans="1:253">
      <c r="A935" s="563" t="s">
        <v>746</v>
      </c>
      <c r="B935" s="564">
        <v>0</v>
      </c>
      <c r="C935" s="565">
        <v>0</v>
      </c>
      <c r="D935" s="565">
        <v>0</v>
      </c>
      <c r="E935" s="566" t="str">
        <f t="shared" si="182"/>
        <v/>
      </c>
      <c r="F935" s="565">
        <v>776</v>
      </c>
      <c r="G935" s="567">
        <f t="shared" si="181"/>
        <v>-1</v>
      </c>
    </row>
    <row r="936" s="525" customFormat="1" ht="24.95" customHeight="1" spans="1:253">
      <c r="A936" s="563" t="s">
        <v>747</v>
      </c>
      <c r="B936" s="564">
        <v>3</v>
      </c>
      <c r="C936" s="565">
        <v>3</v>
      </c>
      <c r="D936" s="565">
        <v>3</v>
      </c>
      <c r="E936" s="566">
        <f t="shared" si="182"/>
        <v>1</v>
      </c>
      <c r="F936" s="565">
        <v>3</v>
      </c>
      <c r="G936" s="567"/>
      <c r="H936" s="527"/>
      <c r="I936" s="527"/>
      <c r="J936" s="527"/>
      <c r="K936" s="527"/>
      <c r="L936" s="527"/>
      <c r="M936" s="527"/>
      <c r="N936" s="527"/>
      <c r="O936" s="527"/>
      <c r="P936" s="527"/>
      <c r="Q936" s="527"/>
      <c r="R936" s="527"/>
      <c r="S936" s="527"/>
      <c r="T936" s="527"/>
      <c r="U936" s="527"/>
      <c r="V936" s="527"/>
      <c r="W936" s="527"/>
      <c r="X936" s="527"/>
      <c r="Y936" s="527"/>
      <c r="Z936" s="527"/>
      <c r="AA936" s="527"/>
      <c r="AB936" s="527"/>
      <c r="AC936" s="527"/>
      <c r="HN936" s="527"/>
      <c r="HO936" s="527"/>
      <c r="HP936" s="527"/>
      <c r="HQ936" s="527"/>
      <c r="HR936" s="527"/>
      <c r="HS936" s="527"/>
      <c r="HT936" s="527"/>
      <c r="HU936" s="527"/>
      <c r="HV936" s="527"/>
      <c r="HW936" s="527"/>
      <c r="HX936" s="527"/>
      <c r="HY936" s="527"/>
      <c r="HZ936" s="527"/>
      <c r="IA936" s="527"/>
      <c r="IB936" s="527"/>
      <c r="IC936" s="527"/>
      <c r="ID936" s="527"/>
      <c r="IE936" s="527"/>
      <c r="IF936" s="527"/>
      <c r="IG936" s="527"/>
      <c r="IH936" s="527"/>
      <c r="II936" s="527"/>
      <c r="IJ936" s="527"/>
      <c r="IK936" s="527"/>
      <c r="IL936" s="527"/>
      <c r="IM936" s="527"/>
      <c r="IN936" s="527"/>
      <c r="IO936" s="527"/>
      <c r="IP936" s="527"/>
      <c r="IQ936" s="527"/>
      <c r="IR936" s="527"/>
      <c r="IS936" s="527"/>
    </row>
    <row r="937" s="525" customFormat="1" ht="24.95" customHeight="1" spans="1:253">
      <c r="A937" s="563" t="s">
        <v>748</v>
      </c>
      <c r="B937" s="564">
        <v>0</v>
      </c>
      <c r="C937" s="565">
        <v>0</v>
      </c>
      <c r="D937" s="565">
        <v>0</v>
      </c>
      <c r="E937" s="566" t="str">
        <f t="shared" si="182"/>
        <v/>
      </c>
      <c r="F937" s="565">
        <v>0</v>
      </c>
      <c r="G937" s="567" t="str">
        <f t="shared" ref="G937:G971" si="185">IFERROR((D937-F937)/F937,"")</f>
        <v/>
      </c>
      <c r="H937" s="527"/>
      <c r="I937" s="527"/>
      <c r="J937" s="527"/>
      <c r="K937" s="527"/>
      <c r="L937" s="527"/>
      <c r="M937" s="527"/>
      <c r="N937" s="527"/>
      <c r="O937" s="527"/>
      <c r="P937" s="527"/>
      <c r="Q937" s="527"/>
      <c r="R937" s="527"/>
      <c r="S937" s="527"/>
      <c r="T937" s="527"/>
      <c r="U937" s="527"/>
      <c r="V937" s="527"/>
      <c r="W937" s="527"/>
      <c r="X937" s="527"/>
      <c r="Y937" s="527"/>
      <c r="Z937" s="527"/>
      <c r="AA937" s="527"/>
      <c r="AB937" s="527"/>
      <c r="AC937" s="527"/>
      <c r="HN937" s="527"/>
      <c r="HO937" s="527"/>
      <c r="HP937" s="527"/>
      <c r="HQ937" s="527"/>
      <c r="HR937" s="527"/>
      <c r="HS937" s="527"/>
      <c r="HT937" s="527"/>
      <c r="HU937" s="527"/>
      <c r="HV937" s="527"/>
      <c r="HW937" s="527"/>
      <c r="HX937" s="527"/>
      <c r="HY937" s="527"/>
      <c r="HZ937" s="527"/>
      <c r="IA937" s="527"/>
      <c r="IB937" s="527"/>
      <c r="IC937" s="527"/>
      <c r="ID937" s="527"/>
      <c r="IE937" s="527"/>
      <c r="IF937" s="527"/>
      <c r="IG937" s="527"/>
      <c r="IH937" s="527"/>
      <c r="II937" s="527"/>
      <c r="IJ937" s="527"/>
      <c r="IK937" s="527"/>
      <c r="IL937" s="527"/>
      <c r="IM937" s="527"/>
      <c r="IN937" s="527"/>
      <c r="IO937" s="527"/>
      <c r="IP937" s="527"/>
      <c r="IQ937" s="527"/>
      <c r="IR937" s="527"/>
      <c r="IS937" s="527"/>
    </row>
    <row r="938" s="525" customFormat="1" ht="24.95" customHeight="1" spans="1:253">
      <c r="A938" s="563" t="s">
        <v>749</v>
      </c>
      <c r="B938" s="564">
        <v>0</v>
      </c>
      <c r="C938" s="565">
        <v>0</v>
      </c>
      <c r="D938" s="565">
        <v>0</v>
      </c>
      <c r="E938" s="566" t="str">
        <f t="shared" si="182"/>
        <v/>
      </c>
      <c r="F938" s="565">
        <v>0</v>
      </c>
      <c r="G938" s="567" t="str">
        <f t="shared" si="185"/>
        <v/>
      </c>
      <c r="H938" s="527"/>
      <c r="I938" s="527"/>
      <c r="J938" s="527"/>
      <c r="K938" s="527"/>
      <c r="L938" s="527"/>
      <c r="M938" s="527"/>
      <c r="N938" s="527"/>
      <c r="O938" s="527"/>
      <c r="P938" s="527"/>
      <c r="Q938" s="527"/>
      <c r="R938" s="527"/>
      <c r="S938" s="527"/>
      <c r="T938" s="527"/>
      <c r="U938" s="527"/>
      <c r="V938" s="527"/>
      <c r="W938" s="527"/>
      <c r="X938" s="527"/>
      <c r="Y938" s="527"/>
      <c r="Z938" s="527"/>
      <c r="AA938" s="527"/>
      <c r="AB938" s="527"/>
      <c r="AC938" s="527"/>
      <c r="HN938" s="527"/>
      <c r="HO938" s="527"/>
      <c r="HP938" s="527"/>
      <c r="HQ938" s="527"/>
      <c r="HR938" s="527"/>
      <c r="HS938" s="527"/>
      <c r="HT938" s="527"/>
      <c r="HU938" s="527"/>
      <c r="HV938" s="527"/>
      <c r="HW938" s="527"/>
      <c r="HX938" s="527"/>
      <c r="HY938" s="527"/>
      <c r="HZ938" s="527"/>
      <c r="IA938" s="527"/>
      <c r="IB938" s="527"/>
      <c r="IC938" s="527"/>
      <c r="ID938" s="527"/>
      <c r="IE938" s="527"/>
      <c r="IF938" s="527"/>
      <c r="IG938" s="527"/>
      <c r="IH938" s="527"/>
      <c r="II938" s="527"/>
      <c r="IJ938" s="527"/>
      <c r="IK938" s="527"/>
      <c r="IL938" s="527"/>
      <c r="IM938" s="527"/>
      <c r="IN938" s="527"/>
      <c r="IO938" s="527"/>
      <c r="IP938" s="527"/>
      <c r="IQ938" s="527"/>
      <c r="IR938" s="527"/>
      <c r="IS938" s="527"/>
    </row>
    <row r="939" s="528" customFormat="1" ht="24.95" customHeight="1" spans="1:253">
      <c r="A939" s="563" t="s">
        <v>750</v>
      </c>
      <c r="B939" s="564">
        <v>22</v>
      </c>
      <c r="C939" s="565">
        <v>19</v>
      </c>
      <c r="D939" s="565">
        <v>19</v>
      </c>
      <c r="E939" s="566">
        <f t="shared" si="182"/>
        <v>1</v>
      </c>
      <c r="F939" s="565">
        <v>165</v>
      </c>
      <c r="G939" s="567">
        <f t="shared" si="185"/>
        <v>-0.884848484848485</v>
      </c>
    </row>
    <row r="940" s="525" customFormat="1" ht="24.95" customHeight="1" spans="1:253">
      <c r="A940" s="563" t="s">
        <v>751</v>
      </c>
      <c r="B940" s="564">
        <v>282</v>
      </c>
      <c r="C940" s="565">
        <v>115</v>
      </c>
      <c r="D940" s="565">
        <v>115</v>
      </c>
      <c r="E940" s="566">
        <f t="shared" si="182"/>
        <v>1</v>
      </c>
      <c r="F940" s="565">
        <v>0</v>
      </c>
      <c r="G940" s="567" t="str">
        <f t="shared" si="185"/>
        <v/>
      </c>
      <c r="H940" s="527"/>
      <c r="I940" s="527"/>
      <c r="J940" s="527"/>
      <c r="K940" s="527"/>
      <c r="L940" s="527"/>
      <c r="M940" s="527"/>
      <c r="N940" s="527"/>
      <c r="O940" s="527"/>
      <c r="P940" s="527"/>
      <c r="Q940" s="527"/>
      <c r="R940" s="527"/>
      <c r="S940" s="527"/>
      <c r="T940" s="527"/>
      <c r="U940" s="527"/>
      <c r="V940" s="527"/>
      <c r="W940" s="527"/>
      <c r="X940" s="527"/>
      <c r="Y940" s="527"/>
      <c r="Z940" s="527"/>
      <c r="AA940" s="527"/>
      <c r="AB940" s="527"/>
      <c r="AC940" s="527"/>
      <c r="HN940" s="527"/>
      <c r="HO940" s="527"/>
      <c r="HP940" s="527"/>
      <c r="HQ940" s="527"/>
      <c r="HR940" s="527"/>
      <c r="HS940" s="527"/>
      <c r="HT940" s="527"/>
      <c r="HU940" s="527"/>
      <c r="HV940" s="527"/>
      <c r="HW940" s="527"/>
      <c r="HX940" s="527"/>
      <c r="HY940" s="527"/>
      <c r="HZ940" s="527"/>
      <c r="IA940" s="527"/>
      <c r="IB940" s="527"/>
      <c r="IC940" s="527"/>
      <c r="ID940" s="527"/>
      <c r="IE940" s="527"/>
      <c r="IF940" s="527"/>
      <c r="IG940" s="527"/>
      <c r="IH940" s="527"/>
      <c r="II940" s="527"/>
      <c r="IJ940" s="527"/>
      <c r="IK940" s="527"/>
      <c r="IL940" s="527"/>
      <c r="IM940" s="527"/>
      <c r="IN940" s="527"/>
      <c r="IO940" s="527"/>
      <c r="IP940" s="527"/>
      <c r="IQ940" s="527"/>
      <c r="IR940" s="527"/>
      <c r="IS940" s="527"/>
    </row>
    <row r="941" s="532" customFormat="1" ht="24.95" customHeight="1" spans="1:253">
      <c r="A941" s="563" t="s">
        <v>752</v>
      </c>
      <c r="B941" s="564">
        <v>0</v>
      </c>
      <c r="C941" s="565">
        <v>0</v>
      </c>
      <c r="D941" s="565">
        <v>0</v>
      </c>
      <c r="E941" s="566" t="str">
        <f t="shared" si="182"/>
        <v/>
      </c>
      <c r="F941" s="565">
        <v>0</v>
      </c>
      <c r="G941" s="567" t="str">
        <f t="shared" si="185"/>
        <v/>
      </c>
      <c r="H941" s="527"/>
      <c r="I941" s="527"/>
      <c r="J941" s="527"/>
      <c r="K941" s="527"/>
      <c r="L941" s="527"/>
      <c r="M941" s="527"/>
      <c r="N941" s="527"/>
      <c r="O941" s="527"/>
      <c r="P941" s="527"/>
      <c r="Q941" s="527"/>
      <c r="R941" s="527"/>
      <c r="S941" s="527"/>
      <c r="T941" s="527"/>
      <c r="U941" s="527"/>
      <c r="V941" s="527"/>
      <c r="W941" s="527"/>
      <c r="X941" s="527"/>
      <c r="Y941" s="527"/>
      <c r="Z941" s="527"/>
      <c r="AA941" s="527"/>
      <c r="AB941" s="527"/>
      <c r="AC941" s="527"/>
      <c r="HN941" s="527"/>
      <c r="HO941" s="527"/>
      <c r="HP941" s="527"/>
      <c r="HQ941" s="527"/>
      <c r="HR941" s="527"/>
      <c r="HS941" s="527"/>
      <c r="HT941" s="527"/>
      <c r="HU941" s="527"/>
      <c r="HV941" s="527"/>
      <c r="HW941" s="527"/>
      <c r="HX941" s="527"/>
      <c r="HY941" s="527"/>
      <c r="HZ941" s="527"/>
      <c r="IA941" s="527"/>
      <c r="IB941" s="527"/>
      <c r="IC941" s="527"/>
      <c r="ID941" s="527"/>
      <c r="IE941" s="527"/>
      <c r="IF941" s="527"/>
      <c r="IG941" s="527"/>
      <c r="IH941" s="527"/>
      <c r="II941" s="527"/>
      <c r="IJ941" s="527"/>
      <c r="IK941" s="527"/>
      <c r="IL941" s="527"/>
      <c r="IM941" s="527"/>
      <c r="IN941" s="527"/>
      <c r="IO941" s="527"/>
      <c r="IP941" s="527"/>
      <c r="IQ941" s="527"/>
      <c r="IR941" s="527"/>
      <c r="IS941" s="527"/>
    </row>
    <row r="942" s="529" customFormat="1" ht="24.95" customHeight="1" spans="1:253">
      <c r="A942" s="563" t="s">
        <v>753</v>
      </c>
      <c r="B942" s="564">
        <v>0</v>
      </c>
      <c r="C942" s="565">
        <v>0</v>
      </c>
      <c r="D942" s="565">
        <v>0</v>
      </c>
      <c r="E942" s="566" t="str">
        <f t="shared" si="182"/>
        <v/>
      </c>
      <c r="F942" s="565">
        <v>0</v>
      </c>
      <c r="G942" s="567" t="str">
        <f t="shared" si="185"/>
        <v/>
      </c>
      <c r="H942" s="527"/>
      <c r="I942" s="527"/>
      <c r="J942" s="527"/>
      <c r="K942" s="527"/>
      <c r="L942" s="527"/>
      <c r="M942" s="527"/>
      <c r="N942" s="527"/>
      <c r="O942" s="527"/>
      <c r="P942" s="527"/>
      <c r="Q942" s="527"/>
      <c r="R942" s="527"/>
      <c r="S942" s="527"/>
      <c r="T942" s="527"/>
      <c r="U942" s="527"/>
      <c r="V942" s="527"/>
      <c r="W942" s="527"/>
      <c r="X942" s="527"/>
      <c r="Y942" s="527"/>
      <c r="Z942" s="527"/>
      <c r="AA942" s="527"/>
      <c r="AB942" s="527"/>
      <c r="AC942" s="527"/>
      <c r="HN942" s="527"/>
      <c r="HO942" s="527"/>
      <c r="HP942" s="527"/>
      <c r="HQ942" s="527"/>
      <c r="HR942" s="527"/>
      <c r="HS942" s="527"/>
      <c r="HT942" s="527"/>
      <c r="HU942" s="527"/>
      <c r="HV942" s="527"/>
      <c r="HW942" s="527"/>
      <c r="HX942" s="527"/>
      <c r="HY942" s="527"/>
      <c r="HZ942" s="527"/>
      <c r="IA942" s="527"/>
      <c r="IB942" s="527"/>
      <c r="IC942" s="527"/>
      <c r="ID942" s="527"/>
      <c r="IE942" s="527"/>
      <c r="IF942" s="527"/>
      <c r="IG942" s="527"/>
      <c r="IH942" s="527"/>
      <c r="II942" s="527"/>
      <c r="IJ942" s="527"/>
      <c r="IK942" s="527"/>
      <c r="IL942" s="527"/>
      <c r="IM942" s="527"/>
      <c r="IN942" s="527"/>
      <c r="IO942" s="527"/>
      <c r="IP942" s="527"/>
      <c r="IQ942" s="527"/>
      <c r="IR942" s="527"/>
      <c r="IS942" s="527"/>
    </row>
    <row r="943" s="5" customFormat="1" ht="24.95" customHeight="1" spans="1:253">
      <c r="A943" s="563" t="s">
        <v>754</v>
      </c>
      <c r="B943" s="564">
        <v>0</v>
      </c>
      <c r="C943" s="565">
        <v>0</v>
      </c>
      <c r="D943" s="565">
        <v>0</v>
      </c>
      <c r="E943" s="566" t="str">
        <f t="shared" si="182"/>
        <v/>
      </c>
      <c r="F943" s="565">
        <v>0</v>
      </c>
      <c r="G943" s="567" t="str">
        <f t="shared" si="185"/>
        <v/>
      </c>
      <c r="H943" s="527"/>
      <c r="I943" s="527"/>
      <c r="J943" s="527"/>
      <c r="K943" s="527"/>
      <c r="L943" s="527"/>
      <c r="M943" s="527"/>
      <c r="N943" s="527"/>
      <c r="O943" s="527"/>
      <c r="P943" s="527"/>
      <c r="Q943" s="527"/>
      <c r="R943" s="527"/>
      <c r="S943" s="527"/>
      <c r="T943" s="527"/>
      <c r="U943" s="527"/>
      <c r="V943" s="527"/>
      <c r="W943" s="527"/>
      <c r="X943" s="527"/>
      <c r="Y943" s="527"/>
      <c r="Z943" s="527"/>
      <c r="AA943" s="527"/>
      <c r="AB943" s="527"/>
      <c r="AC943" s="527"/>
      <c r="HN943" s="527"/>
      <c r="HO943" s="527"/>
      <c r="HP943" s="527"/>
      <c r="HQ943" s="527"/>
      <c r="HR943" s="527"/>
      <c r="HS943" s="527"/>
      <c r="HT943" s="527"/>
      <c r="HU943" s="527"/>
      <c r="HV943" s="527"/>
      <c r="HW943" s="527"/>
      <c r="HX943" s="527"/>
      <c r="HY943" s="527"/>
      <c r="HZ943" s="527"/>
      <c r="IA943" s="527"/>
      <c r="IB943" s="527"/>
      <c r="IC943" s="527"/>
      <c r="ID943" s="527"/>
      <c r="IE943" s="527"/>
      <c r="IF943" s="527"/>
      <c r="IG943" s="527"/>
      <c r="IH943" s="527"/>
      <c r="II943" s="527"/>
      <c r="IJ943" s="527"/>
      <c r="IK943" s="527"/>
      <c r="IL943" s="527"/>
      <c r="IM943" s="527"/>
      <c r="IN943" s="527"/>
      <c r="IO943" s="527"/>
      <c r="IP943" s="527"/>
      <c r="IQ943" s="527"/>
      <c r="IR943" s="527"/>
      <c r="IS943" s="527"/>
    </row>
    <row r="944" s="5" customFormat="1" ht="24.95" customHeight="1" spans="1:253">
      <c r="A944" s="563" t="s">
        <v>755</v>
      </c>
      <c r="B944" s="564">
        <v>0</v>
      </c>
      <c r="C944" s="565">
        <v>0</v>
      </c>
      <c r="D944" s="565">
        <v>0</v>
      </c>
      <c r="E944" s="566" t="str">
        <f t="shared" si="182"/>
        <v/>
      </c>
      <c r="F944" s="565">
        <v>0</v>
      </c>
      <c r="G944" s="567" t="str">
        <f t="shared" si="185"/>
        <v/>
      </c>
      <c r="H944" s="527"/>
      <c r="I944" s="527"/>
      <c r="J944" s="527"/>
      <c r="K944" s="527"/>
      <c r="L944" s="527"/>
      <c r="M944" s="527"/>
      <c r="N944" s="527"/>
      <c r="O944" s="527"/>
      <c r="P944" s="527"/>
      <c r="Q944" s="527"/>
      <c r="R944" s="527"/>
      <c r="S944" s="527"/>
      <c r="T944" s="527"/>
      <c r="U944" s="527"/>
      <c r="V944" s="527"/>
      <c r="W944" s="527"/>
      <c r="X944" s="527"/>
      <c r="Y944" s="527"/>
      <c r="Z944" s="527"/>
      <c r="AA944" s="527"/>
      <c r="AB944" s="527"/>
      <c r="AC944" s="527"/>
      <c r="HN944" s="527"/>
      <c r="HO944" s="527"/>
      <c r="HP944" s="527"/>
      <c r="HQ944" s="527"/>
      <c r="HR944" s="527"/>
      <c r="HS944" s="527"/>
      <c r="HT944" s="527"/>
      <c r="HU944" s="527"/>
      <c r="HV944" s="527"/>
      <c r="HW944" s="527"/>
      <c r="HX944" s="527"/>
      <c r="HY944" s="527"/>
      <c r="HZ944" s="527"/>
      <c r="IA944" s="527"/>
      <c r="IB944" s="527"/>
      <c r="IC944" s="527"/>
      <c r="ID944" s="527"/>
      <c r="IE944" s="527"/>
      <c r="IF944" s="527"/>
      <c r="IG944" s="527"/>
      <c r="IH944" s="527"/>
      <c r="II944" s="527"/>
      <c r="IJ944" s="527"/>
      <c r="IK944" s="527"/>
      <c r="IL944" s="527"/>
      <c r="IM944" s="527"/>
      <c r="IN944" s="527"/>
      <c r="IO944" s="527"/>
      <c r="IP944" s="527"/>
      <c r="IQ944" s="527"/>
      <c r="IR944" s="527"/>
      <c r="IS944" s="527"/>
    </row>
    <row r="945" s="528" customFormat="1" ht="37.5" spans="1:253">
      <c r="A945" s="563" t="s">
        <v>756</v>
      </c>
      <c r="B945" s="564">
        <v>0</v>
      </c>
      <c r="C945" s="565">
        <v>0</v>
      </c>
      <c r="D945" s="565">
        <v>0</v>
      </c>
      <c r="E945" s="566" t="str">
        <f t="shared" si="182"/>
        <v/>
      </c>
      <c r="F945" s="565">
        <v>0</v>
      </c>
      <c r="G945" s="567" t="str">
        <f t="shared" si="185"/>
        <v/>
      </c>
    </row>
    <row r="946" s="528" customFormat="1" ht="24.95" customHeight="1" spans="1:253">
      <c r="A946" s="563" t="s">
        <v>757</v>
      </c>
      <c r="B946" s="564">
        <v>0</v>
      </c>
      <c r="C946" s="565">
        <v>0</v>
      </c>
      <c r="D946" s="565">
        <v>0</v>
      </c>
      <c r="E946" s="566" t="str">
        <f t="shared" si="182"/>
        <v/>
      </c>
      <c r="F946" s="565">
        <v>0</v>
      </c>
      <c r="G946" s="567" t="str">
        <f t="shared" si="185"/>
        <v/>
      </c>
    </row>
    <row r="947" s="5" customFormat="1" ht="24.95" customHeight="1" spans="1:253">
      <c r="A947" s="563" t="s">
        <v>732</v>
      </c>
      <c r="B947" s="564">
        <v>0</v>
      </c>
      <c r="C947" s="565">
        <v>0</v>
      </c>
      <c r="D947" s="565">
        <v>0</v>
      </c>
      <c r="E947" s="566" t="str">
        <f t="shared" si="182"/>
        <v/>
      </c>
      <c r="F947" s="565">
        <v>0</v>
      </c>
      <c r="G947" s="567" t="str">
        <f t="shared" si="185"/>
        <v/>
      </c>
      <c r="H947" s="527"/>
      <c r="I947" s="527"/>
      <c r="J947" s="527"/>
      <c r="K947" s="527"/>
      <c r="L947" s="527"/>
      <c r="M947" s="527"/>
      <c r="N947" s="527"/>
      <c r="O947" s="527"/>
      <c r="P947" s="527"/>
      <c r="Q947" s="527"/>
      <c r="R947" s="527"/>
      <c r="S947" s="527"/>
      <c r="T947" s="527"/>
      <c r="U947" s="527"/>
      <c r="V947" s="527"/>
      <c r="W947" s="527"/>
      <c r="X947" s="527"/>
      <c r="Y947" s="527"/>
      <c r="Z947" s="527"/>
      <c r="AA947" s="527"/>
      <c r="AB947" s="527"/>
      <c r="AC947" s="527"/>
      <c r="HN947" s="527"/>
      <c r="HO947" s="527"/>
      <c r="HP947" s="527"/>
      <c r="HQ947" s="527"/>
      <c r="HR947" s="527"/>
      <c r="HS947" s="527"/>
      <c r="HT947" s="527"/>
      <c r="HU947" s="527"/>
      <c r="HV947" s="527"/>
      <c r="HW947" s="527"/>
      <c r="HX947" s="527"/>
      <c r="HY947" s="527"/>
      <c r="HZ947" s="527"/>
      <c r="IA947" s="527"/>
      <c r="IB947" s="527"/>
      <c r="IC947" s="527"/>
      <c r="ID947" s="527"/>
      <c r="IE947" s="527"/>
      <c r="IF947" s="527"/>
      <c r="IG947" s="527"/>
      <c r="IH947" s="527"/>
      <c r="II947" s="527"/>
      <c r="IJ947" s="527"/>
      <c r="IK947" s="527"/>
      <c r="IL947" s="527"/>
      <c r="IM947" s="527"/>
      <c r="IN947" s="527"/>
      <c r="IO947" s="527"/>
      <c r="IP947" s="527"/>
      <c r="IQ947" s="527"/>
      <c r="IR947" s="527"/>
      <c r="IS947" s="527"/>
    </row>
    <row r="948" s="5" customFormat="1" ht="24.95" customHeight="1" spans="1:253">
      <c r="A948" s="563" t="s">
        <v>758</v>
      </c>
      <c r="B948" s="564">
        <v>0</v>
      </c>
      <c r="C948" s="565">
        <v>0</v>
      </c>
      <c r="D948" s="565">
        <v>0</v>
      </c>
      <c r="E948" s="566" t="str">
        <f t="shared" si="182"/>
        <v/>
      </c>
      <c r="F948" s="565">
        <v>0</v>
      </c>
      <c r="G948" s="567" t="str">
        <f t="shared" si="185"/>
        <v/>
      </c>
      <c r="H948" s="527"/>
      <c r="I948" s="527"/>
      <c r="J948" s="527"/>
      <c r="K948" s="527"/>
      <c r="L948" s="527"/>
      <c r="M948" s="527"/>
      <c r="N948" s="527"/>
      <c r="O948" s="527"/>
      <c r="P948" s="527"/>
      <c r="Q948" s="527"/>
      <c r="R948" s="527"/>
      <c r="S948" s="527"/>
      <c r="T948" s="527"/>
      <c r="U948" s="527"/>
      <c r="V948" s="527"/>
      <c r="W948" s="527"/>
      <c r="X948" s="527"/>
      <c r="Y948" s="527"/>
      <c r="Z948" s="527"/>
      <c r="AA948" s="527"/>
      <c r="AB948" s="527"/>
      <c r="AC948" s="527"/>
      <c r="HN948" s="527"/>
      <c r="HO948" s="527"/>
      <c r="HP948" s="527"/>
      <c r="HQ948" s="527"/>
      <c r="HR948" s="527"/>
      <c r="HS948" s="527"/>
      <c r="HT948" s="527"/>
      <c r="HU948" s="527"/>
      <c r="HV948" s="527"/>
      <c r="HW948" s="527"/>
      <c r="HX948" s="527"/>
      <c r="HY948" s="527"/>
      <c r="HZ948" s="527"/>
      <c r="IA948" s="527"/>
      <c r="IB948" s="527"/>
      <c r="IC948" s="527"/>
      <c r="ID948" s="527"/>
      <c r="IE948" s="527"/>
      <c r="IF948" s="527"/>
      <c r="IG948" s="527"/>
      <c r="IH948" s="527"/>
      <c r="II948" s="527"/>
      <c r="IJ948" s="527"/>
      <c r="IK948" s="527"/>
      <c r="IL948" s="527"/>
      <c r="IM948" s="527"/>
      <c r="IN948" s="527"/>
      <c r="IO948" s="527"/>
      <c r="IP948" s="527"/>
      <c r="IQ948" s="527"/>
      <c r="IR948" s="527"/>
      <c r="IS948" s="527"/>
    </row>
    <row r="949" s="5" customFormat="1" ht="24.95" customHeight="1" spans="1:253">
      <c r="A949" s="563" t="s">
        <v>759</v>
      </c>
      <c r="B949" s="564">
        <v>0</v>
      </c>
      <c r="C949" s="565">
        <v>0</v>
      </c>
      <c r="D949" s="565">
        <v>0</v>
      </c>
      <c r="E949" s="566" t="str">
        <f t="shared" si="182"/>
        <v/>
      </c>
      <c r="F949" s="565">
        <v>0</v>
      </c>
      <c r="G949" s="567" t="str">
        <f t="shared" si="185"/>
        <v/>
      </c>
      <c r="H949" s="527"/>
      <c r="I949" s="527"/>
      <c r="J949" s="527"/>
      <c r="K949" s="527"/>
      <c r="L949" s="527"/>
      <c r="M949" s="527"/>
      <c r="N949" s="527"/>
      <c r="O949" s="527"/>
      <c r="P949" s="527"/>
      <c r="Q949" s="527"/>
      <c r="R949" s="527"/>
      <c r="S949" s="527"/>
      <c r="T949" s="527"/>
      <c r="U949" s="527"/>
      <c r="V949" s="527"/>
      <c r="W949" s="527"/>
      <c r="X949" s="527"/>
      <c r="Y949" s="527"/>
      <c r="Z949" s="527"/>
      <c r="AA949" s="527"/>
      <c r="AB949" s="527"/>
      <c r="AC949" s="527"/>
      <c r="HN949" s="527"/>
      <c r="HO949" s="527"/>
      <c r="HP949" s="527"/>
      <c r="HQ949" s="527"/>
      <c r="HR949" s="527"/>
      <c r="HS949" s="527"/>
      <c r="HT949" s="527"/>
      <c r="HU949" s="527"/>
      <c r="HV949" s="527"/>
      <c r="HW949" s="527"/>
      <c r="HX949" s="527"/>
      <c r="HY949" s="527"/>
      <c r="HZ949" s="527"/>
      <c r="IA949" s="527"/>
      <c r="IB949" s="527"/>
      <c r="IC949" s="527"/>
      <c r="ID949" s="527"/>
      <c r="IE949" s="527"/>
      <c r="IF949" s="527"/>
      <c r="IG949" s="527"/>
      <c r="IH949" s="527"/>
      <c r="II949" s="527"/>
      <c r="IJ949" s="527"/>
      <c r="IK949" s="527"/>
      <c r="IL949" s="527"/>
      <c r="IM949" s="527"/>
      <c r="IN949" s="527"/>
      <c r="IO949" s="527"/>
      <c r="IP949" s="527"/>
      <c r="IQ949" s="527"/>
      <c r="IR949" s="527"/>
      <c r="IS949" s="527"/>
    </row>
    <row r="950" s="528" customFormat="1" ht="24.95" customHeight="1" spans="1:253">
      <c r="A950" s="563" t="s">
        <v>760</v>
      </c>
      <c r="B950" s="564">
        <v>0</v>
      </c>
      <c r="C950" s="565">
        <v>0</v>
      </c>
      <c r="D950" s="565">
        <v>0</v>
      </c>
      <c r="E950" s="566" t="str">
        <f t="shared" si="182"/>
        <v/>
      </c>
      <c r="F950" s="565">
        <v>0</v>
      </c>
      <c r="G950" s="567" t="str">
        <f t="shared" si="185"/>
        <v/>
      </c>
    </row>
    <row r="951" s="5" customFormat="1" ht="24.95" customHeight="1" spans="1:253">
      <c r="A951" s="563" t="s">
        <v>761</v>
      </c>
      <c r="B951" s="564">
        <v>0</v>
      </c>
      <c r="C951" s="565">
        <v>0</v>
      </c>
      <c r="D951" s="565">
        <v>0</v>
      </c>
      <c r="E951" s="566" t="str">
        <f t="shared" si="182"/>
        <v/>
      </c>
      <c r="F951" s="565">
        <v>0</v>
      </c>
      <c r="G951" s="567" t="str">
        <f t="shared" si="185"/>
        <v/>
      </c>
      <c r="H951" s="527"/>
      <c r="I951" s="527"/>
      <c r="J951" s="527"/>
      <c r="K951" s="527"/>
      <c r="L951" s="527"/>
      <c r="M951" s="527"/>
      <c r="N951" s="527"/>
      <c r="O951" s="527"/>
      <c r="P951" s="527"/>
      <c r="Q951" s="527"/>
      <c r="R951" s="527"/>
      <c r="S951" s="527"/>
      <c r="T951" s="527"/>
      <c r="U951" s="527"/>
      <c r="V951" s="527"/>
      <c r="W951" s="527"/>
      <c r="X951" s="527"/>
      <c r="Y951" s="527"/>
      <c r="Z951" s="527"/>
      <c r="AA951" s="527"/>
      <c r="AB951" s="527"/>
      <c r="AC951" s="527"/>
      <c r="HN951" s="527"/>
      <c r="HO951" s="527"/>
      <c r="HP951" s="527"/>
      <c r="HQ951" s="527"/>
      <c r="HR951" s="527"/>
      <c r="HS951" s="527"/>
      <c r="HT951" s="527"/>
      <c r="HU951" s="527"/>
      <c r="HV951" s="527"/>
      <c r="HW951" s="527"/>
      <c r="HX951" s="527"/>
      <c r="HY951" s="527"/>
      <c r="HZ951" s="527"/>
      <c r="IA951" s="527"/>
      <c r="IB951" s="527"/>
      <c r="IC951" s="527"/>
      <c r="ID951" s="527"/>
      <c r="IE951" s="527"/>
      <c r="IF951" s="527"/>
      <c r="IG951" s="527"/>
      <c r="IH951" s="527"/>
      <c r="II951" s="527"/>
      <c r="IJ951" s="527"/>
      <c r="IK951" s="527"/>
      <c r="IL951" s="527"/>
      <c r="IM951" s="527"/>
      <c r="IN951" s="527"/>
      <c r="IO951" s="527"/>
      <c r="IP951" s="527"/>
      <c r="IQ951" s="527"/>
      <c r="IR951" s="527"/>
      <c r="IS951" s="527"/>
    </row>
    <row r="952" s="5" customFormat="1" ht="24.95" customHeight="1" spans="1:253">
      <c r="A952" s="563" t="s">
        <v>762</v>
      </c>
      <c r="B952" s="564">
        <v>2367</v>
      </c>
      <c r="C952" s="565">
        <v>1571</v>
      </c>
      <c r="D952" s="565">
        <v>1473</v>
      </c>
      <c r="E952" s="566">
        <f t="shared" si="182"/>
        <v>0.937619350732018</v>
      </c>
      <c r="F952" s="565">
        <v>10678</v>
      </c>
      <c r="G952" s="567">
        <f t="shared" si="185"/>
        <v>-0.86205281887994</v>
      </c>
      <c r="H952" s="527"/>
      <c r="I952" s="527"/>
      <c r="J952" s="527"/>
      <c r="K952" s="527"/>
      <c r="L952" s="527"/>
      <c r="M952" s="527"/>
      <c r="N952" s="527"/>
      <c r="O952" s="527"/>
      <c r="P952" s="527"/>
      <c r="Q952" s="527"/>
      <c r="R952" s="527"/>
      <c r="S952" s="527"/>
      <c r="T952" s="527"/>
      <c r="U952" s="527"/>
      <c r="V952" s="527"/>
      <c r="W952" s="527"/>
      <c r="X952" s="527"/>
      <c r="Y952" s="527"/>
      <c r="Z952" s="527"/>
      <c r="AA952" s="527"/>
      <c r="AB952" s="527"/>
      <c r="AC952" s="527"/>
      <c r="HN952" s="527"/>
      <c r="HO952" s="527"/>
      <c r="HP952" s="527"/>
      <c r="HQ952" s="527"/>
      <c r="HR952" s="527"/>
      <c r="HS952" s="527"/>
      <c r="HT952" s="527"/>
      <c r="HU952" s="527"/>
      <c r="HV952" s="527"/>
      <c r="HW952" s="527"/>
      <c r="HX952" s="527"/>
      <c r="HY952" s="527"/>
      <c r="HZ952" s="527"/>
      <c r="IA952" s="527"/>
      <c r="IB952" s="527"/>
      <c r="IC952" s="527"/>
      <c r="ID952" s="527"/>
      <c r="IE952" s="527"/>
      <c r="IF952" s="527"/>
      <c r="IG952" s="527"/>
      <c r="IH952" s="527"/>
      <c r="II952" s="527"/>
      <c r="IJ952" s="527"/>
      <c r="IK952" s="527"/>
      <c r="IL952" s="527"/>
      <c r="IM952" s="527"/>
      <c r="IN952" s="527"/>
      <c r="IO952" s="527"/>
      <c r="IP952" s="527"/>
      <c r="IQ952" s="527"/>
      <c r="IR952" s="527"/>
      <c r="IS952" s="527"/>
    </row>
    <row r="953" s="528" customFormat="1" ht="37.5" spans="1:253">
      <c r="A953" s="568" t="s">
        <v>763</v>
      </c>
      <c r="B953" s="367">
        <f t="shared" ref="B953:F953" si="186">SUM(B954:B959)</f>
        <v>0</v>
      </c>
      <c r="C953" s="367">
        <f t="shared" si="186"/>
        <v>0</v>
      </c>
      <c r="D953" s="367">
        <f t="shared" si="186"/>
        <v>0</v>
      </c>
      <c r="E953" s="561" t="str">
        <f t="shared" si="182"/>
        <v/>
      </c>
      <c r="F953" s="367">
        <f t="shared" si="186"/>
        <v>380</v>
      </c>
      <c r="G953" s="562">
        <f t="shared" si="185"/>
        <v>-1</v>
      </c>
    </row>
    <row r="954" s="5" customFormat="1" ht="24.95" customHeight="1" spans="1:253">
      <c r="A954" s="563" t="s">
        <v>764</v>
      </c>
      <c r="B954" s="564">
        <v>0</v>
      </c>
      <c r="C954" s="565">
        <v>0</v>
      </c>
      <c r="D954" s="565">
        <v>0</v>
      </c>
      <c r="E954" s="566" t="str">
        <f t="shared" si="182"/>
        <v/>
      </c>
      <c r="F954" s="565">
        <v>0</v>
      </c>
      <c r="G954" s="567" t="str">
        <f t="shared" si="185"/>
        <v/>
      </c>
      <c r="H954" s="527"/>
      <c r="I954" s="527"/>
      <c r="J954" s="527"/>
      <c r="K954" s="527"/>
      <c r="L954" s="527"/>
      <c r="M954" s="527"/>
      <c r="N954" s="527"/>
      <c r="O954" s="527"/>
      <c r="P954" s="527"/>
      <c r="Q954" s="527"/>
      <c r="R954" s="527"/>
      <c r="S954" s="527"/>
      <c r="T954" s="527"/>
      <c r="U954" s="527"/>
      <c r="V954" s="527"/>
      <c r="W954" s="527"/>
      <c r="X954" s="527"/>
      <c r="Y954" s="527"/>
      <c r="Z954" s="527"/>
      <c r="AA954" s="527"/>
      <c r="AB954" s="527"/>
      <c r="AC954" s="527"/>
      <c r="HN954" s="527"/>
      <c r="HO954" s="527"/>
      <c r="HP954" s="527"/>
      <c r="HQ954" s="527"/>
      <c r="HR954" s="527"/>
      <c r="HS954" s="527"/>
      <c r="HT954" s="527"/>
      <c r="HU954" s="527"/>
      <c r="HV954" s="527"/>
      <c r="HW954" s="527"/>
      <c r="HX954" s="527"/>
      <c r="HY954" s="527"/>
      <c r="HZ954" s="527"/>
      <c r="IA954" s="527"/>
      <c r="IB954" s="527"/>
      <c r="IC954" s="527"/>
      <c r="ID954" s="527"/>
      <c r="IE954" s="527"/>
      <c r="IF954" s="527"/>
      <c r="IG954" s="527"/>
      <c r="IH954" s="527"/>
      <c r="II954" s="527"/>
      <c r="IJ954" s="527"/>
      <c r="IK954" s="527"/>
      <c r="IL954" s="527"/>
      <c r="IM954" s="527"/>
      <c r="IN954" s="527"/>
      <c r="IO954" s="527"/>
      <c r="IP954" s="527"/>
      <c r="IQ954" s="527"/>
      <c r="IR954" s="527"/>
      <c r="IS954" s="527"/>
    </row>
    <row r="955" s="5" customFormat="1" ht="24.95" customHeight="1" spans="1:253">
      <c r="A955" s="563" t="s">
        <v>765</v>
      </c>
      <c r="B955" s="564">
        <v>0</v>
      </c>
      <c r="C955" s="565">
        <v>0</v>
      </c>
      <c r="D955" s="565">
        <v>0</v>
      </c>
      <c r="E955" s="566" t="str">
        <f t="shared" si="182"/>
        <v/>
      </c>
      <c r="F955" s="565">
        <v>0</v>
      </c>
      <c r="G955" s="567" t="str">
        <f t="shared" si="185"/>
        <v/>
      </c>
      <c r="H955" s="527"/>
      <c r="I955" s="527"/>
      <c r="J955" s="527"/>
      <c r="K955" s="527"/>
      <c r="L955" s="527"/>
      <c r="M955" s="527"/>
      <c r="N955" s="527"/>
      <c r="O955" s="527"/>
      <c r="P955" s="527"/>
      <c r="Q955" s="527"/>
      <c r="R955" s="527"/>
      <c r="S955" s="527"/>
      <c r="T955" s="527"/>
      <c r="U955" s="527"/>
      <c r="V955" s="527"/>
      <c r="W955" s="527"/>
      <c r="X955" s="527"/>
      <c r="Y955" s="527"/>
      <c r="Z955" s="527"/>
      <c r="AA955" s="527"/>
      <c r="AB955" s="527"/>
      <c r="AC955" s="527"/>
      <c r="HN955" s="527"/>
      <c r="HO955" s="527"/>
      <c r="HP955" s="527"/>
      <c r="HQ955" s="527"/>
      <c r="HR955" s="527"/>
      <c r="HS955" s="527"/>
      <c r="HT955" s="527"/>
      <c r="HU955" s="527"/>
      <c r="HV955" s="527"/>
      <c r="HW955" s="527"/>
      <c r="HX955" s="527"/>
      <c r="HY955" s="527"/>
      <c r="HZ955" s="527"/>
      <c r="IA955" s="527"/>
      <c r="IB955" s="527"/>
      <c r="IC955" s="527"/>
      <c r="ID955" s="527"/>
      <c r="IE955" s="527"/>
      <c r="IF955" s="527"/>
      <c r="IG955" s="527"/>
      <c r="IH955" s="527"/>
      <c r="II955" s="527"/>
      <c r="IJ955" s="527"/>
      <c r="IK955" s="527"/>
      <c r="IL955" s="527"/>
      <c r="IM955" s="527"/>
      <c r="IN955" s="527"/>
      <c r="IO955" s="527"/>
      <c r="IP955" s="527"/>
      <c r="IQ955" s="527"/>
      <c r="IR955" s="527"/>
      <c r="IS955" s="527"/>
    </row>
    <row r="956" s="5" customFormat="1" ht="24.95" customHeight="1" spans="1:253">
      <c r="A956" s="563" t="s">
        <v>766</v>
      </c>
      <c r="B956" s="564">
        <v>0</v>
      </c>
      <c r="C956" s="565">
        <v>0</v>
      </c>
      <c r="D956" s="565">
        <v>0</v>
      </c>
      <c r="E956" s="566" t="str">
        <f t="shared" si="182"/>
        <v/>
      </c>
      <c r="F956" s="565">
        <v>0</v>
      </c>
      <c r="G956" s="567" t="str">
        <f t="shared" si="185"/>
        <v/>
      </c>
      <c r="H956" s="527"/>
      <c r="I956" s="527"/>
      <c r="J956" s="527"/>
      <c r="K956" s="527"/>
      <c r="L956" s="527"/>
      <c r="M956" s="527"/>
      <c r="N956" s="527"/>
      <c r="O956" s="527"/>
      <c r="P956" s="527"/>
      <c r="Q956" s="527"/>
      <c r="R956" s="527"/>
      <c r="S956" s="527"/>
      <c r="T956" s="527"/>
      <c r="U956" s="527"/>
      <c r="V956" s="527"/>
      <c r="W956" s="527"/>
      <c r="X956" s="527"/>
      <c r="Y956" s="527"/>
      <c r="Z956" s="527"/>
      <c r="AA956" s="527"/>
      <c r="AB956" s="527"/>
      <c r="AC956" s="527"/>
      <c r="HN956" s="527"/>
      <c r="HO956" s="527"/>
      <c r="HP956" s="527"/>
      <c r="HQ956" s="527"/>
      <c r="HR956" s="527"/>
      <c r="HS956" s="527"/>
      <c r="HT956" s="527"/>
      <c r="HU956" s="527"/>
      <c r="HV956" s="527"/>
      <c r="HW956" s="527"/>
      <c r="HX956" s="527"/>
      <c r="HY956" s="527"/>
      <c r="HZ956" s="527"/>
      <c r="IA956" s="527"/>
      <c r="IB956" s="527"/>
      <c r="IC956" s="527"/>
      <c r="ID956" s="527"/>
      <c r="IE956" s="527"/>
      <c r="IF956" s="527"/>
      <c r="IG956" s="527"/>
      <c r="IH956" s="527"/>
      <c r="II956" s="527"/>
      <c r="IJ956" s="527"/>
      <c r="IK956" s="527"/>
      <c r="IL956" s="527"/>
      <c r="IM956" s="527"/>
      <c r="IN956" s="527"/>
      <c r="IO956" s="527"/>
      <c r="IP956" s="527"/>
      <c r="IQ956" s="527"/>
      <c r="IR956" s="527"/>
      <c r="IS956" s="527"/>
    </row>
    <row r="957" s="528" customFormat="1" ht="24.95" customHeight="1" spans="1:253">
      <c r="A957" s="563" t="s">
        <v>767</v>
      </c>
      <c r="B957" s="564">
        <v>0</v>
      </c>
      <c r="C957" s="565">
        <v>0</v>
      </c>
      <c r="D957" s="565">
        <v>0</v>
      </c>
      <c r="E957" s="566" t="str">
        <f t="shared" si="182"/>
        <v/>
      </c>
      <c r="F957" s="565">
        <v>0</v>
      </c>
      <c r="G957" s="567" t="str">
        <f t="shared" si="185"/>
        <v/>
      </c>
    </row>
    <row r="958" s="5" customFormat="1" ht="24.95" customHeight="1" spans="1:253">
      <c r="A958" s="563" t="s">
        <v>768</v>
      </c>
      <c r="B958" s="564">
        <v>0</v>
      </c>
      <c r="C958" s="565">
        <v>0</v>
      </c>
      <c r="D958" s="565">
        <v>0</v>
      </c>
      <c r="E958" s="566" t="str">
        <f t="shared" si="182"/>
        <v/>
      </c>
      <c r="F958" s="565">
        <v>0</v>
      </c>
      <c r="G958" s="567" t="str">
        <f t="shared" si="185"/>
        <v/>
      </c>
      <c r="H958" s="527"/>
      <c r="I958" s="527"/>
      <c r="J958" s="527"/>
      <c r="K958" s="527"/>
      <c r="L958" s="527"/>
      <c r="M958" s="527"/>
      <c r="N958" s="527"/>
      <c r="O958" s="527"/>
      <c r="P958" s="527"/>
      <c r="Q958" s="527"/>
      <c r="R958" s="527"/>
      <c r="S958" s="527"/>
      <c r="T958" s="527"/>
      <c r="U958" s="527"/>
      <c r="V958" s="527"/>
      <c r="W958" s="527"/>
      <c r="X958" s="527"/>
      <c r="Y958" s="527"/>
      <c r="Z958" s="527"/>
      <c r="AA958" s="527"/>
      <c r="AB958" s="527"/>
      <c r="AC958" s="527"/>
      <c r="HN958" s="527"/>
      <c r="HO958" s="527"/>
      <c r="HP958" s="527"/>
      <c r="HQ958" s="527"/>
      <c r="HR958" s="527"/>
      <c r="HS958" s="527"/>
      <c r="HT958" s="527"/>
      <c r="HU958" s="527"/>
      <c r="HV958" s="527"/>
      <c r="HW958" s="527"/>
      <c r="HX958" s="527"/>
      <c r="HY958" s="527"/>
      <c r="HZ958" s="527"/>
      <c r="IA958" s="527"/>
      <c r="IB958" s="527"/>
      <c r="IC958" s="527"/>
      <c r="ID958" s="527"/>
      <c r="IE958" s="527"/>
      <c r="IF958" s="527"/>
      <c r="IG958" s="527"/>
      <c r="IH958" s="527"/>
      <c r="II958" s="527"/>
      <c r="IJ958" s="527"/>
      <c r="IK958" s="527"/>
      <c r="IL958" s="527"/>
      <c r="IM958" s="527"/>
      <c r="IN958" s="527"/>
      <c r="IO958" s="527"/>
      <c r="IP958" s="527"/>
      <c r="IQ958" s="527"/>
      <c r="IR958" s="527"/>
      <c r="IS958" s="527"/>
    </row>
    <row r="959" s="529" customFormat="1" ht="37.5" spans="1:253">
      <c r="A959" s="563" t="s">
        <v>769</v>
      </c>
      <c r="B959" s="564">
        <v>0</v>
      </c>
      <c r="C959" s="565">
        <v>0</v>
      </c>
      <c r="D959" s="565">
        <v>0</v>
      </c>
      <c r="E959" s="566" t="str">
        <f t="shared" si="182"/>
        <v/>
      </c>
      <c r="F959" s="565">
        <v>380</v>
      </c>
      <c r="G959" s="567">
        <f t="shared" si="185"/>
        <v>-1</v>
      </c>
      <c r="H959" s="527"/>
      <c r="I959" s="527"/>
      <c r="J959" s="527"/>
      <c r="K959" s="527"/>
      <c r="L959" s="527"/>
      <c r="M959" s="527"/>
      <c r="N959" s="527"/>
      <c r="O959" s="527"/>
      <c r="P959" s="527"/>
      <c r="Q959" s="527"/>
      <c r="R959" s="527"/>
      <c r="S959" s="527"/>
      <c r="T959" s="527"/>
      <c r="U959" s="527"/>
      <c r="V959" s="527"/>
      <c r="W959" s="527"/>
      <c r="X959" s="527"/>
      <c r="Y959" s="527"/>
      <c r="Z959" s="527"/>
      <c r="AA959" s="527"/>
      <c r="AB959" s="527"/>
      <c r="AC959" s="527"/>
      <c r="HN959" s="527"/>
      <c r="HO959" s="527"/>
      <c r="HP959" s="527"/>
      <c r="HQ959" s="527"/>
      <c r="HR959" s="527"/>
      <c r="HS959" s="527"/>
      <c r="HT959" s="527"/>
      <c r="HU959" s="527"/>
      <c r="HV959" s="527"/>
      <c r="HW959" s="527"/>
      <c r="HX959" s="527"/>
      <c r="HY959" s="527"/>
      <c r="HZ959" s="527"/>
      <c r="IA959" s="527"/>
      <c r="IB959" s="527"/>
      <c r="IC959" s="527"/>
      <c r="ID959" s="527"/>
      <c r="IE959" s="527"/>
      <c r="IF959" s="527"/>
      <c r="IG959" s="527"/>
      <c r="IH959" s="527"/>
      <c r="II959" s="527"/>
      <c r="IJ959" s="527"/>
      <c r="IK959" s="527"/>
      <c r="IL959" s="527"/>
      <c r="IM959" s="527"/>
      <c r="IN959" s="527"/>
      <c r="IO959" s="527"/>
      <c r="IP959" s="527"/>
      <c r="IQ959" s="527"/>
      <c r="IR959" s="527"/>
      <c r="IS959" s="527"/>
    </row>
    <row r="960" s="528" customFormat="1" ht="24.95" customHeight="1" spans="1:253">
      <c r="A960" s="568" t="s">
        <v>770</v>
      </c>
      <c r="B960" s="367">
        <f t="shared" ref="B960:F960" si="187">SUM(B961:B965)</f>
        <v>264</v>
      </c>
      <c r="C960" s="367">
        <f t="shared" si="187"/>
        <v>689</v>
      </c>
      <c r="D960" s="367">
        <f t="shared" si="187"/>
        <v>268</v>
      </c>
      <c r="E960" s="561">
        <f t="shared" si="182"/>
        <v>0.388969521044993</v>
      </c>
      <c r="F960" s="367">
        <f t="shared" si="187"/>
        <v>64</v>
      </c>
      <c r="G960" s="562">
        <f t="shared" si="185"/>
        <v>3.1875</v>
      </c>
    </row>
    <row r="961" s="5" customFormat="1" ht="24.95" customHeight="1" spans="1:253">
      <c r="A961" s="563" t="s">
        <v>771</v>
      </c>
      <c r="B961" s="564">
        <v>143</v>
      </c>
      <c r="C961" s="565">
        <v>600</v>
      </c>
      <c r="D961" s="565">
        <v>179</v>
      </c>
      <c r="E961" s="566">
        <f t="shared" si="182"/>
        <v>0.298333333333333</v>
      </c>
      <c r="F961" s="565">
        <v>0</v>
      </c>
      <c r="G961" s="567" t="str">
        <f t="shared" si="185"/>
        <v/>
      </c>
      <c r="H961" s="527"/>
      <c r="I961" s="527"/>
      <c r="J961" s="527"/>
      <c r="K961" s="527"/>
      <c r="L961" s="527"/>
      <c r="M961" s="527"/>
      <c r="N961" s="527"/>
      <c r="O961" s="527"/>
      <c r="P961" s="527"/>
      <c r="Q961" s="527"/>
      <c r="R961" s="527"/>
      <c r="S961" s="527"/>
      <c r="T961" s="527"/>
      <c r="U961" s="527"/>
      <c r="V961" s="527"/>
      <c r="W961" s="527"/>
      <c r="X961" s="527"/>
      <c r="Y961" s="527"/>
      <c r="Z961" s="527"/>
      <c r="AA961" s="527"/>
      <c r="AB961" s="527"/>
      <c r="AC961" s="527"/>
      <c r="HN961" s="527"/>
      <c r="HO961" s="527"/>
      <c r="HP961" s="527"/>
      <c r="HQ961" s="527"/>
      <c r="HR961" s="527"/>
      <c r="HS961" s="527"/>
      <c r="HT961" s="527"/>
      <c r="HU961" s="527"/>
      <c r="HV961" s="527"/>
      <c r="HW961" s="527"/>
      <c r="HX961" s="527"/>
      <c r="HY961" s="527"/>
      <c r="HZ961" s="527"/>
      <c r="IA961" s="527"/>
      <c r="IB961" s="527"/>
      <c r="IC961" s="527"/>
      <c r="ID961" s="527"/>
      <c r="IE961" s="527"/>
      <c r="IF961" s="527"/>
      <c r="IG961" s="527"/>
      <c r="IH961" s="527"/>
      <c r="II961" s="527"/>
      <c r="IJ961" s="527"/>
      <c r="IK961" s="527"/>
      <c r="IL961" s="527"/>
      <c r="IM961" s="527"/>
      <c r="IN961" s="527"/>
      <c r="IO961" s="527"/>
      <c r="IP961" s="527"/>
      <c r="IQ961" s="527"/>
      <c r="IR961" s="527"/>
      <c r="IS961" s="527"/>
    </row>
    <row r="962" s="5" customFormat="1" ht="37.5" spans="1:253">
      <c r="A962" s="563" t="s">
        <v>772</v>
      </c>
      <c r="B962" s="564">
        <v>118</v>
      </c>
      <c r="C962" s="565">
        <v>89</v>
      </c>
      <c r="D962" s="565">
        <v>89</v>
      </c>
      <c r="E962" s="566">
        <f t="shared" si="182"/>
        <v>1</v>
      </c>
      <c r="F962" s="565">
        <v>64</v>
      </c>
      <c r="G962" s="567">
        <f t="shared" si="185"/>
        <v>0.390625</v>
      </c>
      <c r="H962" s="527"/>
      <c r="I962" s="527"/>
      <c r="J962" s="527"/>
      <c r="K962" s="527"/>
      <c r="L962" s="527"/>
      <c r="M962" s="527"/>
      <c r="N962" s="527"/>
      <c r="O962" s="527"/>
      <c r="P962" s="527"/>
      <c r="Q962" s="527"/>
      <c r="R962" s="527"/>
      <c r="S962" s="527"/>
      <c r="T962" s="527"/>
      <c r="U962" s="527"/>
      <c r="V962" s="527"/>
      <c r="W962" s="527"/>
      <c r="X962" s="527"/>
      <c r="Y962" s="527"/>
      <c r="Z962" s="527"/>
      <c r="AA962" s="527"/>
      <c r="AB962" s="527"/>
      <c r="AC962" s="527"/>
      <c r="HN962" s="527"/>
      <c r="HO962" s="527"/>
      <c r="HP962" s="527"/>
      <c r="HQ962" s="527"/>
      <c r="HR962" s="527"/>
      <c r="HS962" s="527"/>
      <c r="HT962" s="527"/>
      <c r="HU962" s="527"/>
      <c r="HV962" s="527"/>
      <c r="HW962" s="527"/>
      <c r="HX962" s="527"/>
      <c r="HY962" s="527"/>
      <c r="HZ962" s="527"/>
      <c r="IA962" s="527"/>
      <c r="IB962" s="527"/>
      <c r="IC962" s="527"/>
      <c r="ID962" s="527"/>
      <c r="IE962" s="527"/>
      <c r="IF962" s="527"/>
      <c r="IG962" s="527"/>
      <c r="IH962" s="527"/>
      <c r="II962" s="527"/>
      <c r="IJ962" s="527"/>
      <c r="IK962" s="527"/>
      <c r="IL962" s="527"/>
      <c r="IM962" s="527"/>
      <c r="IN962" s="527"/>
      <c r="IO962" s="527"/>
      <c r="IP962" s="527"/>
      <c r="IQ962" s="527"/>
      <c r="IR962" s="527"/>
      <c r="IS962" s="527"/>
    </row>
    <row r="963" s="528" customFormat="1" ht="24.95" customHeight="1" spans="1:253">
      <c r="A963" s="563" t="s">
        <v>773</v>
      </c>
      <c r="B963" s="564">
        <v>3</v>
      </c>
      <c r="C963" s="565">
        <v>0</v>
      </c>
      <c r="D963" s="565">
        <v>0</v>
      </c>
      <c r="E963" s="566" t="str">
        <f t="shared" si="182"/>
        <v/>
      </c>
      <c r="F963" s="565">
        <v>0</v>
      </c>
      <c r="G963" s="567" t="str">
        <f t="shared" si="185"/>
        <v/>
      </c>
    </row>
    <row r="964" s="528" customFormat="1" ht="24.95" customHeight="1" spans="1:253">
      <c r="A964" s="563" t="s">
        <v>774</v>
      </c>
      <c r="B964" s="564">
        <v>0</v>
      </c>
      <c r="C964" s="565">
        <v>0</v>
      </c>
      <c r="D964" s="565">
        <v>0</v>
      </c>
      <c r="E964" s="566" t="str">
        <f t="shared" si="182"/>
        <v/>
      </c>
      <c r="F964" s="565">
        <v>0</v>
      </c>
      <c r="G964" s="567" t="str">
        <f t="shared" si="185"/>
        <v/>
      </c>
    </row>
    <row r="965" s="5" customFormat="1" ht="24.95" customHeight="1" spans="1:253">
      <c r="A965" s="563" t="s">
        <v>775</v>
      </c>
      <c r="B965" s="564">
        <v>0</v>
      </c>
      <c r="C965" s="565">
        <v>0</v>
      </c>
      <c r="D965" s="565">
        <v>0</v>
      </c>
      <c r="E965" s="566" t="str">
        <f t="shared" ref="E965:E1028" si="188">IFERROR(D965/C965,"")</f>
        <v/>
      </c>
      <c r="F965" s="565">
        <v>0</v>
      </c>
      <c r="G965" s="567" t="str">
        <f t="shared" si="185"/>
        <v/>
      </c>
      <c r="H965" s="527"/>
      <c r="I965" s="527"/>
      <c r="J965" s="527"/>
      <c r="K965" s="527"/>
      <c r="L965" s="527"/>
      <c r="M965" s="527"/>
      <c r="N965" s="527"/>
      <c r="O965" s="527"/>
      <c r="P965" s="527"/>
      <c r="Q965" s="527"/>
      <c r="R965" s="527"/>
      <c r="S965" s="527"/>
      <c r="T965" s="527"/>
      <c r="U965" s="527"/>
      <c r="V965" s="527"/>
      <c r="W965" s="527"/>
      <c r="X965" s="527"/>
      <c r="Y965" s="527"/>
      <c r="Z965" s="527"/>
      <c r="AA965" s="527"/>
      <c r="AB965" s="527"/>
      <c r="AC965" s="527"/>
      <c r="HN965" s="527"/>
      <c r="HO965" s="527"/>
      <c r="HP965" s="527"/>
      <c r="HQ965" s="527"/>
      <c r="HR965" s="527"/>
      <c r="HS965" s="527"/>
      <c r="HT965" s="527"/>
      <c r="HU965" s="527"/>
      <c r="HV965" s="527"/>
      <c r="HW965" s="527"/>
      <c r="HX965" s="527"/>
      <c r="HY965" s="527"/>
      <c r="HZ965" s="527"/>
      <c r="IA965" s="527"/>
      <c r="IB965" s="527"/>
      <c r="IC965" s="527"/>
      <c r="ID965" s="527"/>
      <c r="IE965" s="527"/>
      <c r="IF965" s="527"/>
      <c r="IG965" s="527"/>
      <c r="IH965" s="527"/>
      <c r="II965" s="527"/>
      <c r="IJ965" s="527"/>
      <c r="IK965" s="527"/>
      <c r="IL965" s="527"/>
      <c r="IM965" s="527"/>
      <c r="IN965" s="527"/>
      <c r="IO965" s="527"/>
      <c r="IP965" s="527"/>
      <c r="IQ965" s="527"/>
      <c r="IR965" s="527"/>
      <c r="IS965" s="527"/>
    </row>
    <row r="966" s="528" customFormat="1" ht="24.95" customHeight="1" spans="1:253">
      <c r="A966" s="568" t="s">
        <v>776</v>
      </c>
      <c r="B966" s="367">
        <f t="shared" ref="B966:F966" si="189">SUM(B967:B971)</f>
        <v>20</v>
      </c>
      <c r="C966" s="367">
        <f t="shared" si="189"/>
        <v>117</v>
      </c>
      <c r="D966" s="367">
        <f t="shared" si="189"/>
        <v>117</v>
      </c>
      <c r="E966" s="561">
        <f t="shared" si="188"/>
        <v>1</v>
      </c>
      <c r="F966" s="367">
        <f t="shared" si="189"/>
        <v>120</v>
      </c>
      <c r="G966" s="562">
        <f t="shared" si="185"/>
        <v>-0.025</v>
      </c>
    </row>
    <row r="967" s="528" customFormat="1" ht="24.95" customHeight="1" spans="1:253">
      <c r="A967" s="563" t="s">
        <v>777</v>
      </c>
      <c r="B967" s="564">
        <v>0</v>
      </c>
      <c r="C967" s="565">
        <v>0</v>
      </c>
      <c r="D967" s="565">
        <v>0</v>
      </c>
      <c r="E967" s="566" t="str">
        <f t="shared" si="188"/>
        <v/>
      </c>
      <c r="F967" s="565">
        <v>0</v>
      </c>
      <c r="G967" s="567" t="str">
        <f t="shared" si="185"/>
        <v/>
      </c>
    </row>
    <row r="968" s="5" customFormat="1" ht="24.95" customHeight="1" spans="1:253">
      <c r="A968" s="563" t="s">
        <v>778</v>
      </c>
      <c r="B968" s="564">
        <v>20</v>
      </c>
      <c r="C968" s="565">
        <v>117</v>
      </c>
      <c r="D968" s="565">
        <v>117</v>
      </c>
      <c r="E968" s="566">
        <f t="shared" si="188"/>
        <v>1</v>
      </c>
      <c r="F968" s="565">
        <v>120</v>
      </c>
      <c r="G968" s="567">
        <f t="shared" si="185"/>
        <v>-0.025</v>
      </c>
      <c r="H968" s="527"/>
      <c r="I968" s="527"/>
      <c r="J968" s="527"/>
      <c r="K968" s="527"/>
      <c r="L968" s="527"/>
      <c r="M968" s="527"/>
      <c r="N968" s="527"/>
      <c r="O968" s="527"/>
      <c r="P968" s="527"/>
      <c r="Q968" s="527"/>
      <c r="R968" s="527"/>
      <c r="S968" s="527"/>
      <c r="T968" s="527"/>
      <c r="U968" s="527"/>
      <c r="V968" s="527"/>
      <c r="W968" s="527"/>
      <c r="X968" s="527"/>
      <c r="Y968" s="527"/>
      <c r="Z968" s="527"/>
      <c r="AA968" s="527"/>
      <c r="AB968" s="527"/>
      <c r="AC968" s="527"/>
      <c r="HN968" s="527"/>
      <c r="HO968" s="527"/>
      <c r="HP968" s="527"/>
      <c r="HQ968" s="527"/>
      <c r="HR968" s="527"/>
      <c r="HS968" s="527"/>
      <c r="HT968" s="527"/>
      <c r="HU968" s="527"/>
      <c r="HV968" s="527"/>
      <c r="HW968" s="527"/>
      <c r="HX968" s="527"/>
      <c r="HY968" s="527"/>
      <c r="HZ968" s="527"/>
      <c r="IA968" s="527"/>
      <c r="IB968" s="527"/>
      <c r="IC968" s="527"/>
      <c r="ID968" s="527"/>
      <c r="IE968" s="527"/>
      <c r="IF968" s="527"/>
      <c r="IG968" s="527"/>
      <c r="IH968" s="527"/>
      <c r="II968" s="527"/>
      <c r="IJ968" s="527"/>
      <c r="IK968" s="527"/>
      <c r="IL968" s="527"/>
      <c r="IM968" s="527"/>
      <c r="IN968" s="527"/>
      <c r="IO968" s="527"/>
      <c r="IP968" s="527"/>
      <c r="IQ968" s="527"/>
      <c r="IR968" s="527"/>
      <c r="IS968" s="527"/>
    </row>
    <row r="969" s="5" customFormat="1" ht="24.95" customHeight="1" spans="1:253">
      <c r="A969" s="563" t="s">
        <v>779</v>
      </c>
      <c r="B969" s="564">
        <v>0</v>
      </c>
      <c r="C969" s="565">
        <v>0</v>
      </c>
      <c r="D969" s="565">
        <v>0</v>
      </c>
      <c r="E969" s="566" t="str">
        <f t="shared" si="188"/>
        <v/>
      </c>
      <c r="F969" s="565">
        <v>0</v>
      </c>
      <c r="G969" s="567" t="str">
        <f t="shared" si="185"/>
        <v/>
      </c>
      <c r="H969" s="527"/>
      <c r="I969" s="527"/>
      <c r="J969" s="527"/>
      <c r="K969" s="527"/>
      <c r="L969" s="527"/>
      <c r="M969" s="527"/>
      <c r="N969" s="527"/>
      <c r="O969" s="527"/>
      <c r="P969" s="527"/>
      <c r="Q969" s="527"/>
      <c r="R969" s="527"/>
      <c r="S969" s="527"/>
      <c r="T969" s="527"/>
      <c r="U969" s="527"/>
      <c r="V969" s="527"/>
      <c r="W969" s="527"/>
      <c r="X969" s="527"/>
      <c r="Y969" s="527"/>
      <c r="Z969" s="527"/>
      <c r="AA969" s="527"/>
      <c r="AB969" s="527"/>
      <c r="AC969" s="527"/>
      <c r="HN969" s="527"/>
      <c r="HO969" s="527"/>
      <c r="HP969" s="527"/>
      <c r="HQ969" s="527"/>
      <c r="HR969" s="527"/>
      <c r="HS969" s="527"/>
      <c r="HT969" s="527"/>
      <c r="HU969" s="527"/>
      <c r="HV969" s="527"/>
      <c r="HW969" s="527"/>
      <c r="HX969" s="527"/>
      <c r="HY969" s="527"/>
      <c r="HZ969" s="527"/>
      <c r="IA969" s="527"/>
      <c r="IB969" s="527"/>
      <c r="IC969" s="527"/>
      <c r="ID969" s="527"/>
      <c r="IE969" s="527"/>
      <c r="IF969" s="527"/>
      <c r="IG969" s="527"/>
      <c r="IH969" s="527"/>
      <c r="II969" s="527"/>
      <c r="IJ969" s="527"/>
      <c r="IK969" s="527"/>
      <c r="IL969" s="527"/>
      <c r="IM969" s="527"/>
      <c r="IN969" s="527"/>
      <c r="IO969" s="527"/>
      <c r="IP969" s="527"/>
      <c r="IQ969" s="527"/>
      <c r="IR969" s="527"/>
      <c r="IS969" s="527"/>
    </row>
    <row r="970" s="528" customFormat="1" ht="24.95" customHeight="1" spans="1:253">
      <c r="A970" s="563" t="s">
        <v>780</v>
      </c>
      <c r="B970" s="564">
        <v>0</v>
      </c>
      <c r="C970" s="565">
        <v>0</v>
      </c>
      <c r="D970" s="565">
        <v>0</v>
      </c>
      <c r="E970" s="566" t="str">
        <f t="shared" si="188"/>
        <v/>
      </c>
      <c r="F970" s="565">
        <v>0</v>
      </c>
      <c r="G970" s="567" t="str">
        <f t="shared" si="185"/>
        <v/>
      </c>
    </row>
    <row r="971" s="5" customFormat="1" ht="24.95" customHeight="1" spans="1:253">
      <c r="A971" s="563" t="s">
        <v>781</v>
      </c>
      <c r="B971" s="564">
        <v>0</v>
      </c>
      <c r="C971" s="565">
        <v>0</v>
      </c>
      <c r="D971" s="565">
        <v>0</v>
      </c>
      <c r="E971" s="566" t="str">
        <f t="shared" si="188"/>
        <v/>
      </c>
      <c r="F971" s="565">
        <v>0</v>
      </c>
      <c r="G971" s="567" t="str">
        <f t="shared" si="185"/>
        <v/>
      </c>
      <c r="H971" s="527"/>
      <c r="I971" s="527"/>
      <c r="J971" s="527"/>
      <c r="K971" s="527"/>
      <c r="L971" s="527"/>
      <c r="M971" s="527"/>
      <c r="N971" s="527"/>
      <c r="O971" s="527"/>
      <c r="P971" s="527"/>
      <c r="Q971" s="527"/>
      <c r="R971" s="527"/>
      <c r="S971" s="527"/>
      <c r="T971" s="527"/>
      <c r="U971" s="527"/>
      <c r="V971" s="527"/>
      <c r="W971" s="527"/>
      <c r="X971" s="527"/>
      <c r="Y971" s="527"/>
      <c r="Z971" s="527"/>
      <c r="AA971" s="527"/>
      <c r="AB971" s="527"/>
      <c r="AC971" s="527"/>
      <c r="HN971" s="527"/>
      <c r="HO971" s="527"/>
      <c r="HP971" s="527"/>
      <c r="HQ971" s="527"/>
      <c r="HR971" s="527"/>
      <c r="HS971" s="527"/>
      <c r="HT971" s="527"/>
      <c r="HU971" s="527"/>
      <c r="HV971" s="527"/>
      <c r="HW971" s="527"/>
      <c r="HX971" s="527"/>
      <c r="HY971" s="527"/>
      <c r="HZ971" s="527"/>
      <c r="IA971" s="527"/>
      <c r="IB971" s="527"/>
      <c r="IC971" s="527"/>
      <c r="ID971" s="527"/>
      <c r="IE971" s="527"/>
      <c r="IF971" s="527"/>
      <c r="IG971" s="527"/>
      <c r="IH971" s="527"/>
      <c r="II971" s="527"/>
      <c r="IJ971" s="527"/>
      <c r="IK971" s="527"/>
      <c r="IL971" s="527"/>
      <c r="IM971" s="527"/>
      <c r="IN971" s="527"/>
      <c r="IO971" s="527"/>
      <c r="IP971" s="527"/>
      <c r="IQ971" s="527"/>
      <c r="IR971" s="527"/>
      <c r="IS971" s="527"/>
    </row>
    <row r="972" s="5" customFormat="1" ht="24.95" customHeight="1" spans="1:253">
      <c r="A972" s="568" t="s">
        <v>782</v>
      </c>
      <c r="B972" s="367">
        <f t="shared" ref="B972:F972" si="190">SUM(B973:B974)</f>
        <v>0</v>
      </c>
      <c r="C972" s="367">
        <f t="shared" si="190"/>
        <v>1</v>
      </c>
      <c r="D972" s="367">
        <f t="shared" si="190"/>
        <v>1</v>
      </c>
      <c r="E972" s="561">
        <f t="shared" si="188"/>
        <v>1</v>
      </c>
      <c r="F972" s="367">
        <f t="shared" si="190"/>
        <v>1</v>
      </c>
      <c r="G972" s="562"/>
      <c r="H972" s="527"/>
      <c r="I972" s="527"/>
      <c r="J972" s="527"/>
      <c r="K972" s="527"/>
      <c r="L972" s="527"/>
      <c r="M972" s="527"/>
      <c r="N972" s="527"/>
      <c r="O972" s="527"/>
      <c r="P972" s="527"/>
      <c r="Q972" s="527"/>
      <c r="R972" s="527"/>
      <c r="S972" s="527"/>
      <c r="T972" s="527"/>
      <c r="U972" s="527"/>
      <c r="V972" s="527"/>
      <c r="W972" s="527"/>
      <c r="X972" s="527"/>
      <c r="Y972" s="527"/>
      <c r="Z972" s="527"/>
      <c r="AA972" s="527"/>
      <c r="AB972" s="527"/>
      <c r="AC972" s="527"/>
      <c r="HN972" s="527"/>
      <c r="HO972" s="527"/>
      <c r="HP972" s="527"/>
      <c r="HQ972" s="527"/>
      <c r="HR972" s="527"/>
      <c r="HS972" s="527"/>
      <c r="HT972" s="527"/>
      <c r="HU972" s="527"/>
      <c r="HV972" s="527"/>
      <c r="HW972" s="527"/>
      <c r="HX972" s="527"/>
      <c r="HY972" s="527"/>
      <c r="HZ972" s="527"/>
      <c r="IA972" s="527"/>
      <c r="IB972" s="527"/>
      <c r="IC972" s="527"/>
      <c r="ID972" s="527"/>
      <c r="IE972" s="527"/>
      <c r="IF972" s="527"/>
      <c r="IG972" s="527"/>
      <c r="IH972" s="527"/>
      <c r="II972" s="527"/>
      <c r="IJ972" s="527"/>
      <c r="IK972" s="527"/>
      <c r="IL972" s="527"/>
      <c r="IM972" s="527"/>
      <c r="IN972" s="527"/>
      <c r="IO972" s="527"/>
      <c r="IP972" s="527"/>
      <c r="IQ972" s="527"/>
      <c r="IR972" s="527"/>
      <c r="IS972" s="527"/>
    </row>
    <row r="973" s="529" customFormat="1" ht="24.95" customHeight="1" spans="1:253">
      <c r="A973" s="563" t="s">
        <v>783</v>
      </c>
      <c r="B973" s="564">
        <v>0</v>
      </c>
      <c r="C973" s="565">
        <v>0</v>
      </c>
      <c r="D973" s="565">
        <v>0</v>
      </c>
      <c r="E973" s="566" t="str">
        <f t="shared" si="188"/>
        <v/>
      </c>
      <c r="F973" s="565">
        <v>0</v>
      </c>
      <c r="G973" s="567" t="str">
        <f t="shared" ref="G973:G1037" si="191">IFERROR((D973-F973)/F973,"")</f>
        <v/>
      </c>
      <c r="H973" s="527"/>
      <c r="I973" s="527"/>
      <c r="J973" s="527"/>
      <c r="K973" s="527"/>
      <c r="L973" s="527"/>
      <c r="M973" s="527"/>
      <c r="N973" s="527"/>
      <c r="O973" s="527"/>
      <c r="P973" s="527"/>
      <c r="Q973" s="527"/>
      <c r="R973" s="527"/>
      <c r="S973" s="527"/>
      <c r="T973" s="527"/>
      <c r="U973" s="527"/>
      <c r="V973" s="527"/>
      <c r="W973" s="527"/>
      <c r="X973" s="527"/>
      <c r="Y973" s="527"/>
      <c r="Z973" s="527"/>
      <c r="AA973" s="527"/>
      <c r="AB973" s="527"/>
      <c r="AC973" s="527"/>
      <c r="HN973" s="527"/>
      <c r="HO973" s="527"/>
      <c r="HP973" s="527"/>
      <c r="HQ973" s="527"/>
      <c r="HR973" s="527"/>
      <c r="HS973" s="527"/>
      <c r="HT973" s="527"/>
      <c r="HU973" s="527"/>
      <c r="HV973" s="527"/>
      <c r="HW973" s="527"/>
      <c r="HX973" s="527"/>
      <c r="HY973" s="527"/>
      <c r="HZ973" s="527"/>
      <c r="IA973" s="527"/>
      <c r="IB973" s="527"/>
      <c r="IC973" s="527"/>
      <c r="ID973" s="527"/>
      <c r="IE973" s="527"/>
      <c r="IF973" s="527"/>
      <c r="IG973" s="527"/>
      <c r="IH973" s="527"/>
      <c r="II973" s="527"/>
      <c r="IJ973" s="527"/>
      <c r="IK973" s="527"/>
      <c r="IL973" s="527"/>
      <c r="IM973" s="527"/>
      <c r="IN973" s="527"/>
      <c r="IO973" s="527"/>
      <c r="IP973" s="527"/>
      <c r="IQ973" s="527"/>
      <c r="IR973" s="527"/>
      <c r="IS973" s="527"/>
    </row>
    <row r="974" s="525" customFormat="1" ht="24.95" customHeight="1" spans="1:253">
      <c r="A974" s="563" t="s">
        <v>784</v>
      </c>
      <c r="B974" s="564">
        <v>0</v>
      </c>
      <c r="C974" s="565">
        <v>1</v>
      </c>
      <c r="D974" s="565">
        <v>1</v>
      </c>
      <c r="E974" s="566">
        <f t="shared" si="188"/>
        <v>1</v>
      </c>
      <c r="F974" s="565">
        <v>1</v>
      </c>
      <c r="G974" s="567"/>
      <c r="H974" s="527"/>
      <c r="I974" s="527"/>
      <c r="J974" s="527"/>
      <c r="K974" s="527"/>
      <c r="L974" s="527"/>
      <c r="M974" s="527"/>
      <c r="N974" s="527"/>
      <c r="O974" s="527"/>
      <c r="P974" s="527"/>
      <c r="Q974" s="527"/>
      <c r="R974" s="527"/>
      <c r="S974" s="527"/>
      <c r="T974" s="527"/>
      <c r="U974" s="527"/>
      <c r="V974" s="527"/>
      <c r="W974" s="527"/>
      <c r="X974" s="527"/>
      <c r="Y974" s="527"/>
      <c r="Z974" s="527"/>
      <c r="AA974" s="527"/>
      <c r="AB974" s="527"/>
      <c r="AC974" s="527"/>
      <c r="HN974" s="527"/>
      <c r="HO974" s="527"/>
      <c r="HP974" s="527"/>
      <c r="HQ974" s="527"/>
      <c r="HR974" s="527"/>
      <c r="HS974" s="527"/>
      <c r="HT974" s="527"/>
      <c r="HU974" s="527"/>
      <c r="HV974" s="527"/>
      <c r="HW974" s="527"/>
      <c r="HX974" s="527"/>
      <c r="HY974" s="527"/>
      <c r="HZ974" s="527"/>
      <c r="IA974" s="527"/>
      <c r="IB974" s="527"/>
      <c r="IC974" s="527"/>
      <c r="ID974" s="527"/>
      <c r="IE974" s="527"/>
      <c r="IF974" s="527"/>
      <c r="IG974" s="527"/>
      <c r="IH974" s="527"/>
      <c r="II974" s="527"/>
      <c r="IJ974" s="527"/>
      <c r="IK974" s="527"/>
      <c r="IL974" s="527"/>
      <c r="IM974" s="527"/>
      <c r="IN974" s="527"/>
      <c r="IO974" s="527"/>
      <c r="IP974" s="527"/>
      <c r="IQ974" s="527"/>
      <c r="IR974" s="527"/>
      <c r="IS974" s="527"/>
    </row>
    <row r="975" s="525" customFormat="1" ht="24.95" customHeight="1" spans="1:253">
      <c r="A975" s="568" t="s">
        <v>785</v>
      </c>
      <c r="B975" s="367">
        <f t="shared" ref="B975:F975" si="192">SUM(B976:B977)</f>
        <v>68</v>
      </c>
      <c r="C975" s="367">
        <f t="shared" si="192"/>
        <v>0</v>
      </c>
      <c r="D975" s="367">
        <f t="shared" si="192"/>
        <v>0</v>
      </c>
      <c r="E975" s="561" t="str">
        <f t="shared" si="188"/>
        <v/>
      </c>
      <c r="F975" s="367">
        <f t="shared" si="192"/>
        <v>100</v>
      </c>
      <c r="G975" s="562">
        <f t="shared" si="191"/>
        <v>-1</v>
      </c>
      <c r="H975" s="527"/>
      <c r="I975" s="527"/>
      <c r="J975" s="527"/>
      <c r="K975" s="527"/>
      <c r="L975" s="527"/>
      <c r="M975" s="527"/>
      <c r="N975" s="527"/>
      <c r="O975" s="527"/>
      <c r="P975" s="527"/>
      <c r="Q975" s="527"/>
      <c r="R975" s="527"/>
      <c r="S975" s="527"/>
      <c r="T975" s="527"/>
      <c r="U975" s="527"/>
      <c r="V975" s="527"/>
      <c r="W975" s="527"/>
      <c r="X975" s="527"/>
      <c r="Y975" s="527"/>
      <c r="Z975" s="527"/>
      <c r="AA975" s="527"/>
      <c r="AB975" s="527"/>
      <c r="AC975" s="527"/>
      <c r="HN975" s="527"/>
      <c r="HO975" s="527"/>
      <c r="HP975" s="527"/>
      <c r="HQ975" s="527"/>
      <c r="HR975" s="527"/>
      <c r="HS975" s="527"/>
      <c r="HT975" s="527"/>
      <c r="HU975" s="527"/>
      <c r="HV975" s="527"/>
      <c r="HW975" s="527"/>
      <c r="HX975" s="527"/>
      <c r="HY975" s="527"/>
      <c r="HZ975" s="527"/>
      <c r="IA975" s="527"/>
      <c r="IB975" s="527"/>
      <c r="IC975" s="527"/>
      <c r="ID975" s="527"/>
      <c r="IE975" s="527"/>
      <c r="IF975" s="527"/>
      <c r="IG975" s="527"/>
      <c r="IH975" s="527"/>
      <c r="II975" s="527"/>
      <c r="IJ975" s="527"/>
      <c r="IK975" s="527"/>
      <c r="IL975" s="527"/>
      <c r="IM975" s="527"/>
      <c r="IN975" s="527"/>
      <c r="IO975" s="527"/>
      <c r="IP975" s="527"/>
      <c r="IQ975" s="527"/>
      <c r="IR975" s="527"/>
      <c r="IS975" s="527"/>
    </row>
    <row r="976" s="529" customFormat="1" ht="37.5" customHeight="1" spans="1:253">
      <c r="A976" s="563" t="s">
        <v>786</v>
      </c>
      <c r="B976" s="564">
        <v>0</v>
      </c>
      <c r="C976" s="565">
        <v>0</v>
      </c>
      <c r="D976" s="565">
        <v>0</v>
      </c>
      <c r="E976" s="566" t="str">
        <f t="shared" si="188"/>
        <v/>
      </c>
      <c r="F976" s="565">
        <v>0</v>
      </c>
      <c r="G976" s="567" t="str">
        <f t="shared" si="191"/>
        <v/>
      </c>
      <c r="H976" s="527"/>
      <c r="I976" s="527"/>
      <c r="J976" s="527"/>
      <c r="K976" s="527"/>
      <c r="L976" s="527"/>
      <c r="M976" s="527"/>
      <c r="N976" s="527"/>
      <c r="O976" s="527"/>
      <c r="P976" s="527"/>
      <c r="Q976" s="527"/>
      <c r="R976" s="527"/>
      <c r="S976" s="527"/>
      <c r="T976" s="527"/>
      <c r="U976" s="527"/>
      <c r="V976" s="527"/>
      <c r="W976" s="527"/>
      <c r="X976" s="527"/>
      <c r="Y976" s="527"/>
      <c r="Z976" s="527"/>
      <c r="AA976" s="527"/>
      <c r="AB976" s="527"/>
      <c r="AC976" s="527"/>
      <c r="HN976" s="527"/>
      <c r="HO976" s="527"/>
      <c r="HP976" s="527"/>
      <c r="HQ976" s="527"/>
      <c r="HR976" s="527"/>
      <c r="HS976" s="527"/>
      <c r="HT976" s="527"/>
      <c r="HU976" s="527"/>
      <c r="HV976" s="527"/>
      <c r="HW976" s="527"/>
      <c r="HX976" s="527"/>
      <c r="HY976" s="527"/>
      <c r="HZ976" s="527"/>
      <c r="IA976" s="527"/>
      <c r="IB976" s="527"/>
      <c r="IC976" s="527"/>
      <c r="ID976" s="527"/>
      <c r="IE976" s="527"/>
      <c r="IF976" s="527"/>
      <c r="IG976" s="527"/>
      <c r="IH976" s="527"/>
      <c r="II976" s="527"/>
      <c r="IJ976" s="527"/>
      <c r="IK976" s="527"/>
      <c r="IL976" s="527"/>
      <c r="IM976" s="527"/>
      <c r="IN976" s="527"/>
      <c r="IO976" s="527"/>
      <c r="IP976" s="527"/>
      <c r="IQ976" s="527"/>
      <c r="IR976" s="527"/>
      <c r="IS976" s="527"/>
    </row>
    <row r="977" s="525" customFormat="1" ht="24.95" customHeight="1" spans="1:253">
      <c r="A977" s="563" t="s">
        <v>787</v>
      </c>
      <c r="B977" s="564">
        <v>68</v>
      </c>
      <c r="C977" s="565">
        <v>0</v>
      </c>
      <c r="D977" s="565">
        <v>0</v>
      </c>
      <c r="E977" s="566" t="str">
        <f t="shared" si="188"/>
        <v/>
      </c>
      <c r="F977" s="565">
        <v>100</v>
      </c>
      <c r="G977" s="567">
        <f t="shared" si="191"/>
        <v>-1</v>
      </c>
      <c r="H977" s="527"/>
      <c r="I977" s="527"/>
      <c r="J977" s="527"/>
      <c r="K977" s="527"/>
      <c r="L977" s="527"/>
      <c r="M977" s="527"/>
      <c r="N977" s="527"/>
      <c r="O977" s="527"/>
      <c r="P977" s="527"/>
      <c r="Q977" s="527"/>
      <c r="R977" s="527"/>
      <c r="S977" s="527"/>
      <c r="T977" s="527"/>
      <c r="U977" s="527"/>
      <c r="V977" s="527"/>
      <c r="W977" s="527"/>
      <c r="X977" s="527"/>
      <c r="Y977" s="527"/>
      <c r="Z977" s="527"/>
      <c r="AA977" s="527"/>
      <c r="AB977" s="527"/>
      <c r="AC977" s="527"/>
      <c r="HN977" s="527"/>
      <c r="HO977" s="527"/>
      <c r="HP977" s="527"/>
      <c r="HQ977" s="527"/>
      <c r="HR977" s="527"/>
      <c r="HS977" s="527"/>
      <c r="HT977" s="527"/>
      <c r="HU977" s="527"/>
      <c r="HV977" s="527"/>
      <c r="HW977" s="527"/>
      <c r="HX977" s="527"/>
      <c r="HY977" s="527"/>
      <c r="HZ977" s="527"/>
      <c r="IA977" s="527"/>
      <c r="IB977" s="527"/>
      <c r="IC977" s="527"/>
      <c r="ID977" s="527"/>
      <c r="IE977" s="527"/>
      <c r="IF977" s="527"/>
      <c r="IG977" s="527"/>
      <c r="IH977" s="527"/>
      <c r="II977" s="527"/>
      <c r="IJ977" s="527"/>
      <c r="IK977" s="527"/>
      <c r="IL977" s="527"/>
      <c r="IM977" s="527"/>
      <c r="IN977" s="527"/>
      <c r="IO977" s="527"/>
      <c r="IP977" s="527"/>
      <c r="IQ977" s="527"/>
      <c r="IR977" s="527"/>
      <c r="IS977" s="527"/>
    </row>
    <row r="978" s="528" customFormat="1" ht="24.95" customHeight="1" spans="1:253">
      <c r="A978" s="568" t="s">
        <v>788</v>
      </c>
      <c r="B978" s="367">
        <f t="shared" ref="B978:F978" si="193">SUM(B979,B1000,B1010,B1020,B1027)</f>
        <v>1215</v>
      </c>
      <c r="C978" s="367">
        <f t="shared" si="193"/>
        <v>4397</v>
      </c>
      <c r="D978" s="367">
        <f t="shared" si="193"/>
        <v>3693</v>
      </c>
      <c r="E978" s="561">
        <f t="shared" si="188"/>
        <v>0.839890834659995</v>
      </c>
      <c r="F978" s="367">
        <f t="shared" si="193"/>
        <v>824</v>
      </c>
      <c r="G978" s="562">
        <f t="shared" si="191"/>
        <v>3.48179611650485</v>
      </c>
    </row>
    <row r="979" s="529" customFormat="1" ht="24.95" customHeight="1" spans="1:253">
      <c r="A979" s="568" t="s">
        <v>789</v>
      </c>
      <c r="B979" s="367">
        <f t="shared" ref="B979:F979" si="194">SUM(B980:B999)</f>
        <v>401</v>
      </c>
      <c r="C979" s="367">
        <f t="shared" si="194"/>
        <v>2319</v>
      </c>
      <c r="D979" s="367">
        <f t="shared" si="194"/>
        <v>1615</v>
      </c>
      <c r="E979" s="561">
        <f t="shared" si="188"/>
        <v>0.696420871065114</v>
      </c>
      <c r="F979" s="367">
        <f t="shared" si="194"/>
        <v>815</v>
      </c>
      <c r="G979" s="562">
        <f t="shared" si="191"/>
        <v>0.98159509202454</v>
      </c>
      <c r="H979" s="527"/>
      <c r="I979" s="527"/>
      <c r="J979" s="527"/>
      <c r="K979" s="527"/>
      <c r="L979" s="527"/>
      <c r="M979" s="527"/>
      <c r="N979" s="527"/>
      <c r="O979" s="527"/>
      <c r="P979" s="527"/>
      <c r="Q979" s="527"/>
      <c r="R979" s="527"/>
      <c r="S979" s="527"/>
      <c r="T979" s="527"/>
      <c r="U979" s="527"/>
      <c r="V979" s="527"/>
      <c r="W979" s="527"/>
      <c r="X979" s="527"/>
      <c r="Y979" s="527"/>
      <c r="Z979" s="527"/>
      <c r="AA979" s="527"/>
      <c r="AB979" s="527"/>
      <c r="AC979" s="527"/>
      <c r="HN979" s="527"/>
      <c r="HO979" s="527"/>
      <c r="HP979" s="527"/>
      <c r="HQ979" s="527"/>
      <c r="HR979" s="527"/>
      <c r="HS979" s="527"/>
      <c r="HT979" s="527"/>
      <c r="HU979" s="527"/>
      <c r="HV979" s="527"/>
      <c r="HW979" s="527"/>
      <c r="HX979" s="527"/>
      <c r="HY979" s="527"/>
      <c r="HZ979" s="527"/>
      <c r="IA979" s="527"/>
      <c r="IB979" s="527"/>
      <c r="IC979" s="527"/>
      <c r="ID979" s="527"/>
      <c r="IE979" s="527"/>
      <c r="IF979" s="527"/>
      <c r="IG979" s="527"/>
      <c r="IH979" s="527"/>
      <c r="II979" s="527"/>
      <c r="IJ979" s="527"/>
      <c r="IK979" s="527"/>
      <c r="IL979" s="527"/>
      <c r="IM979" s="527"/>
      <c r="IN979" s="527"/>
      <c r="IO979" s="527"/>
      <c r="IP979" s="527"/>
      <c r="IQ979" s="527"/>
      <c r="IR979" s="527"/>
      <c r="IS979" s="527"/>
    </row>
    <row r="980" s="529" customFormat="1" ht="24.95" customHeight="1" spans="1:253">
      <c r="A980" s="563" t="s">
        <v>50</v>
      </c>
      <c r="B980" s="564">
        <v>0</v>
      </c>
      <c r="C980" s="565">
        <v>0</v>
      </c>
      <c r="D980" s="565">
        <v>0</v>
      </c>
      <c r="E980" s="566" t="str">
        <f t="shared" si="188"/>
        <v/>
      </c>
      <c r="F980" s="565">
        <v>0</v>
      </c>
      <c r="G980" s="567" t="str">
        <f t="shared" si="191"/>
        <v/>
      </c>
      <c r="H980" s="527"/>
      <c r="I980" s="527"/>
      <c r="J980" s="527"/>
      <c r="K980" s="527"/>
      <c r="L980" s="527"/>
      <c r="M980" s="527"/>
      <c r="N980" s="527"/>
      <c r="O980" s="527"/>
      <c r="P980" s="527"/>
      <c r="Q980" s="527"/>
      <c r="R980" s="527"/>
      <c r="S980" s="527"/>
      <c r="T980" s="527"/>
      <c r="U980" s="527"/>
      <c r="V980" s="527"/>
      <c r="W980" s="527"/>
      <c r="X980" s="527"/>
      <c r="Y980" s="527"/>
      <c r="Z980" s="527"/>
      <c r="AA980" s="527"/>
      <c r="AB980" s="527"/>
      <c r="AC980" s="527"/>
      <c r="HN980" s="527"/>
      <c r="HO980" s="527"/>
      <c r="HP980" s="527"/>
      <c r="HQ980" s="527"/>
      <c r="HR980" s="527"/>
      <c r="HS980" s="527"/>
      <c r="HT980" s="527"/>
      <c r="HU980" s="527"/>
      <c r="HV980" s="527"/>
      <c r="HW980" s="527"/>
      <c r="HX980" s="527"/>
      <c r="HY980" s="527"/>
      <c r="HZ980" s="527"/>
      <c r="IA980" s="527"/>
      <c r="IB980" s="527"/>
      <c r="IC980" s="527"/>
      <c r="ID980" s="527"/>
      <c r="IE980" s="527"/>
      <c r="IF980" s="527"/>
      <c r="IG980" s="527"/>
      <c r="IH980" s="527"/>
      <c r="II980" s="527"/>
      <c r="IJ980" s="527"/>
      <c r="IK980" s="527"/>
      <c r="IL980" s="527"/>
      <c r="IM980" s="527"/>
      <c r="IN980" s="527"/>
      <c r="IO980" s="527"/>
      <c r="IP980" s="527"/>
      <c r="IQ980" s="527"/>
      <c r="IR980" s="527"/>
      <c r="IS980" s="527"/>
    </row>
    <row r="981" s="5" customFormat="1" ht="24.95" customHeight="1" spans="1:253">
      <c r="A981" s="563" t="s">
        <v>51</v>
      </c>
      <c r="B981" s="564">
        <v>0</v>
      </c>
      <c r="C981" s="565">
        <v>0</v>
      </c>
      <c r="D981" s="565">
        <v>0</v>
      </c>
      <c r="E981" s="566" t="str">
        <f t="shared" si="188"/>
        <v/>
      </c>
      <c r="F981" s="565">
        <v>0</v>
      </c>
      <c r="G981" s="567" t="str">
        <f t="shared" si="191"/>
        <v/>
      </c>
      <c r="H981" s="527"/>
      <c r="I981" s="527"/>
      <c r="J981" s="527"/>
      <c r="K981" s="527"/>
      <c r="L981" s="527"/>
      <c r="M981" s="527"/>
      <c r="N981" s="527"/>
      <c r="O981" s="527"/>
      <c r="P981" s="527"/>
      <c r="Q981" s="527"/>
      <c r="R981" s="527"/>
      <c r="S981" s="527"/>
      <c r="T981" s="527"/>
      <c r="U981" s="527"/>
      <c r="V981" s="527"/>
      <c r="W981" s="527"/>
      <c r="X981" s="527"/>
      <c r="Y981" s="527"/>
      <c r="Z981" s="527"/>
      <c r="AA981" s="527"/>
      <c r="AB981" s="527"/>
      <c r="AC981" s="527"/>
      <c r="HN981" s="527"/>
      <c r="HO981" s="527"/>
      <c r="HP981" s="527"/>
      <c r="HQ981" s="527"/>
      <c r="HR981" s="527"/>
      <c r="HS981" s="527"/>
      <c r="HT981" s="527"/>
      <c r="HU981" s="527"/>
      <c r="HV981" s="527"/>
      <c r="HW981" s="527"/>
      <c r="HX981" s="527"/>
      <c r="HY981" s="527"/>
      <c r="HZ981" s="527"/>
      <c r="IA981" s="527"/>
      <c r="IB981" s="527"/>
      <c r="IC981" s="527"/>
      <c r="ID981" s="527"/>
      <c r="IE981" s="527"/>
      <c r="IF981" s="527"/>
      <c r="IG981" s="527"/>
      <c r="IH981" s="527"/>
      <c r="II981" s="527"/>
      <c r="IJ981" s="527"/>
      <c r="IK981" s="527"/>
      <c r="IL981" s="527"/>
      <c r="IM981" s="527"/>
      <c r="IN981" s="527"/>
      <c r="IO981" s="527"/>
      <c r="IP981" s="527"/>
      <c r="IQ981" s="527"/>
      <c r="IR981" s="527"/>
      <c r="IS981" s="527"/>
    </row>
    <row r="982" s="5" customFormat="1" ht="24.95" customHeight="1" spans="1:253">
      <c r="A982" s="563" t="s">
        <v>52</v>
      </c>
      <c r="B982" s="564">
        <v>0</v>
      </c>
      <c r="C982" s="565">
        <v>0</v>
      </c>
      <c r="D982" s="565">
        <v>0</v>
      </c>
      <c r="E982" s="566" t="str">
        <f t="shared" si="188"/>
        <v/>
      </c>
      <c r="F982" s="565">
        <v>0</v>
      </c>
      <c r="G982" s="567" t="str">
        <f t="shared" si="191"/>
        <v/>
      </c>
      <c r="H982" s="527"/>
      <c r="I982" s="527"/>
      <c r="J982" s="527"/>
      <c r="K982" s="527"/>
      <c r="L982" s="527"/>
      <c r="M982" s="527"/>
      <c r="N982" s="527"/>
      <c r="O982" s="527"/>
      <c r="P982" s="527"/>
      <c r="Q982" s="527"/>
      <c r="R982" s="527"/>
      <c r="S982" s="527"/>
      <c r="T982" s="527"/>
      <c r="U982" s="527"/>
      <c r="V982" s="527"/>
      <c r="W982" s="527"/>
      <c r="X982" s="527"/>
      <c r="Y982" s="527"/>
      <c r="Z982" s="527"/>
      <c r="AA982" s="527"/>
      <c r="AB982" s="527"/>
      <c r="AC982" s="527"/>
      <c r="HN982" s="527"/>
      <c r="HO982" s="527"/>
      <c r="HP982" s="527"/>
      <c r="HQ982" s="527"/>
      <c r="HR982" s="527"/>
      <c r="HS982" s="527"/>
      <c r="HT982" s="527"/>
      <c r="HU982" s="527"/>
      <c r="HV982" s="527"/>
      <c r="HW982" s="527"/>
      <c r="HX982" s="527"/>
      <c r="HY982" s="527"/>
      <c r="HZ982" s="527"/>
      <c r="IA982" s="527"/>
      <c r="IB982" s="527"/>
      <c r="IC982" s="527"/>
      <c r="ID982" s="527"/>
      <c r="IE982" s="527"/>
      <c r="IF982" s="527"/>
      <c r="IG982" s="527"/>
      <c r="IH982" s="527"/>
      <c r="II982" s="527"/>
      <c r="IJ982" s="527"/>
      <c r="IK982" s="527"/>
      <c r="IL982" s="527"/>
      <c r="IM982" s="527"/>
      <c r="IN982" s="527"/>
      <c r="IO982" s="527"/>
      <c r="IP982" s="527"/>
      <c r="IQ982" s="527"/>
      <c r="IR982" s="527"/>
      <c r="IS982" s="527"/>
    </row>
    <row r="983" s="5" customFormat="1" ht="24.95" customHeight="1" spans="1:253">
      <c r="A983" s="563" t="s">
        <v>790</v>
      </c>
      <c r="B983" s="564">
        <v>0</v>
      </c>
      <c r="C983" s="565">
        <v>0</v>
      </c>
      <c r="D983" s="565">
        <v>0</v>
      </c>
      <c r="E983" s="566" t="str">
        <f t="shared" si="188"/>
        <v/>
      </c>
      <c r="F983" s="565">
        <v>16</v>
      </c>
      <c r="G983" s="567">
        <f t="shared" si="191"/>
        <v>-1</v>
      </c>
      <c r="H983" s="527"/>
      <c r="I983" s="527"/>
      <c r="J983" s="527"/>
      <c r="K983" s="527"/>
      <c r="L983" s="527"/>
      <c r="M983" s="527"/>
      <c r="N983" s="527"/>
      <c r="O983" s="527"/>
      <c r="P983" s="527"/>
      <c r="Q983" s="527"/>
      <c r="R983" s="527"/>
      <c r="S983" s="527"/>
      <c r="T983" s="527"/>
      <c r="U983" s="527"/>
      <c r="V983" s="527"/>
      <c r="W983" s="527"/>
      <c r="X983" s="527"/>
      <c r="Y983" s="527"/>
      <c r="Z983" s="527"/>
      <c r="AA983" s="527"/>
      <c r="AB983" s="527"/>
      <c r="AC983" s="527"/>
      <c r="HN983" s="527"/>
      <c r="HO983" s="527"/>
      <c r="HP983" s="527"/>
      <c r="HQ983" s="527"/>
      <c r="HR983" s="527"/>
      <c r="HS983" s="527"/>
      <c r="HT983" s="527"/>
      <c r="HU983" s="527"/>
      <c r="HV983" s="527"/>
      <c r="HW983" s="527"/>
      <c r="HX983" s="527"/>
      <c r="HY983" s="527"/>
      <c r="HZ983" s="527"/>
      <c r="IA983" s="527"/>
      <c r="IB983" s="527"/>
      <c r="IC983" s="527"/>
      <c r="ID983" s="527"/>
      <c r="IE983" s="527"/>
      <c r="IF983" s="527"/>
      <c r="IG983" s="527"/>
      <c r="IH983" s="527"/>
      <c r="II983" s="527"/>
      <c r="IJ983" s="527"/>
      <c r="IK983" s="527"/>
      <c r="IL983" s="527"/>
      <c r="IM983" s="527"/>
      <c r="IN983" s="527"/>
      <c r="IO983" s="527"/>
      <c r="IP983" s="527"/>
      <c r="IQ983" s="527"/>
      <c r="IR983" s="527"/>
      <c r="IS983" s="527"/>
    </row>
    <row r="984" s="5" customFormat="1" ht="24.95" customHeight="1" spans="1:253">
      <c r="A984" s="563" t="s">
        <v>791</v>
      </c>
      <c r="B984" s="564">
        <v>20</v>
      </c>
      <c r="C984" s="565">
        <v>12</v>
      </c>
      <c r="D984" s="565">
        <v>12</v>
      </c>
      <c r="E984" s="566">
        <f t="shared" si="188"/>
        <v>1</v>
      </c>
      <c r="F984" s="565">
        <v>13</v>
      </c>
      <c r="G984" s="567">
        <f t="shared" si="191"/>
        <v>-0.0769230769230769</v>
      </c>
      <c r="H984" s="527"/>
      <c r="I984" s="527"/>
      <c r="J984" s="527"/>
      <c r="K984" s="527"/>
      <c r="L984" s="527"/>
      <c r="M984" s="527"/>
      <c r="N984" s="527"/>
      <c r="O984" s="527"/>
      <c r="P984" s="527"/>
      <c r="Q984" s="527"/>
      <c r="R984" s="527"/>
      <c r="S984" s="527"/>
      <c r="T984" s="527"/>
      <c r="U984" s="527"/>
      <c r="V984" s="527"/>
      <c r="W984" s="527"/>
      <c r="X984" s="527"/>
      <c r="Y984" s="527"/>
      <c r="Z984" s="527"/>
      <c r="AA984" s="527"/>
      <c r="AB984" s="527"/>
      <c r="AC984" s="527"/>
      <c r="HN984" s="527"/>
      <c r="HO984" s="527"/>
      <c r="HP984" s="527"/>
      <c r="HQ984" s="527"/>
      <c r="HR984" s="527"/>
      <c r="HS984" s="527"/>
      <c r="HT984" s="527"/>
      <c r="HU984" s="527"/>
      <c r="HV984" s="527"/>
      <c r="HW984" s="527"/>
      <c r="HX984" s="527"/>
      <c r="HY984" s="527"/>
      <c r="HZ984" s="527"/>
      <c r="IA984" s="527"/>
      <c r="IB984" s="527"/>
      <c r="IC984" s="527"/>
      <c r="ID984" s="527"/>
      <c r="IE984" s="527"/>
      <c r="IF984" s="527"/>
      <c r="IG984" s="527"/>
      <c r="IH984" s="527"/>
      <c r="II984" s="527"/>
      <c r="IJ984" s="527"/>
      <c r="IK984" s="527"/>
      <c r="IL984" s="527"/>
      <c r="IM984" s="527"/>
      <c r="IN984" s="527"/>
      <c r="IO984" s="527"/>
      <c r="IP984" s="527"/>
      <c r="IQ984" s="527"/>
      <c r="IR984" s="527"/>
      <c r="IS984" s="527"/>
    </row>
    <row r="985" s="5" customFormat="1" ht="24.95" customHeight="1" spans="1:253">
      <c r="A985" s="563" t="s">
        <v>792</v>
      </c>
      <c r="B985" s="564">
        <v>0</v>
      </c>
      <c r="C985" s="565">
        <v>0</v>
      </c>
      <c r="D985" s="565">
        <v>0</v>
      </c>
      <c r="E985" s="566" t="str">
        <f t="shared" si="188"/>
        <v/>
      </c>
      <c r="F985" s="565">
        <v>0</v>
      </c>
      <c r="G985" s="567" t="str">
        <f t="shared" si="191"/>
        <v/>
      </c>
      <c r="H985" s="527"/>
      <c r="I985" s="527"/>
      <c r="J985" s="527"/>
      <c r="K985" s="527"/>
      <c r="L985" s="527"/>
      <c r="M985" s="527"/>
      <c r="N985" s="527"/>
      <c r="O985" s="527"/>
      <c r="P985" s="527"/>
      <c r="Q985" s="527"/>
      <c r="R985" s="527"/>
      <c r="S985" s="527"/>
      <c r="T985" s="527"/>
      <c r="U985" s="527"/>
      <c r="V985" s="527"/>
      <c r="W985" s="527"/>
      <c r="X985" s="527"/>
      <c r="Y985" s="527"/>
      <c r="Z985" s="527"/>
      <c r="AA985" s="527"/>
      <c r="AB985" s="527"/>
      <c r="AC985" s="527"/>
      <c r="HN985" s="527"/>
      <c r="HO985" s="527"/>
      <c r="HP985" s="527"/>
      <c r="HQ985" s="527"/>
      <c r="HR985" s="527"/>
      <c r="HS985" s="527"/>
      <c r="HT985" s="527"/>
      <c r="HU985" s="527"/>
      <c r="HV985" s="527"/>
      <c r="HW985" s="527"/>
      <c r="HX985" s="527"/>
      <c r="HY985" s="527"/>
      <c r="HZ985" s="527"/>
      <c r="IA985" s="527"/>
      <c r="IB985" s="527"/>
      <c r="IC985" s="527"/>
      <c r="ID985" s="527"/>
      <c r="IE985" s="527"/>
      <c r="IF985" s="527"/>
      <c r="IG985" s="527"/>
      <c r="IH985" s="527"/>
      <c r="II985" s="527"/>
      <c r="IJ985" s="527"/>
      <c r="IK985" s="527"/>
      <c r="IL985" s="527"/>
      <c r="IM985" s="527"/>
      <c r="IN985" s="527"/>
      <c r="IO985" s="527"/>
      <c r="IP985" s="527"/>
      <c r="IQ985" s="527"/>
      <c r="IR985" s="527"/>
      <c r="IS985" s="527"/>
    </row>
    <row r="986" s="5" customFormat="1" ht="24.95" customHeight="1" spans="1:253">
      <c r="A986" s="563" t="s">
        <v>793</v>
      </c>
      <c r="B986" s="564">
        <v>0</v>
      </c>
      <c r="C986" s="565">
        <v>0</v>
      </c>
      <c r="D986" s="565">
        <v>0</v>
      </c>
      <c r="E986" s="566" t="str">
        <f t="shared" si="188"/>
        <v/>
      </c>
      <c r="F986" s="565">
        <v>500</v>
      </c>
      <c r="G986" s="567">
        <f t="shared" si="191"/>
        <v>-1</v>
      </c>
      <c r="H986" s="527"/>
      <c r="I986" s="527"/>
      <c r="J986" s="527"/>
      <c r="K986" s="527"/>
      <c r="L986" s="527"/>
      <c r="M986" s="527"/>
      <c r="N986" s="527"/>
      <c r="O986" s="527"/>
      <c r="P986" s="527"/>
      <c r="Q986" s="527"/>
      <c r="R986" s="527"/>
      <c r="S986" s="527"/>
      <c r="T986" s="527"/>
      <c r="U986" s="527"/>
      <c r="V986" s="527"/>
      <c r="W986" s="527"/>
      <c r="X986" s="527"/>
      <c r="Y986" s="527"/>
      <c r="Z986" s="527"/>
      <c r="AA986" s="527"/>
      <c r="AB986" s="527"/>
      <c r="AC986" s="527"/>
      <c r="HN986" s="527"/>
      <c r="HO986" s="527"/>
      <c r="HP986" s="527"/>
      <c r="HQ986" s="527"/>
      <c r="HR986" s="527"/>
      <c r="HS986" s="527"/>
      <c r="HT986" s="527"/>
      <c r="HU986" s="527"/>
      <c r="HV986" s="527"/>
      <c r="HW986" s="527"/>
      <c r="HX986" s="527"/>
      <c r="HY986" s="527"/>
      <c r="HZ986" s="527"/>
      <c r="IA986" s="527"/>
      <c r="IB986" s="527"/>
      <c r="IC986" s="527"/>
      <c r="ID986" s="527"/>
      <c r="IE986" s="527"/>
      <c r="IF986" s="527"/>
      <c r="IG986" s="527"/>
      <c r="IH986" s="527"/>
      <c r="II986" s="527"/>
      <c r="IJ986" s="527"/>
      <c r="IK986" s="527"/>
      <c r="IL986" s="527"/>
      <c r="IM986" s="527"/>
      <c r="IN986" s="527"/>
      <c r="IO986" s="527"/>
      <c r="IP986" s="527"/>
      <c r="IQ986" s="527"/>
      <c r="IR986" s="527"/>
      <c r="IS986" s="527"/>
    </row>
    <row r="987" s="5" customFormat="1" ht="24.95" customHeight="1" spans="1:253">
      <c r="A987" s="563" t="s">
        <v>794</v>
      </c>
      <c r="B987" s="564">
        <v>0</v>
      </c>
      <c r="C987" s="565">
        <v>465</v>
      </c>
      <c r="D987" s="565">
        <v>465</v>
      </c>
      <c r="E987" s="566">
        <f t="shared" si="188"/>
        <v>1</v>
      </c>
      <c r="F987" s="565">
        <v>0</v>
      </c>
      <c r="G987" s="567" t="str">
        <f t="shared" si="191"/>
        <v/>
      </c>
      <c r="H987" s="527"/>
      <c r="I987" s="527"/>
      <c r="J987" s="527"/>
      <c r="K987" s="527"/>
      <c r="L987" s="527"/>
      <c r="M987" s="527"/>
      <c r="N987" s="527"/>
      <c r="O987" s="527"/>
      <c r="P987" s="527"/>
      <c r="Q987" s="527"/>
      <c r="R987" s="527"/>
      <c r="S987" s="527"/>
      <c r="T987" s="527"/>
      <c r="U987" s="527"/>
      <c r="V987" s="527"/>
      <c r="W987" s="527"/>
      <c r="X987" s="527"/>
      <c r="Y987" s="527"/>
      <c r="Z987" s="527"/>
      <c r="AA987" s="527"/>
      <c r="AB987" s="527"/>
      <c r="AC987" s="527"/>
      <c r="HN987" s="527"/>
      <c r="HO987" s="527"/>
      <c r="HP987" s="527"/>
      <c r="HQ987" s="527"/>
      <c r="HR987" s="527"/>
      <c r="HS987" s="527"/>
      <c r="HT987" s="527"/>
      <c r="HU987" s="527"/>
      <c r="HV987" s="527"/>
      <c r="HW987" s="527"/>
      <c r="HX987" s="527"/>
      <c r="HY987" s="527"/>
      <c r="HZ987" s="527"/>
      <c r="IA987" s="527"/>
      <c r="IB987" s="527"/>
      <c r="IC987" s="527"/>
      <c r="ID987" s="527"/>
      <c r="IE987" s="527"/>
      <c r="IF987" s="527"/>
      <c r="IG987" s="527"/>
      <c r="IH987" s="527"/>
      <c r="II987" s="527"/>
      <c r="IJ987" s="527"/>
      <c r="IK987" s="527"/>
      <c r="IL987" s="527"/>
      <c r="IM987" s="527"/>
      <c r="IN987" s="527"/>
      <c r="IO987" s="527"/>
      <c r="IP987" s="527"/>
      <c r="IQ987" s="527"/>
      <c r="IR987" s="527"/>
      <c r="IS987" s="527"/>
    </row>
    <row r="988" s="528" customFormat="1" ht="24.95" customHeight="1" spans="1:253">
      <c r="A988" s="563" t="s">
        <v>795</v>
      </c>
      <c r="B988" s="564">
        <v>0</v>
      </c>
      <c r="C988" s="565">
        <v>0</v>
      </c>
      <c r="D988" s="565">
        <v>0</v>
      </c>
      <c r="E988" s="566" t="str">
        <f t="shared" si="188"/>
        <v/>
      </c>
      <c r="F988" s="565">
        <v>0</v>
      </c>
      <c r="G988" s="567" t="str">
        <f t="shared" si="191"/>
        <v/>
      </c>
    </row>
    <row r="989" s="528" customFormat="1" ht="24.95" customHeight="1" spans="1:253">
      <c r="A989" s="563" t="s">
        <v>796</v>
      </c>
      <c r="B989" s="564">
        <v>0</v>
      </c>
      <c r="C989" s="565">
        <v>0</v>
      </c>
      <c r="D989" s="565">
        <v>0</v>
      </c>
      <c r="E989" s="566" t="str">
        <f t="shared" si="188"/>
        <v/>
      </c>
      <c r="F989" s="565">
        <v>0</v>
      </c>
      <c r="G989" s="567" t="str">
        <f t="shared" si="191"/>
        <v/>
      </c>
    </row>
    <row r="990" s="5" customFormat="1" ht="24.95" customHeight="1" spans="1:253">
      <c r="A990" s="563" t="s">
        <v>797</v>
      </c>
      <c r="B990" s="564">
        <v>0</v>
      </c>
      <c r="C990" s="565">
        <v>0</v>
      </c>
      <c r="D990" s="565">
        <v>0</v>
      </c>
      <c r="E990" s="566" t="str">
        <f t="shared" si="188"/>
        <v/>
      </c>
      <c r="F990" s="565">
        <v>0</v>
      </c>
      <c r="G990" s="567" t="str">
        <f t="shared" si="191"/>
        <v/>
      </c>
      <c r="H990" s="527"/>
      <c r="I990" s="527"/>
      <c r="J990" s="527"/>
      <c r="K990" s="527"/>
      <c r="L990" s="527"/>
      <c r="M990" s="527"/>
      <c r="N990" s="527"/>
      <c r="O990" s="527"/>
      <c r="P990" s="527"/>
      <c r="Q990" s="527"/>
      <c r="R990" s="527"/>
      <c r="S990" s="527"/>
      <c r="T990" s="527"/>
      <c r="U990" s="527"/>
      <c r="V990" s="527"/>
      <c r="W990" s="527"/>
      <c r="X990" s="527"/>
      <c r="Y990" s="527"/>
      <c r="Z990" s="527"/>
      <c r="AA990" s="527"/>
      <c r="AB990" s="527"/>
      <c r="AC990" s="527"/>
      <c r="HN990" s="527"/>
      <c r="HO990" s="527"/>
      <c r="HP990" s="527"/>
      <c r="HQ990" s="527"/>
      <c r="HR990" s="527"/>
      <c r="HS990" s="527"/>
      <c r="HT990" s="527"/>
      <c r="HU990" s="527"/>
      <c r="HV990" s="527"/>
      <c r="HW990" s="527"/>
      <c r="HX990" s="527"/>
      <c r="HY990" s="527"/>
      <c r="HZ990" s="527"/>
      <c r="IA990" s="527"/>
      <c r="IB990" s="527"/>
      <c r="IC990" s="527"/>
      <c r="ID990" s="527"/>
      <c r="IE990" s="527"/>
      <c r="IF990" s="527"/>
      <c r="IG990" s="527"/>
      <c r="IH990" s="527"/>
      <c r="II990" s="527"/>
      <c r="IJ990" s="527"/>
      <c r="IK990" s="527"/>
      <c r="IL990" s="527"/>
      <c r="IM990" s="527"/>
      <c r="IN990" s="527"/>
      <c r="IO990" s="527"/>
      <c r="IP990" s="527"/>
      <c r="IQ990" s="527"/>
      <c r="IR990" s="527"/>
      <c r="IS990" s="527"/>
    </row>
    <row r="991" s="5" customFormat="1" ht="24.95" customHeight="1" spans="1:253">
      <c r="A991" s="563" t="s">
        <v>798</v>
      </c>
      <c r="B991" s="564">
        <v>0</v>
      </c>
      <c r="C991" s="565">
        <v>0</v>
      </c>
      <c r="D991" s="565">
        <v>0</v>
      </c>
      <c r="E991" s="566" t="str">
        <f t="shared" si="188"/>
        <v/>
      </c>
      <c r="F991" s="565">
        <v>0</v>
      </c>
      <c r="G991" s="567" t="str">
        <f t="shared" si="191"/>
        <v/>
      </c>
      <c r="H991" s="527"/>
      <c r="I991" s="527"/>
      <c r="J991" s="527"/>
      <c r="K991" s="527"/>
      <c r="L991" s="527"/>
      <c r="M991" s="527"/>
      <c r="N991" s="527"/>
      <c r="O991" s="527"/>
      <c r="P991" s="527"/>
      <c r="Q991" s="527"/>
      <c r="R991" s="527"/>
      <c r="S991" s="527"/>
      <c r="T991" s="527"/>
      <c r="U991" s="527"/>
      <c r="V991" s="527"/>
      <c r="W991" s="527"/>
      <c r="X991" s="527"/>
      <c r="Y991" s="527"/>
      <c r="Z991" s="527"/>
      <c r="AA991" s="527"/>
      <c r="AB991" s="527"/>
      <c r="AC991" s="527"/>
      <c r="HN991" s="527"/>
      <c r="HO991" s="527"/>
      <c r="HP991" s="527"/>
      <c r="HQ991" s="527"/>
      <c r="HR991" s="527"/>
      <c r="HS991" s="527"/>
      <c r="HT991" s="527"/>
      <c r="HU991" s="527"/>
      <c r="HV991" s="527"/>
      <c r="HW991" s="527"/>
      <c r="HX991" s="527"/>
      <c r="HY991" s="527"/>
      <c r="HZ991" s="527"/>
      <c r="IA991" s="527"/>
      <c r="IB991" s="527"/>
      <c r="IC991" s="527"/>
      <c r="ID991" s="527"/>
      <c r="IE991" s="527"/>
      <c r="IF991" s="527"/>
      <c r="IG991" s="527"/>
      <c r="IH991" s="527"/>
      <c r="II991" s="527"/>
      <c r="IJ991" s="527"/>
      <c r="IK991" s="527"/>
      <c r="IL991" s="527"/>
      <c r="IM991" s="527"/>
      <c r="IN991" s="527"/>
      <c r="IO991" s="527"/>
      <c r="IP991" s="527"/>
      <c r="IQ991" s="527"/>
      <c r="IR991" s="527"/>
      <c r="IS991" s="527"/>
    </row>
    <row r="992" s="5" customFormat="1" ht="24.95" customHeight="1" spans="1:253">
      <c r="A992" s="563" t="s">
        <v>799</v>
      </c>
      <c r="B992" s="564">
        <v>3</v>
      </c>
      <c r="C992" s="565">
        <v>1</v>
      </c>
      <c r="D992" s="565">
        <v>1</v>
      </c>
      <c r="E992" s="566">
        <f t="shared" si="188"/>
        <v>1</v>
      </c>
      <c r="F992" s="565">
        <v>0</v>
      </c>
      <c r="G992" s="567" t="str">
        <f t="shared" si="191"/>
        <v/>
      </c>
      <c r="H992" s="527"/>
      <c r="I992" s="527"/>
      <c r="J992" s="527"/>
      <c r="K992" s="527"/>
      <c r="L992" s="527"/>
      <c r="M992" s="527"/>
      <c r="N992" s="527"/>
      <c r="O992" s="527"/>
      <c r="P992" s="527"/>
      <c r="Q992" s="527"/>
      <c r="R992" s="527"/>
      <c r="S992" s="527"/>
      <c r="T992" s="527"/>
      <c r="U992" s="527"/>
      <c r="V992" s="527"/>
      <c r="W992" s="527"/>
      <c r="X992" s="527"/>
      <c r="Y992" s="527"/>
      <c r="Z992" s="527"/>
      <c r="AA992" s="527"/>
      <c r="AB992" s="527"/>
      <c r="AC992" s="527"/>
      <c r="HN992" s="527"/>
      <c r="HO992" s="527"/>
      <c r="HP992" s="527"/>
      <c r="HQ992" s="527"/>
      <c r="HR992" s="527"/>
      <c r="HS992" s="527"/>
      <c r="HT992" s="527"/>
      <c r="HU992" s="527"/>
      <c r="HV992" s="527"/>
      <c r="HW992" s="527"/>
      <c r="HX992" s="527"/>
      <c r="HY992" s="527"/>
      <c r="HZ992" s="527"/>
      <c r="IA992" s="527"/>
      <c r="IB992" s="527"/>
      <c r="IC992" s="527"/>
      <c r="ID992" s="527"/>
      <c r="IE992" s="527"/>
      <c r="IF992" s="527"/>
      <c r="IG992" s="527"/>
      <c r="IH992" s="527"/>
      <c r="II992" s="527"/>
      <c r="IJ992" s="527"/>
      <c r="IK992" s="527"/>
      <c r="IL992" s="527"/>
      <c r="IM992" s="527"/>
      <c r="IN992" s="527"/>
      <c r="IO992" s="527"/>
      <c r="IP992" s="527"/>
      <c r="IQ992" s="527"/>
      <c r="IR992" s="527"/>
      <c r="IS992" s="527"/>
    </row>
    <row r="993" s="5" customFormat="1" ht="24.95" customHeight="1" spans="1:253">
      <c r="A993" s="563" t="s">
        <v>800</v>
      </c>
      <c r="B993" s="564">
        <v>0</v>
      </c>
      <c r="C993" s="565">
        <v>0</v>
      </c>
      <c r="D993" s="565">
        <v>0</v>
      </c>
      <c r="E993" s="566" t="str">
        <f t="shared" si="188"/>
        <v/>
      </c>
      <c r="F993" s="565">
        <v>0</v>
      </c>
      <c r="G993" s="567" t="str">
        <f t="shared" si="191"/>
        <v/>
      </c>
      <c r="H993" s="527"/>
      <c r="I993" s="527"/>
      <c r="J993" s="527"/>
      <c r="K993" s="527"/>
      <c r="L993" s="527"/>
      <c r="M993" s="527"/>
      <c r="N993" s="527"/>
      <c r="O993" s="527"/>
      <c r="P993" s="527"/>
      <c r="Q993" s="527"/>
      <c r="R993" s="527"/>
      <c r="S993" s="527"/>
      <c r="T993" s="527"/>
      <c r="U993" s="527"/>
      <c r="V993" s="527"/>
      <c r="W993" s="527"/>
      <c r="X993" s="527"/>
      <c r="Y993" s="527"/>
      <c r="Z993" s="527"/>
      <c r="AA993" s="527"/>
      <c r="AB993" s="527"/>
      <c r="AC993" s="527"/>
      <c r="HN993" s="527"/>
      <c r="HO993" s="527"/>
      <c r="HP993" s="527"/>
      <c r="HQ993" s="527"/>
      <c r="HR993" s="527"/>
      <c r="HS993" s="527"/>
      <c r="HT993" s="527"/>
      <c r="HU993" s="527"/>
      <c r="HV993" s="527"/>
      <c r="HW993" s="527"/>
      <c r="HX993" s="527"/>
      <c r="HY993" s="527"/>
      <c r="HZ993" s="527"/>
      <c r="IA993" s="527"/>
      <c r="IB993" s="527"/>
      <c r="IC993" s="527"/>
      <c r="ID993" s="527"/>
      <c r="IE993" s="527"/>
      <c r="IF993" s="527"/>
      <c r="IG993" s="527"/>
      <c r="IH993" s="527"/>
      <c r="II993" s="527"/>
      <c r="IJ993" s="527"/>
      <c r="IK993" s="527"/>
      <c r="IL993" s="527"/>
      <c r="IM993" s="527"/>
      <c r="IN993" s="527"/>
      <c r="IO993" s="527"/>
      <c r="IP993" s="527"/>
      <c r="IQ993" s="527"/>
      <c r="IR993" s="527"/>
      <c r="IS993" s="527"/>
    </row>
    <row r="994" s="528" customFormat="1" ht="24.95" customHeight="1" spans="1:253">
      <c r="A994" s="563" t="s">
        <v>801</v>
      </c>
      <c r="B994" s="564">
        <v>0</v>
      </c>
      <c r="C994" s="565">
        <v>0</v>
      </c>
      <c r="D994" s="565">
        <v>0</v>
      </c>
      <c r="E994" s="566" t="str">
        <f t="shared" si="188"/>
        <v/>
      </c>
      <c r="F994" s="565">
        <v>0</v>
      </c>
      <c r="G994" s="567" t="str">
        <f t="shared" si="191"/>
        <v/>
      </c>
    </row>
    <row r="995" s="5" customFormat="1" ht="24.95" customHeight="1" spans="1:253">
      <c r="A995" s="563" t="s">
        <v>802</v>
      </c>
      <c r="B995" s="564">
        <v>0</v>
      </c>
      <c r="C995" s="565">
        <v>0</v>
      </c>
      <c r="D995" s="565">
        <v>0</v>
      </c>
      <c r="E995" s="566" t="str">
        <f t="shared" si="188"/>
        <v/>
      </c>
      <c r="F995" s="565">
        <v>0</v>
      </c>
      <c r="G995" s="567" t="str">
        <f t="shared" si="191"/>
        <v/>
      </c>
      <c r="H995" s="527"/>
      <c r="I995" s="527"/>
      <c r="J995" s="527"/>
      <c r="K995" s="527"/>
      <c r="L995" s="527"/>
      <c r="M995" s="527"/>
      <c r="N995" s="527"/>
      <c r="O995" s="527"/>
      <c r="P995" s="527"/>
      <c r="Q995" s="527"/>
      <c r="R995" s="527"/>
      <c r="S995" s="527"/>
      <c r="T995" s="527"/>
      <c r="U995" s="527"/>
      <c r="V995" s="527"/>
      <c r="W995" s="527"/>
      <c r="X995" s="527"/>
      <c r="Y995" s="527"/>
      <c r="Z995" s="527"/>
      <c r="AA995" s="527"/>
      <c r="AB995" s="527"/>
      <c r="AC995" s="527"/>
      <c r="HN995" s="527"/>
      <c r="HO995" s="527"/>
      <c r="HP995" s="527"/>
      <c r="HQ995" s="527"/>
      <c r="HR995" s="527"/>
      <c r="HS995" s="527"/>
      <c r="HT995" s="527"/>
      <c r="HU995" s="527"/>
      <c r="HV995" s="527"/>
      <c r="HW995" s="527"/>
      <c r="HX995" s="527"/>
      <c r="HY995" s="527"/>
      <c r="HZ995" s="527"/>
      <c r="IA995" s="527"/>
      <c r="IB995" s="527"/>
      <c r="IC995" s="527"/>
      <c r="ID995" s="527"/>
      <c r="IE995" s="527"/>
      <c r="IF995" s="527"/>
      <c r="IG995" s="527"/>
      <c r="IH995" s="527"/>
      <c r="II995" s="527"/>
      <c r="IJ995" s="527"/>
      <c r="IK995" s="527"/>
      <c r="IL995" s="527"/>
      <c r="IM995" s="527"/>
      <c r="IN995" s="527"/>
      <c r="IO995" s="527"/>
      <c r="IP995" s="527"/>
      <c r="IQ995" s="527"/>
      <c r="IR995" s="527"/>
      <c r="IS995" s="527"/>
    </row>
    <row r="996" s="5" customFormat="1" ht="24.95" customHeight="1" spans="1:253">
      <c r="A996" s="563" t="s">
        <v>803</v>
      </c>
      <c r="B996" s="564">
        <v>0</v>
      </c>
      <c r="C996" s="565">
        <v>0</v>
      </c>
      <c r="D996" s="565">
        <v>0</v>
      </c>
      <c r="E996" s="566" t="str">
        <f t="shared" si="188"/>
        <v/>
      </c>
      <c r="F996" s="565">
        <v>0</v>
      </c>
      <c r="G996" s="567" t="str">
        <f t="shared" si="191"/>
        <v/>
      </c>
      <c r="H996" s="527"/>
      <c r="I996" s="527"/>
      <c r="J996" s="527"/>
      <c r="K996" s="527"/>
      <c r="L996" s="527"/>
      <c r="M996" s="527"/>
      <c r="N996" s="527"/>
      <c r="O996" s="527"/>
      <c r="P996" s="527"/>
      <c r="Q996" s="527"/>
      <c r="R996" s="527"/>
      <c r="S996" s="527"/>
      <c r="T996" s="527"/>
      <c r="U996" s="527"/>
      <c r="V996" s="527"/>
      <c r="W996" s="527"/>
      <c r="X996" s="527"/>
      <c r="Y996" s="527"/>
      <c r="Z996" s="527"/>
      <c r="AA996" s="527"/>
      <c r="AB996" s="527"/>
      <c r="AC996" s="527"/>
      <c r="HN996" s="527"/>
      <c r="HO996" s="527"/>
      <c r="HP996" s="527"/>
      <c r="HQ996" s="527"/>
      <c r="HR996" s="527"/>
      <c r="HS996" s="527"/>
      <c r="HT996" s="527"/>
      <c r="HU996" s="527"/>
      <c r="HV996" s="527"/>
      <c r="HW996" s="527"/>
      <c r="HX996" s="527"/>
      <c r="HY996" s="527"/>
      <c r="HZ996" s="527"/>
      <c r="IA996" s="527"/>
      <c r="IB996" s="527"/>
      <c r="IC996" s="527"/>
      <c r="ID996" s="527"/>
      <c r="IE996" s="527"/>
      <c r="IF996" s="527"/>
      <c r="IG996" s="527"/>
      <c r="IH996" s="527"/>
      <c r="II996" s="527"/>
      <c r="IJ996" s="527"/>
      <c r="IK996" s="527"/>
      <c r="IL996" s="527"/>
      <c r="IM996" s="527"/>
      <c r="IN996" s="527"/>
      <c r="IO996" s="527"/>
      <c r="IP996" s="527"/>
      <c r="IQ996" s="527"/>
      <c r="IR996" s="527"/>
      <c r="IS996" s="527"/>
    </row>
    <row r="997" s="5" customFormat="1" ht="24.95" customHeight="1" spans="1:253">
      <c r="A997" s="563" t="s">
        <v>804</v>
      </c>
      <c r="B997" s="564">
        <v>0</v>
      </c>
      <c r="C997" s="565">
        <v>0</v>
      </c>
      <c r="D997" s="565">
        <v>0</v>
      </c>
      <c r="E997" s="566" t="str">
        <f t="shared" si="188"/>
        <v/>
      </c>
      <c r="F997" s="565">
        <v>0</v>
      </c>
      <c r="G997" s="567" t="str">
        <f t="shared" si="191"/>
        <v/>
      </c>
      <c r="H997" s="527"/>
      <c r="I997" s="527"/>
      <c r="J997" s="527"/>
      <c r="K997" s="527"/>
      <c r="L997" s="527"/>
      <c r="M997" s="527"/>
      <c r="N997" s="527"/>
      <c r="O997" s="527"/>
      <c r="P997" s="527"/>
      <c r="Q997" s="527"/>
      <c r="R997" s="527"/>
      <c r="S997" s="527"/>
      <c r="T997" s="527"/>
      <c r="U997" s="527"/>
      <c r="V997" s="527"/>
      <c r="W997" s="527"/>
      <c r="X997" s="527"/>
      <c r="Y997" s="527"/>
      <c r="Z997" s="527"/>
      <c r="AA997" s="527"/>
      <c r="AB997" s="527"/>
      <c r="AC997" s="527"/>
      <c r="HN997" s="527"/>
      <c r="HO997" s="527"/>
      <c r="HP997" s="527"/>
      <c r="HQ997" s="527"/>
      <c r="HR997" s="527"/>
      <c r="HS997" s="527"/>
      <c r="HT997" s="527"/>
      <c r="HU997" s="527"/>
      <c r="HV997" s="527"/>
      <c r="HW997" s="527"/>
      <c r="HX997" s="527"/>
      <c r="HY997" s="527"/>
      <c r="HZ997" s="527"/>
      <c r="IA997" s="527"/>
      <c r="IB997" s="527"/>
      <c r="IC997" s="527"/>
      <c r="ID997" s="527"/>
      <c r="IE997" s="527"/>
      <c r="IF997" s="527"/>
      <c r="IG997" s="527"/>
      <c r="IH997" s="527"/>
      <c r="II997" s="527"/>
      <c r="IJ997" s="527"/>
      <c r="IK997" s="527"/>
      <c r="IL997" s="527"/>
      <c r="IM997" s="527"/>
      <c r="IN997" s="527"/>
      <c r="IO997" s="527"/>
      <c r="IP997" s="527"/>
      <c r="IQ997" s="527"/>
      <c r="IR997" s="527"/>
      <c r="IS997" s="527"/>
    </row>
    <row r="998" s="5" customFormat="1" ht="24.95" customHeight="1" spans="1:253">
      <c r="A998" s="563" t="s">
        <v>805</v>
      </c>
      <c r="B998" s="564">
        <v>0</v>
      </c>
      <c r="C998" s="565">
        <v>0</v>
      </c>
      <c r="D998" s="565">
        <v>0</v>
      </c>
      <c r="E998" s="566" t="str">
        <f t="shared" si="188"/>
        <v/>
      </c>
      <c r="F998" s="565">
        <v>0</v>
      </c>
      <c r="G998" s="567" t="str">
        <f t="shared" si="191"/>
        <v/>
      </c>
      <c r="H998" s="527"/>
      <c r="I998" s="527"/>
      <c r="J998" s="527"/>
      <c r="K998" s="527"/>
      <c r="L998" s="527"/>
      <c r="M998" s="527"/>
      <c r="N998" s="527"/>
      <c r="O998" s="527"/>
      <c r="P998" s="527"/>
      <c r="Q998" s="527"/>
      <c r="R998" s="527"/>
      <c r="S998" s="527"/>
      <c r="T998" s="527"/>
      <c r="U998" s="527"/>
      <c r="V998" s="527"/>
      <c r="W998" s="527"/>
      <c r="X998" s="527"/>
      <c r="Y998" s="527"/>
      <c r="Z998" s="527"/>
      <c r="AA998" s="527"/>
      <c r="AB998" s="527"/>
      <c r="AC998" s="527"/>
      <c r="HN998" s="527"/>
      <c r="HO998" s="527"/>
      <c r="HP998" s="527"/>
      <c r="HQ998" s="527"/>
      <c r="HR998" s="527"/>
      <c r="HS998" s="527"/>
      <c r="HT998" s="527"/>
      <c r="HU998" s="527"/>
      <c r="HV998" s="527"/>
      <c r="HW998" s="527"/>
      <c r="HX998" s="527"/>
      <c r="HY998" s="527"/>
      <c r="HZ998" s="527"/>
      <c r="IA998" s="527"/>
      <c r="IB998" s="527"/>
      <c r="IC998" s="527"/>
      <c r="ID998" s="527"/>
      <c r="IE998" s="527"/>
      <c r="IF998" s="527"/>
      <c r="IG998" s="527"/>
      <c r="IH998" s="527"/>
      <c r="II998" s="527"/>
      <c r="IJ998" s="527"/>
      <c r="IK998" s="527"/>
      <c r="IL998" s="527"/>
      <c r="IM998" s="527"/>
      <c r="IN998" s="527"/>
      <c r="IO998" s="527"/>
      <c r="IP998" s="527"/>
      <c r="IQ998" s="527"/>
      <c r="IR998" s="527"/>
      <c r="IS998" s="527"/>
    </row>
    <row r="999" s="528" customFormat="1" ht="24.95" customHeight="1" spans="1:253">
      <c r="A999" s="563" t="s">
        <v>806</v>
      </c>
      <c r="B999" s="564">
        <v>378</v>
      </c>
      <c r="C999" s="565">
        <v>1841</v>
      </c>
      <c r="D999" s="565">
        <v>1137</v>
      </c>
      <c r="E999" s="566">
        <f t="shared" si="188"/>
        <v>0.617599130907116</v>
      </c>
      <c r="F999" s="565">
        <v>286</v>
      </c>
      <c r="G999" s="567">
        <f t="shared" si="191"/>
        <v>2.97552447552448</v>
      </c>
    </row>
    <row r="1000" s="528" customFormat="1" ht="24.95" customHeight="1" spans="1:253">
      <c r="A1000" s="568" t="s">
        <v>807</v>
      </c>
      <c r="B1000" s="367">
        <f t="shared" ref="B1000:F1000" si="195">SUM(B1001:B1009)</f>
        <v>0</v>
      </c>
      <c r="C1000" s="367">
        <f t="shared" si="195"/>
        <v>0</v>
      </c>
      <c r="D1000" s="367">
        <f t="shared" si="195"/>
        <v>0</v>
      </c>
      <c r="E1000" s="561" t="str">
        <f t="shared" si="188"/>
        <v/>
      </c>
      <c r="F1000" s="367">
        <f t="shared" si="195"/>
        <v>0</v>
      </c>
      <c r="G1000" s="562" t="str">
        <f t="shared" si="191"/>
        <v/>
      </c>
    </row>
    <row r="1001" s="5" customFormat="1" ht="24.95" customHeight="1" spans="1:253">
      <c r="A1001" s="563" t="s">
        <v>50</v>
      </c>
      <c r="B1001" s="564">
        <v>0</v>
      </c>
      <c r="C1001" s="565">
        <v>0</v>
      </c>
      <c r="D1001" s="565">
        <v>0</v>
      </c>
      <c r="E1001" s="566" t="str">
        <f t="shared" si="188"/>
        <v/>
      </c>
      <c r="F1001" s="565">
        <v>0</v>
      </c>
      <c r="G1001" s="567" t="str">
        <f t="shared" si="191"/>
        <v/>
      </c>
      <c r="H1001" s="527"/>
      <c r="I1001" s="527"/>
      <c r="J1001" s="527"/>
      <c r="K1001" s="527"/>
      <c r="L1001" s="527"/>
      <c r="M1001" s="527"/>
      <c r="N1001" s="527"/>
      <c r="O1001" s="527"/>
      <c r="P1001" s="527"/>
      <c r="Q1001" s="527"/>
      <c r="R1001" s="527"/>
      <c r="S1001" s="527"/>
      <c r="T1001" s="527"/>
      <c r="U1001" s="527"/>
      <c r="V1001" s="527"/>
      <c r="W1001" s="527"/>
      <c r="X1001" s="527"/>
      <c r="Y1001" s="527"/>
      <c r="Z1001" s="527"/>
      <c r="AA1001" s="527"/>
      <c r="AB1001" s="527"/>
      <c r="AC1001" s="527"/>
      <c r="HN1001" s="527"/>
      <c r="HO1001" s="527"/>
      <c r="HP1001" s="527"/>
      <c r="HQ1001" s="527"/>
      <c r="HR1001" s="527"/>
      <c r="HS1001" s="527"/>
      <c r="HT1001" s="527"/>
      <c r="HU1001" s="527"/>
      <c r="HV1001" s="527"/>
      <c r="HW1001" s="527"/>
      <c r="HX1001" s="527"/>
      <c r="HY1001" s="527"/>
      <c r="HZ1001" s="527"/>
      <c r="IA1001" s="527"/>
      <c r="IB1001" s="527"/>
      <c r="IC1001" s="527"/>
      <c r="ID1001" s="527"/>
      <c r="IE1001" s="527"/>
      <c r="IF1001" s="527"/>
      <c r="IG1001" s="527"/>
      <c r="IH1001" s="527"/>
      <c r="II1001" s="527"/>
      <c r="IJ1001" s="527"/>
      <c r="IK1001" s="527"/>
      <c r="IL1001" s="527"/>
      <c r="IM1001" s="527"/>
      <c r="IN1001" s="527"/>
      <c r="IO1001" s="527"/>
      <c r="IP1001" s="527"/>
      <c r="IQ1001" s="527"/>
      <c r="IR1001" s="527"/>
      <c r="IS1001" s="527"/>
    </row>
    <row r="1002" s="529" customFormat="1" ht="24.95" customHeight="1" spans="1:253">
      <c r="A1002" s="563" t="s">
        <v>51</v>
      </c>
      <c r="B1002" s="564">
        <v>0</v>
      </c>
      <c r="C1002" s="565">
        <v>0</v>
      </c>
      <c r="D1002" s="565">
        <v>0</v>
      </c>
      <c r="E1002" s="566" t="str">
        <f t="shared" si="188"/>
        <v/>
      </c>
      <c r="F1002" s="565">
        <v>0</v>
      </c>
      <c r="G1002" s="567" t="str">
        <f t="shared" si="191"/>
        <v/>
      </c>
      <c r="H1002" s="527"/>
      <c r="I1002" s="527"/>
      <c r="J1002" s="527"/>
      <c r="K1002" s="527"/>
      <c r="L1002" s="527"/>
      <c r="M1002" s="527"/>
      <c r="N1002" s="527"/>
      <c r="O1002" s="527"/>
      <c r="P1002" s="527"/>
      <c r="Q1002" s="527"/>
      <c r="R1002" s="527"/>
      <c r="S1002" s="527"/>
      <c r="T1002" s="527"/>
      <c r="U1002" s="527"/>
      <c r="V1002" s="527"/>
      <c r="W1002" s="527"/>
      <c r="X1002" s="527"/>
      <c r="Y1002" s="527"/>
      <c r="Z1002" s="527"/>
      <c r="AA1002" s="527"/>
      <c r="AB1002" s="527"/>
      <c r="AC1002" s="527"/>
      <c r="HN1002" s="527"/>
      <c r="HO1002" s="527"/>
      <c r="HP1002" s="527"/>
      <c r="HQ1002" s="527"/>
      <c r="HR1002" s="527"/>
      <c r="HS1002" s="527"/>
      <c r="HT1002" s="527"/>
      <c r="HU1002" s="527"/>
      <c r="HV1002" s="527"/>
      <c r="HW1002" s="527"/>
      <c r="HX1002" s="527"/>
      <c r="HY1002" s="527"/>
      <c r="HZ1002" s="527"/>
      <c r="IA1002" s="527"/>
      <c r="IB1002" s="527"/>
      <c r="IC1002" s="527"/>
      <c r="ID1002" s="527"/>
      <c r="IE1002" s="527"/>
      <c r="IF1002" s="527"/>
      <c r="IG1002" s="527"/>
      <c r="IH1002" s="527"/>
      <c r="II1002" s="527"/>
      <c r="IJ1002" s="527"/>
      <c r="IK1002" s="527"/>
      <c r="IL1002" s="527"/>
      <c r="IM1002" s="527"/>
      <c r="IN1002" s="527"/>
      <c r="IO1002" s="527"/>
      <c r="IP1002" s="527"/>
      <c r="IQ1002" s="527"/>
      <c r="IR1002" s="527"/>
      <c r="IS1002" s="527"/>
    </row>
    <row r="1003" s="525" customFormat="1" ht="24.95" customHeight="1" spans="1:253">
      <c r="A1003" s="563" t="s">
        <v>52</v>
      </c>
      <c r="B1003" s="564">
        <v>0</v>
      </c>
      <c r="C1003" s="565">
        <v>0</v>
      </c>
      <c r="D1003" s="565">
        <v>0</v>
      </c>
      <c r="E1003" s="566" t="str">
        <f t="shared" si="188"/>
        <v/>
      </c>
      <c r="F1003" s="565">
        <v>0</v>
      </c>
      <c r="G1003" s="567" t="str">
        <f t="shared" si="191"/>
        <v/>
      </c>
      <c r="H1003" s="527"/>
      <c r="I1003" s="527"/>
      <c r="J1003" s="527"/>
      <c r="K1003" s="527"/>
      <c r="L1003" s="527"/>
      <c r="M1003" s="527"/>
      <c r="N1003" s="527"/>
      <c r="O1003" s="527"/>
      <c r="P1003" s="527"/>
      <c r="Q1003" s="527"/>
      <c r="R1003" s="527"/>
      <c r="S1003" s="527"/>
      <c r="T1003" s="527"/>
      <c r="U1003" s="527"/>
      <c r="V1003" s="527"/>
      <c r="W1003" s="527"/>
      <c r="X1003" s="527"/>
      <c r="Y1003" s="527"/>
      <c r="Z1003" s="527"/>
      <c r="AA1003" s="527"/>
      <c r="AB1003" s="527"/>
      <c r="AC1003" s="527"/>
      <c r="HN1003" s="527"/>
      <c r="HO1003" s="527"/>
      <c r="HP1003" s="527"/>
      <c r="HQ1003" s="527"/>
      <c r="HR1003" s="527"/>
      <c r="HS1003" s="527"/>
      <c r="HT1003" s="527"/>
      <c r="HU1003" s="527"/>
      <c r="HV1003" s="527"/>
      <c r="HW1003" s="527"/>
      <c r="HX1003" s="527"/>
      <c r="HY1003" s="527"/>
      <c r="HZ1003" s="527"/>
      <c r="IA1003" s="527"/>
      <c r="IB1003" s="527"/>
      <c r="IC1003" s="527"/>
      <c r="ID1003" s="527"/>
      <c r="IE1003" s="527"/>
      <c r="IF1003" s="527"/>
      <c r="IG1003" s="527"/>
      <c r="IH1003" s="527"/>
      <c r="II1003" s="527"/>
      <c r="IJ1003" s="527"/>
      <c r="IK1003" s="527"/>
      <c r="IL1003" s="527"/>
      <c r="IM1003" s="527"/>
      <c r="IN1003" s="527"/>
      <c r="IO1003" s="527"/>
      <c r="IP1003" s="527"/>
      <c r="IQ1003" s="527"/>
      <c r="IR1003" s="527"/>
      <c r="IS1003" s="527"/>
    </row>
    <row r="1004" s="525" customFormat="1" ht="24.95" customHeight="1" spans="1:253">
      <c r="A1004" s="563" t="s">
        <v>808</v>
      </c>
      <c r="B1004" s="564">
        <v>0</v>
      </c>
      <c r="C1004" s="565">
        <v>0</v>
      </c>
      <c r="D1004" s="565">
        <v>0</v>
      </c>
      <c r="E1004" s="566" t="str">
        <f t="shared" si="188"/>
        <v/>
      </c>
      <c r="F1004" s="565">
        <v>0</v>
      </c>
      <c r="G1004" s="567" t="str">
        <f t="shared" si="191"/>
        <v/>
      </c>
      <c r="H1004" s="527"/>
      <c r="I1004" s="527"/>
      <c r="J1004" s="527"/>
      <c r="K1004" s="527"/>
      <c r="L1004" s="527"/>
      <c r="M1004" s="527"/>
      <c r="N1004" s="527"/>
      <c r="O1004" s="527"/>
      <c r="P1004" s="527"/>
      <c r="Q1004" s="527"/>
      <c r="R1004" s="527"/>
      <c r="S1004" s="527"/>
      <c r="T1004" s="527"/>
      <c r="U1004" s="527"/>
      <c r="V1004" s="527"/>
      <c r="W1004" s="527"/>
      <c r="X1004" s="527"/>
      <c r="Y1004" s="527"/>
      <c r="Z1004" s="527"/>
      <c r="AA1004" s="527"/>
      <c r="AB1004" s="527"/>
      <c r="AC1004" s="527"/>
      <c r="HN1004" s="527"/>
      <c r="HO1004" s="527"/>
      <c r="HP1004" s="527"/>
      <c r="HQ1004" s="527"/>
      <c r="HR1004" s="527"/>
      <c r="HS1004" s="527"/>
      <c r="HT1004" s="527"/>
      <c r="HU1004" s="527"/>
      <c r="HV1004" s="527"/>
      <c r="HW1004" s="527"/>
      <c r="HX1004" s="527"/>
      <c r="HY1004" s="527"/>
      <c r="HZ1004" s="527"/>
      <c r="IA1004" s="527"/>
      <c r="IB1004" s="527"/>
      <c r="IC1004" s="527"/>
      <c r="ID1004" s="527"/>
      <c r="IE1004" s="527"/>
      <c r="IF1004" s="527"/>
      <c r="IG1004" s="527"/>
      <c r="IH1004" s="527"/>
      <c r="II1004" s="527"/>
      <c r="IJ1004" s="527"/>
      <c r="IK1004" s="527"/>
      <c r="IL1004" s="527"/>
      <c r="IM1004" s="527"/>
      <c r="IN1004" s="527"/>
      <c r="IO1004" s="527"/>
      <c r="IP1004" s="527"/>
      <c r="IQ1004" s="527"/>
      <c r="IR1004" s="527"/>
      <c r="IS1004" s="527"/>
    </row>
    <row r="1005" s="525" customFormat="1" ht="24.95" customHeight="1" spans="1:253">
      <c r="A1005" s="563" t="s">
        <v>809</v>
      </c>
      <c r="B1005" s="564">
        <v>0</v>
      </c>
      <c r="C1005" s="565">
        <v>0</v>
      </c>
      <c r="D1005" s="565">
        <v>0</v>
      </c>
      <c r="E1005" s="566" t="str">
        <f t="shared" si="188"/>
        <v/>
      </c>
      <c r="F1005" s="565">
        <v>0</v>
      </c>
      <c r="G1005" s="567" t="str">
        <f t="shared" si="191"/>
        <v/>
      </c>
      <c r="H1005" s="527"/>
      <c r="I1005" s="527"/>
      <c r="J1005" s="527"/>
      <c r="K1005" s="527"/>
      <c r="L1005" s="527"/>
      <c r="M1005" s="527"/>
      <c r="N1005" s="527"/>
      <c r="O1005" s="527"/>
      <c r="P1005" s="527"/>
      <c r="Q1005" s="527"/>
      <c r="R1005" s="527"/>
      <c r="S1005" s="527"/>
      <c r="T1005" s="527"/>
      <c r="U1005" s="527"/>
      <c r="V1005" s="527"/>
      <c r="W1005" s="527"/>
      <c r="X1005" s="527"/>
      <c r="Y1005" s="527"/>
      <c r="Z1005" s="527"/>
      <c r="AA1005" s="527"/>
      <c r="AB1005" s="527"/>
      <c r="AC1005" s="527"/>
      <c r="HN1005" s="527"/>
      <c r="HO1005" s="527"/>
      <c r="HP1005" s="527"/>
      <c r="HQ1005" s="527"/>
      <c r="HR1005" s="527"/>
      <c r="HS1005" s="527"/>
      <c r="HT1005" s="527"/>
      <c r="HU1005" s="527"/>
      <c r="HV1005" s="527"/>
      <c r="HW1005" s="527"/>
      <c r="HX1005" s="527"/>
      <c r="HY1005" s="527"/>
      <c r="HZ1005" s="527"/>
      <c r="IA1005" s="527"/>
      <c r="IB1005" s="527"/>
      <c r="IC1005" s="527"/>
      <c r="ID1005" s="527"/>
      <c r="IE1005" s="527"/>
      <c r="IF1005" s="527"/>
      <c r="IG1005" s="527"/>
      <c r="IH1005" s="527"/>
      <c r="II1005" s="527"/>
      <c r="IJ1005" s="527"/>
      <c r="IK1005" s="527"/>
      <c r="IL1005" s="527"/>
      <c r="IM1005" s="527"/>
      <c r="IN1005" s="527"/>
      <c r="IO1005" s="527"/>
      <c r="IP1005" s="527"/>
      <c r="IQ1005" s="527"/>
      <c r="IR1005" s="527"/>
      <c r="IS1005" s="527"/>
    </row>
    <row r="1006" s="525" customFormat="1" ht="24.95" customHeight="1" spans="1:253">
      <c r="A1006" s="563" t="s">
        <v>810</v>
      </c>
      <c r="B1006" s="564">
        <v>0</v>
      </c>
      <c r="C1006" s="565">
        <v>0</v>
      </c>
      <c r="D1006" s="565">
        <v>0</v>
      </c>
      <c r="E1006" s="566" t="str">
        <f t="shared" si="188"/>
        <v/>
      </c>
      <c r="F1006" s="565">
        <v>0</v>
      </c>
      <c r="G1006" s="567" t="str">
        <f t="shared" si="191"/>
        <v/>
      </c>
      <c r="H1006" s="527"/>
      <c r="I1006" s="527"/>
      <c r="J1006" s="527"/>
      <c r="K1006" s="527"/>
      <c r="L1006" s="527"/>
      <c r="M1006" s="527"/>
      <c r="N1006" s="527"/>
      <c r="O1006" s="527"/>
      <c r="P1006" s="527"/>
      <c r="Q1006" s="527"/>
      <c r="R1006" s="527"/>
      <c r="S1006" s="527"/>
      <c r="T1006" s="527"/>
      <c r="U1006" s="527"/>
      <c r="V1006" s="527"/>
      <c r="W1006" s="527"/>
      <c r="X1006" s="527"/>
      <c r="Y1006" s="527"/>
      <c r="Z1006" s="527"/>
      <c r="AA1006" s="527"/>
      <c r="AB1006" s="527"/>
      <c r="AC1006" s="527"/>
      <c r="HN1006" s="527"/>
      <c r="HO1006" s="527"/>
      <c r="HP1006" s="527"/>
      <c r="HQ1006" s="527"/>
      <c r="HR1006" s="527"/>
      <c r="HS1006" s="527"/>
      <c r="HT1006" s="527"/>
      <c r="HU1006" s="527"/>
      <c r="HV1006" s="527"/>
      <c r="HW1006" s="527"/>
      <c r="HX1006" s="527"/>
      <c r="HY1006" s="527"/>
      <c r="HZ1006" s="527"/>
      <c r="IA1006" s="527"/>
      <c r="IB1006" s="527"/>
      <c r="IC1006" s="527"/>
      <c r="ID1006" s="527"/>
      <c r="IE1006" s="527"/>
      <c r="IF1006" s="527"/>
      <c r="IG1006" s="527"/>
      <c r="IH1006" s="527"/>
      <c r="II1006" s="527"/>
      <c r="IJ1006" s="527"/>
      <c r="IK1006" s="527"/>
      <c r="IL1006" s="527"/>
      <c r="IM1006" s="527"/>
      <c r="IN1006" s="527"/>
      <c r="IO1006" s="527"/>
      <c r="IP1006" s="527"/>
      <c r="IQ1006" s="527"/>
      <c r="IR1006" s="527"/>
      <c r="IS1006" s="527"/>
    </row>
    <row r="1007" s="528" customFormat="1" ht="24.95" customHeight="1" spans="1:253">
      <c r="A1007" s="563" t="s">
        <v>811</v>
      </c>
      <c r="B1007" s="564">
        <v>0</v>
      </c>
      <c r="C1007" s="565">
        <v>0</v>
      </c>
      <c r="D1007" s="565">
        <v>0</v>
      </c>
      <c r="E1007" s="566" t="str">
        <f t="shared" si="188"/>
        <v/>
      </c>
      <c r="F1007" s="565">
        <v>0</v>
      </c>
      <c r="G1007" s="567" t="str">
        <f t="shared" si="191"/>
        <v/>
      </c>
    </row>
    <row r="1008" s="525" customFormat="1" ht="24.95" customHeight="1" spans="1:253">
      <c r="A1008" s="563" t="s">
        <v>812</v>
      </c>
      <c r="B1008" s="564">
        <v>0</v>
      </c>
      <c r="C1008" s="565">
        <v>0</v>
      </c>
      <c r="D1008" s="565">
        <v>0</v>
      </c>
      <c r="E1008" s="566" t="str">
        <f t="shared" si="188"/>
        <v/>
      </c>
      <c r="F1008" s="565">
        <v>0</v>
      </c>
      <c r="G1008" s="567" t="str">
        <f t="shared" si="191"/>
        <v/>
      </c>
      <c r="H1008" s="527"/>
      <c r="I1008" s="527"/>
      <c r="J1008" s="527"/>
      <c r="K1008" s="527"/>
      <c r="L1008" s="527"/>
      <c r="M1008" s="527"/>
      <c r="N1008" s="527"/>
      <c r="O1008" s="527"/>
      <c r="P1008" s="527"/>
      <c r="Q1008" s="527"/>
      <c r="R1008" s="527"/>
      <c r="S1008" s="527"/>
      <c r="T1008" s="527"/>
      <c r="U1008" s="527"/>
      <c r="V1008" s="527"/>
      <c r="W1008" s="527"/>
      <c r="X1008" s="527"/>
      <c r="Y1008" s="527"/>
      <c r="Z1008" s="527"/>
      <c r="AA1008" s="527"/>
      <c r="AB1008" s="527"/>
      <c r="AC1008" s="527"/>
      <c r="HN1008" s="527"/>
      <c r="HO1008" s="527"/>
      <c r="HP1008" s="527"/>
      <c r="HQ1008" s="527"/>
      <c r="HR1008" s="527"/>
      <c r="HS1008" s="527"/>
      <c r="HT1008" s="527"/>
      <c r="HU1008" s="527"/>
      <c r="HV1008" s="527"/>
      <c r="HW1008" s="527"/>
      <c r="HX1008" s="527"/>
      <c r="HY1008" s="527"/>
      <c r="HZ1008" s="527"/>
      <c r="IA1008" s="527"/>
      <c r="IB1008" s="527"/>
      <c r="IC1008" s="527"/>
      <c r="ID1008" s="527"/>
      <c r="IE1008" s="527"/>
      <c r="IF1008" s="527"/>
      <c r="IG1008" s="527"/>
      <c r="IH1008" s="527"/>
      <c r="II1008" s="527"/>
      <c r="IJ1008" s="527"/>
      <c r="IK1008" s="527"/>
      <c r="IL1008" s="527"/>
      <c r="IM1008" s="527"/>
      <c r="IN1008" s="527"/>
      <c r="IO1008" s="527"/>
      <c r="IP1008" s="527"/>
      <c r="IQ1008" s="527"/>
      <c r="IR1008" s="527"/>
      <c r="IS1008" s="527"/>
    </row>
    <row r="1009" s="528" customFormat="1" ht="24.95" customHeight="1" spans="1:253">
      <c r="A1009" s="563" t="s">
        <v>813</v>
      </c>
      <c r="B1009" s="564">
        <v>0</v>
      </c>
      <c r="C1009" s="565">
        <v>0</v>
      </c>
      <c r="D1009" s="565">
        <v>0</v>
      </c>
      <c r="E1009" s="566" t="str">
        <f t="shared" si="188"/>
        <v/>
      </c>
      <c r="F1009" s="565">
        <v>0</v>
      </c>
      <c r="G1009" s="567" t="str">
        <f t="shared" si="191"/>
        <v/>
      </c>
    </row>
    <row r="1010" s="525" customFormat="1" ht="24.95" customHeight="1" spans="1:253">
      <c r="A1010" s="568" t="s">
        <v>814</v>
      </c>
      <c r="B1010" s="367">
        <f t="shared" ref="B1010:F1010" si="196">SUM(B1011:B1019)</f>
        <v>0</v>
      </c>
      <c r="C1010" s="367">
        <f t="shared" si="196"/>
        <v>0</v>
      </c>
      <c r="D1010" s="367">
        <f t="shared" si="196"/>
        <v>0</v>
      </c>
      <c r="E1010" s="561" t="str">
        <f t="shared" si="188"/>
        <v/>
      </c>
      <c r="F1010" s="367">
        <f t="shared" si="196"/>
        <v>0</v>
      </c>
      <c r="G1010" s="562" t="str">
        <f t="shared" si="191"/>
        <v/>
      </c>
      <c r="H1010" s="527"/>
      <c r="I1010" s="527"/>
      <c r="J1010" s="527"/>
      <c r="K1010" s="527"/>
      <c r="L1010" s="527"/>
      <c r="M1010" s="527"/>
      <c r="N1010" s="527"/>
      <c r="O1010" s="527"/>
      <c r="P1010" s="527"/>
      <c r="Q1010" s="527"/>
      <c r="R1010" s="527"/>
      <c r="S1010" s="527"/>
      <c r="T1010" s="527"/>
      <c r="U1010" s="527"/>
      <c r="V1010" s="527"/>
      <c r="W1010" s="527"/>
      <c r="X1010" s="527"/>
      <c r="Y1010" s="527"/>
      <c r="Z1010" s="527"/>
      <c r="AA1010" s="527"/>
      <c r="AB1010" s="527"/>
      <c r="AC1010" s="527"/>
      <c r="HN1010" s="527"/>
      <c r="HO1010" s="527"/>
      <c r="HP1010" s="527"/>
      <c r="HQ1010" s="527"/>
      <c r="HR1010" s="527"/>
      <c r="HS1010" s="527"/>
      <c r="HT1010" s="527"/>
      <c r="HU1010" s="527"/>
      <c r="HV1010" s="527"/>
      <c r="HW1010" s="527"/>
      <c r="HX1010" s="527"/>
      <c r="HY1010" s="527"/>
      <c r="HZ1010" s="527"/>
      <c r="IA1010" s="527"/>
      <c r="IB1010" s="527"/>
      <c r="IC1010" s="527"/>
      <c r="ID1010" s="527"/>
      <c r="IE1010" s="527"/>
      <c r="IF1010" s="527"/>
      <c r="IG1010" s="527"/>
      <c r="IH1010" s="527"/>
      <c r="II1010" s="527"/>
      <c r="IJ1010" s="527"/>
      <c r="IK1010" s="527"/>
      <c r="IL1010" s="527"/>
      <c r="IM1010" s="527"/>
      <c r="IN1010" s="527"/>
      <c r="IO1010" s="527"/>
      <c r="IP1010" s="527"/>
      <c r="IQ1010" s="527"/>
      <c r="IR1010" s="527"/>
      <c r="IS1010" s="527"/>
    </row>
    <row r="1011" s="528" customFormat="1" ht="24.95" customHeight="1" spans="1:253">
      <c r="A1011" s="563" t="s">
        <v>50</v>
      </c>
      <c r="B1011" s="564">
        <v>0</v>
      </c>
      <c r="C1011" s="565">
        <v>0</v>
      </c>
      <c r="D1011" s="565">
        <v>0</v>
      </c>
      <c r="E1011" s="566" t="str">
        <f t="shared" si="188"/>
        <v/>
      </c>
      <c r="F1011" s="565">
        <v>0</v>
      </c>
      <c r="G1011" s="567" t="str">
        <f t="shared" si="191"/>
        <v/>
      </c>
    </row>
    <row r="1012" s="529" customFormat="1" ht="24.95" customHeight="1" spans="1:253">
      <c r="A1012" s="563" t="s">
        <v>51</v>
      </c>
      <c r="B1012" s="564">
        <v>0</v>
      </c>
      <c r="C1012" s="565">
        <v>0</v>
      </c>
      <c r="D1012" s="565">
        <v>0</v>
      </c>
      <c r="E1012" s="566" t="str">
        <f t="shared" si="188"/>
        <v/>
      </c>
      <c r="F1012" s="565">
        <v>0</v>
      </c>
      <c r="G1012" s="567" t="str">
        <f t="shared" si="191"/>
        <v/>
      </c>
      <c r="H1012" s="527"/>
      <c r="I1012" s="527"/>
      <c r="J1012" s="527"/>
      <c r="K1012" s="527"/>
      <c r="L1012" s="527"/>
      <c r="M1012" s="527"/>
      <c r="N1012" s="527"/>
      <c r="O1012" s="527"/>
      <c r="P1012" s="527"/>
      <c r="Q1012" s="527"/>
      <c r="R1012" s="527"/>
      <c r="S1012" s="527"/>
      <c r="T1012" s="527"/>
      <c r="U1012" s="527"/>
      <c r="V1012" s="527"/>
      <c r="W1012" s="527"/>
      <c r="X1012" s="527"/>
      <c r="Y1012" s="527"/>
      <c r="Z1012" s="527"/>
      <c r="AA1012" s="527"/>
      <c r="AB1012" s="527"/>
      <c r="AC1012" s="527"/>
      <c r="HN1012" s="527"/>
      <c r="HO1012" s="527"/>
      <c r="HP1012" s="527"/>
      <c r="HQ1012" s="527"/>
      <c r="HR1012" s="527"/>
      <c r="HS1012" s="527"/>
      <c r="HT1012" s="527"/>
      <c r="HU1012" s="527"/>
      <c r="HV1012" s="527"/>
      <c r="HW1012" s="527"/>
      <c r="HX1012" s="527"/>
      <c r="HY1012" s="527"/>
      <c r="HZ1012" s="527"/>
      <c r="IA1012" s="527"/>
      <c r="IB1012" s="527"/>
      <c r="IC1012" s="527"/>
      <c r="ID1012" s="527"/>
      <c r="IE1012" s="527"/>
      <c r="IF1012" s="527"/>
      <c r="IG1012" s="527"/>
      <c r="IH1012" s="527"/>
      <c r="II1012" s="527"/>
      <c r="IJ1012" s="527"/>
      <c r="IK1012" s="527"/>
      <c r="IL1012" s="527"/>
      <c r="IM1012" s="527"/>
      <c r="IN1012" s="527"/>
      <c r="IO1012" s="527"/>
      <c r="IP1012" s="527"/>
      <c r="IQ1012" s="527"/>
      <c r="IR1012" s="527"/>
      <c r="IS1012" s="527"/>
    </row>
    <row r="1013" s="528" customFormat="1" ht="24.95" customHeight="1" spans="1:253">
      <c r="A1013" s="563" t="s">
        <v>52</v>
      </c>
      <c r="B1013" s="564">
        <v>0</v>
      </c>
      <c r="C1013" s="565">
        <v>0</v>
      </c>
      <c r="D1013" s="565">
        <v>0</v>
      </c>
      <c r="E1013" s="566" t="str">
        <f t="shared" si="188"/>
        <v/>
      </c>
      <c r="F1013" s="565">
        <v>0</v>
      </c>
      <c r="G1013" s="567" t="str">
        <f t="shared" si="191"/>
        <v/>
      </c>
    </row>
    <row r="1014" s="528" customFormat="1" ht="24.95" customHeight="1" spans="1:253">
      <c r="A1014" s="563" t="s">
        <v>815</v>
      </c>
      <c r="B1014" s="564">
        <v>0</v>
      </c>
      <c r="C1014" s="565">
        <v>0</v>
      </c>
      <c r="D1014" s="565">
        <v>0</v>
      </c>
      <c r="E1014" s="566" t="str">
        <f t="shared" si="188"/>
        <v/>
      </c>
      <c r="F1014" s="565">
        <v>0</v>
      </c>
      <c r="G1014" s="567" t="str">
        <f t="shared" si="191"/>
        <v/>
      </c>
    </row>
    <row r="1015" s="528" customFormat="1" ht="24.95" customHeight="1" spans="1:253">
      <c r="A1015" s="563" t="s">
        <v>816</v>
      </c>
      <c r="B1015" s="564">
        <v>0</v>
      </c>
      <c r="C1015" s="565">
        <v>0</v>
      </c>
      <c r="D1015" s="565">
        <v>0</v>
      </c>
      <c r="E1015" s="566" t="str">
        <f t="shared" si="188"/>
        <v/>
      </c>
      <c r="F1015" s="565">
        <v>0</v>
      </c>
      <c r="G1015" s="567" t="str">
        <f t="shared" si="191"/>
        <v/>
      </c>
    </row>
    <row r="1016" s="532" customFormat="1" ht="24.95" customHeight="1" spans="1:253">
      <c r="A1016" s="563" t="s">
        <v>817</v>
      </c>
      <c r="B1016" s="564">
        <v>0</v>
      </c>
      <c r="C1016" s="565">
        <v>0</v>
      </c>
      <c r="D1016" s="565">
        <v>0</v>
      </c>
      <c r="E1016" s="566" t="str">
        <f t="shared" si="188"/>
        <v/>
      </c>
      <c r="F1016" s="565">
        <v>0</v>
      </c>
      <c r="G1016" s="567" t="str">
        <f t="shared" si="191"/>
        <v/>
      </c>
      <c r="H1016" s="527"/>
      <c r="I1016" s="527"/>
      <c r="J1016" s="527"/>
      <c r="K1016" s="527"/>
      <c r="L1016" s="527"/>
      <c r="M1016" s="527"/>
      <c r="N1016" s="527"/>
      <c r="O1016" s="527"/>
      <c r="P1016" s="527"/>
      <c r="Q1016" s="527"/>
      <c r="R1016" s="527"/>
      <c r="S1016" s="527"/>
      <c r="T1016" s="527"/>
      <c r="U1016" s="527"/>
      <c r="V1016" s="527"/>
      <c r="W1016" s="527"/>
      <c r="X1016" s="527"/>
      <c r="Y1016" s="527"/>
      <c r="Z1016" s="527"/>
      <c r="AA1016" s="527"/>
      <c r="AB1016" s="527"/>
      <c r="AC1016" s="527"/>
      <c r="HN1016" s="527"/>
      <c r="HO1016" s="527"/>
      <c r="HP1016" s="527"/>
      <c r="HQ1016" s="527"/>
      <c r="HR1016" s="527"/>
      <c r="HS1016" s="527"/>
      <c r="HT1016" s="527"/>
      <c r="HU1016" s="527"/>
      <c r="HV1016" s="527"/>
      <c r="HW1016" s="527"/>
      <c r="HX1016" s="527"/>
      <c r="HY1016" s="527"/>
      <c r="HZ1016" s="527"/>
      <c r="IA1016" s="527"/>
      <c r="IB1016" s="527"/>
      <c r="IC1016" s="527"/>
      <c r="ID1016" s="527"/>
      <c r="IE1016" s="527"/>
      <c r="IF1016" s="527"/>
      <c r="IG1016" s="527"/>
      <c r="IH1016" s="527"/>
      <c r="II1016" s="527"/>
      <c r="IJ1016" s="527"/>
      <c r="IK1016" s="527"/>
      <c r="IL1016" s="527"/>
      <c r="IM1016" s="527"/>
      <c r="IN1016" s="527"/>
      <c r="IO1016" s="527"/>
      <c r="IP1016" s="527"/>
      <c r="IQ1016" s="527"/>
      <c r="IR1016" s="527"/>
      <c r="IS1016" s="527"/>
    </row>
    <row r="1017" s="532" customFormat="1" ht="24.95" customHeight="1" spans="1:253">
      <c r="A1017" s="563" t="s">
        <v>818</v>
      </c>
      <c r="B1017" s="564">
        <v>0</v>
      </c>
      <c r="C1017" s="565">
        <v>0</v>
      </c>
      <c r="D1017" s="565">
        <v>0</v>
      </c>
      <c r="E1017" s="566" t="str">
        <f t="shared" si="188"/>
        <v/>
      </c>
      <c r="F1017" s="565">
        <v>0</v>
      </c>
      <c r="G1017" s="567" t="str">
        <f t="shared" si="191"/>
        <v/>
      </c>
      <c r="H1017" s="527"/>
      <c r="I1017" s="527"/>
      <c r="J1017" s="527"/>
      <c r="K1017" s="527"/>
      <c r="L1017" s="527"/>
      <c r="M1017" s="527"/>
      <c r="N1017" s="527"/>
      <c r="O1017" s="527"/>
      <c r="P1017" s="527"/>
      <c r="Q1017" s="527"/>
      <c r="R1017" s="527"/>
      <c r="S1017" s="527"/>
      <c r="T1017" s="527"/>
      <c r="U1017" s="527"/>
      <c r="V1017" s="527"/>
      <c r="W1017" s="527"/>
      <c r="X1017" s="527"/>
      <c r="Y1017" s="527"/>
      <c r="Z1017" s="527"/>
      <c r="AA1017" s="527"/>
      <c r="AB1017" s="527"/>
      <c r="AC1017" s="527"/>
      <c r="HN1017" s="527"/>
      <c r="HO1017" s="527"/>
      <c r="HP1017" s="527"/>
      <c r="HQ1017" s="527"/>
      <c r="HR1017" s="527"/>
      <c r="HS1017" s="527"/>
      <c r="HT1017" s="527"/>
      <c r="HU1017" s="527"/>
      <c r="HV1017" s="527"/>
      <c r="HW1017" s="527"/>
      <c r="HX1017" s="527"/>
      <c r="HY1017" s="527"/>
      <c r="HZ1017" s="527"/>
      <c r="IA1017" s="527"/>
      <c r="IB1017" s="527"/>
      <c r="IC1017" s="527"/>
      <c r="ID1017" s="527"/>
      <c r="IE1017" s="527"/>
      <c r="IF1017" s="527"/>
      <c r="IG1017" s="527"/>
      <c r="IH1017" s="527"/>
      <c r="II1017" s="527"/>
      <c r="IJ1017" s="527"/>
      <c r="IK1017" s="527"/>
      <c r="IL1017" s="527"/>
      <c r="IM1017" s="527"/>
      <c r="IN1017" s="527"/>
      <c r="IO1017" s="527"/>
      <c r="IP1017" s="527"/>
      <c r="IQ1017" s="527"/>
      <c r="IR1017" s="527"/>
      <c r="IS1017" s="527"/>
    </row>
    <row r="1018" s="525" customFormat="1" ht="24.95" customHeight="1" spans="1:253">
      <c r="A1018" s="563" t="s">
        <v>819</v>
      </c>
      <c r="B1018" s="564">
        <v>0</v>
      </c>
      <c r="C1018" s="565">
        <v>0</v>
      </c>
      <c r="D1018" s="565">
        <v>0</v>
      </c>
      <c r="E1018" s="566" t="str">
        <f t="shared" si="188"/>
        <v/>
      </c>
      <c r="F1018" s="565">
        <v>0</v>
      </c>
      <c r="G1018" s="567" t="str">
        <f t="shared" si="191"/>
        <v/>
      </c>
      <c r="H1018" s="527"/>
      <c r="I1018" s="527"/>
      <c r="J1018" s="527"/>
      <c r="K1018" s="527"/>
      <c r="L1018" s="527"/>
      <c r="M1018" s="527"/>
      <c r="N1018" s="527"/>
      <c r="O1018" s="527"/>
      <c r="P1018" s="527"/>
      <c r="Q1018" s="527"/>
      <c r="R1018" s="527"/>
      <c r="S1018" s="527"/>
      <c r="T1018" s="527"/>
      <c r="U1018" s="527"/>
      <c r="V1018" s="527"/>
      <c r="W1018" s="527"/>
      <c r="X1018" s="527"/>
      <c r="Y1018" s="527"/>
      <c r="Z1018" s="527"/>
      <c r="AA1018" s="527"/>
      <c r="AB1018" s="527"/>
      <c r="AC1018" s="527"/>
      <c r="HN1018" s="527"/>
      <c r="HO1018" s="527"/>
      <c r="HP1018" s="527"/>
      <c r="HQ1018" s="527"/>
      <c r="HR1018" s="527"/>
      <c r="HS1018" s="527"/>
      <c r="HT1018" s="527"/>
      <c r="HU1018" s="527"/>
      <c r="HV1018" s="527"/>
      <c r="HW1018" s="527"/>
      <c r="HX1018" s="527"/>
      <c r="HY1018" s="527"/>
      <c r="HZ1018" s="527"/>
      <c r="IA1018" s="527"/>
      <c r="IB1018" s="527"/>
      <c r="IC1018" s="527"/>
      <c r="ID1018" s="527"/>
      <c r="IE1018" s="527"/>
      <c r="IF1018" s="527"/>
      <c r="IG1018" s="527"/>
      <c r="IH1018" s="527"/>
      <c r="II1018" s="527"/>
      <c r="IJ1018" s="527"/>
      <c r="IK1018" s="527"/>
      <c r="IL1018" s="527"/>
      <c r="IM1018" s="527"/>
      <c r="IN1018" s="527"/>
      <c r="IO1018" s="527"/>
      <c r="IP1018" s="527"/>
      <c r="IQ1018" s="527"/>
      <c r="IR1018" s="527"/>
      <c r="IS1018" s="527"/>
    </row>
    <row r="1019" s="525" customFormat="1" ht="24.95" customHeight="1" spans="1:253">
      <c r="A1019" s="563" t="s">
        <v>820</v>
      </c>
      <c r="B1019" s="564">
        <v>0</v>
      </c>
      <c r="C1019" s="565">
        <v>0</v>
      </c>
      <c r="D1019" s="565">
        <v>0</v>
      </c>
      <c r="E1019" s="566" t="str">
        <f t="shared" si="188"/>
        <v/>
      </c>
      <c r="F1019" s="565">
        <v>0</v>
      </c>
      <c r="G1019" s="567" t="str">
        <f t="shared" si="191"/>
        <v/>
      </c>
      <c r="H1019" s="527"/>
      <c r="I1019" s="527"/>
      <c r="J1019" s="527"/>
      <c r="K1019" s="527"/>
      <c r="L1019" s="527"/>
      <c r="M1019" s="527"/>
      <c r="N1019" s="527"/>
      <c r="O1019" s="527"/>
      <c r="P1019" s="527"/>
      <c r="Q1019" s="527"/>
      <c r="R1019" s="527"/>
      <c r="S1019" s="527"/>
      <c r="T1019" s="527"/>
      <c r="U1019" s="527"/>
      <c r="V1019" s="527"/>
      <c r="W1019" s="527"/>
      <c r="X1019" s="527"/>
      <c r="Y1019" s="527"/>
      <c r="Z1019" s="527"/>
      <c r="AA1019" s="527"/>
      <c r="AB1019" s="527"/>
      <c r="AC1019" s="527"/>
      <c r="HN1019" s="527"/>
      <c r="HO1019" s="527"/>
      <c r="HP1019" s="527"/>
      <c r="HQ1019" s="527"/>
      <c r="HR1019" s="527"/>
      <c r="HS1019" s="527"/>
      <c r="HT1019" s="527"/>
      <c r="HU1019" s="527"/>
      <c r="HV1019" s="527"/>
      <c r="HW1019" s="527"/>
      <c r="HX1019" s="527"/>
      <c r="HY1019" s="527"/>
      <c r="HZ1019" s="527"/>
      <c r="IA1019" s="527"/>
      <c r="IB1019" s="527"/>
      <c r="IC1019" s="527"/>
      <c r="ID1019" s="527"/>
      <c r="IE1019" s="527"/>
      <c r="IF1019" s="527"/>
      <c r="IG1019" s="527"/>
      <c r="IH1019" s="527"/>
      <c r="II1019" s="527"/>
      <c r="IJ1019" s="527"/>
      <c r="IK1019" s="527"/>
      <c r="IL1019" s="527"/>
      <c r="IM1019" s="527"/>
      <c r="IN1019" s="527"/>
      <c r="IO1019" s="527"/>
      <c r="IP1019" s="527"/>
      <c r="IQ1019" s="527"/>
      <c r="IR1019" s="527"/>
      <c r="IS1019" s="527"/>
    </row>
    <row r="1020" s="525" customFormat="1" ht="24.95" customHeight="1" spans="1:253">
      <c r="A1020" s="568" t="s">
        <v>821</v>
      </c>
      <c r="B1020" s="367">
        <f t="shared" ref="B1020:F1020" si="197">SUM(B1021:B1026)</f>
        <v>0</v>
      </c>
      <c r="C1020" s="367">
        <f t="shared" si="197"/>
        <v>0</v>
      </c>
      <c r="D1020" s="367">
        <f t="shared" si="197"/>
        <v>0</v>
      </c>
      <c r="E1020" s="561" t="str">
        <f t="shared" si="188"/>
        <v/>
      </c>
      <c r="F1020" s="367">
        <f t="shared" si="197"/>
        <v>0</v>
      </c>
      <c r="G1020" s="562" t="str">
        <f t="shared" si="191"/>
        <v/>
      </c>
      <c r="H1020" s="527"/>
      <c r="I1020" s="527"/>
      <c r="J1020" s="527"/>
      <c r="K1020" s="527"/>
      <c r="L1020" s="527"/>
      <c r="M1020" s="527"/>
      <c r="N1020" s="527"/>
      <c r="O1020" s="527"/>
      <c r="P1020" s="527"/>
      <c r="Q1020" s="527"/>
      <c r="R1020" s="527"/>
      <c r="S1020" s="527"/>
      <c r="T1020" s="527"/>
      <c r="U1020" s="527"/>
      <c r="V1020" s="527"/>
      <c r="W1020" s="527"/>
      <c r="X1020" s="527"/>
      <c r="Y1020" s="527"/>
      <c r="Z1020" s="527"/>
      <c r="AA1020" s="527"/>
      <c r="AB1020" s="527"/>
      <c r="AC1020" s="527"/>
      <c r="HN1020" s="527"/>
      <c r="HO1020" s="527"/>
      <c r="HP1020" s="527"/>
      <c r="HQ1020" s="527"/>
      <c r="HR1020" s="527"/>
      <c r="HS1020" s="527"/>
      <c r="HT1020" s="527"/>
      <c r="HU1020" s="527"/>
      <c r="HV1020" s="527"/>
      <c r="HW1020" s="527"/>
      <c r="HX1020" s="527"/>
      <c r="HY1020" s="527"/>
      <c r="HZ1020" s="527"/>
      <c r="IA1020" s="527"/>
      <c r="IB1020" s="527"/>
      <c r="IC1020" s="527"/>
      <c r="ID1020" s="527"/>
      <c r="IE1020" s="527"/>
      <c r="IF1020" s="527"/>
      <c r="IG1020" s="527"/>
      <c r="IH1020" s="527"/>
      <c r="II1020" s="527"/>
      <c r="IJ1020" s="527"/>
      <c r="IK1020" s="527"/>
      <c r="IL1020" s="527"/>
      <c r="IM1020" s="527"/>
      <c r="IN1020" s="527"/>
      <c r="IO1020" s="527"/>
      <c r="IP1020" s="527"/>
      <c r="IQ1020" s="527"/>
      <c r="IR1020" s="527"/>
      <c r="IS1020" s="527"/>
    </row>
    <row r="1021" s="528" customFormat="1" ht="24.95" customHeight="1" spans="1:253">
      <c r="A1021" s="563" t="s">
        <v>50</v>
      </c>
      <c r="B1021" s="564">
        <v>0</v>
      </c>
      <c r="C1021" s="565">
        <v>0</v>
      </c>
      <c r="D1021" s="565">
        <v>0</v>
      </c>
      <c r="E1021" s="566" t="str">
        <f t="shared" si="188"/>
        <v/>
      </c>
      <c r="F1021" s="565">
        <v>0</v>
      </c>
      <c r="G1021" s="567" t="str">
        <f t="shared" si="191"/>
        <v/>
      </c>
    </row>
    <row r="1022" s="529" customFormat="1" ht="24.95" customHeight="1" spans="1:253">
      <c r="A1022" s="563" t="s">
        <v>51</v>
      </c>
      <c r="B1022" s="564">
        <v>0</v>
      </c>
      <c r="C1022" s="565">
        <v>0</v>
      </c>
      <c r="D1022" s="565">
        <v>0</v>
      </c>
      <c r="E1022" s="566" t="str">
        <f t="shared" si="188"/>
        <v/>
      </c>
      <c r="F1022" s="565">
        <v>0</v>
      </c>
      <c r="G1022" s="567" t="str">
        <f t="shared" si="191"/>
        <v/>
      </c>
      <c r="H1022" s="527"/>
      <c r="I1022" s="527"/>
      <c r="J1022" s="527"/>
      <c r="K1022" s="527"/>
      <c r="L1022" s="527"/>
      <c r="M1022" s="527"/>
      <c r="N1022" s="527"/>
      <c r="O1022" s="527"/>
      <c r="P1022" s="527"/>
      <c r="Q1022" s="527"/>
      <c r="R1022" s="527"/>
      <c r="S1022" s="527"/>
      <c r="T1022" s="527"/>
      <c r="U1022" s="527"/>
      <c r="V1022" s="527"/>
      <c r="W1022" s="527"/>
      <c r="X1022" s="527"/>
      <c r="Y1022" s="527"/>
      <c r="Z1022" s="527"/>
      <c r="AA1022" s="527"/>
      <c r="AB1022" s="527"/>
      <c r="AC1022" s="527"/>
      <c r="HN1022" s="527"/>
      <c r="HO1022" s="527"/>
      <c r="HP1022" s="527"/>
      <c r="HQ1022" s="527"/>
      <c r="HR1022" s="527"/>
      <c r="HS1022" s="527"/>
      <c r="HT1022" s="527"/>
      <c r="HU1022" s="527"/>
      <c r="HV1022" s="527"/>
      <c r="HW1022" s="527"/>
      <c r="HX1022" s="527"/>
      <c r="HY1022" s="527"/>
      <c r="HZ1022" s="527"/>
      <c r="IA1022" s="527"/>
      <c r="IB1022" s="527"/>
      <c r="IC1022" s="527"/>
      <c r="ID1022" s="527"/>
      <c r="IE1022" s="527"/>
      <c r="IF1022" s="527"/>
      <c r="IG1022" s="527"/>
      <c r="IH1022" s="527"/>
      <c r="II1022" s="527"/>
      <c r="IJ1022" s="527"/>
      <c r="IK1022" s="527"/>
      <c r="IL1022" s="527"/>
      <c r="IM1022" s="527"/>
      <c r="IN1022" s="527"/>
      <c r="IO1022" s="527"/>
      <c r="IP1022" s="527"/>
      <c r="IQ1022" s="527"/>
      <c r="IR1022" s="527"/>
      <c r="IS1022" s="527"/>
    </row>
    <row r="1023" s="5" customFormat="1" ht="24.95" customHeight="1" spans="1:253">
      <c r="A1023" s="563" t="s">
        <v>52</v>
      </c>
      <c r="B1023" s="564">
        <v>0</v>
      </c>
      <c r="C1023" s="565">
        <v>0</v>
      </c>
      <c r="D1023" s="565">
        <v>0</v>
      </c>
      <c r="E1023" s="566" t="str">
        <f t="shared" si="188"/>
        <v/>
      </c>
      <c r="F1023" s="565">
        <v>0</v>
      </c>
      <c r="G1023" s="567" t="str">
        <f t="shared" si="191"/>
        <v/>
      </c>
      <c r="H1023" s="527"/>
      <c r="I1023" s="527"/>
      <c r="J1023" s="527"/>
      <c r="K1023" s="527"/>
      <c r="L1023" s="527"/>
      <c r="M1023" s="527"/>
      <c r="N1023" s="527"/>
      <c r="O1023" s="527"/>
      <c r="P1023" s="527"/>
      <c r="Q1023" s="527"/>
      <c r="R1023" s="527"/>
      <c r="S1023" s="527"/>
      <c r="T1023" s="527"/>
      <c r="U1023" s="527"/>
      <c r="V1023" s="527"/>
      <c r="W1023" s="527"/>
      <c r="X1023" s="527"/>
      <c r="Y1023" s="527"/>
      <c r="Z1023" s="527"/>
      <c r="AA1023" s="527"/>
      <c r="AB1023" s="527"/>
      <c r="AC1023" s="527"/>
      <c r="HN1023" s="527"/>
      <c r="HO1023" s="527"/>
      <c r="HP1023" s="527"/>
      <c r="HQ1023" s="527"/>
      <c r="HR1023" s="527"/>
      <c r="HS1023" s="527"/>
      <c r="HT1023" s="527"/>
      <c r="HU1023" s="527"/>
      <c r="HV1023" s="527"/>
      <c r="HW1023" s="527"/>
      <c r="HX1023" s="527"/>
      <c r="HY1023" s="527"/>
      <c r="HZ1023" s="527"/>
      <c r="IA1023" s="527"/>
      <c r="IB1023" s="527"/>
      <c r="IC1023" s="527"/>
      <c r="ID1023" s="527"/>
      <c r="IE1023" s="527"/>
      <c r="IF1023" s="527"/>
      <c r="IG1023" s="527"/>
      <c r="IH1023" s="527"/>
      <c r="II1023" s="527"/>
      <c r="IJ1023" s="527"/>
      <c r="IK1023" s="527"/>
      <c r="IL1023" s="527"/>
      <c r="IM1023" s="527"/>
      <c r="IN1023" s="527"/>
      <c r="IO1023" s="527"/>
      <c r="IP1023" s="527"/>
      <c r="IQ1023" s="527"/>
      <c r="IR1023" s="527"/>
      <c r="IS1023" s="527"/>
    </row>
    <row r="1024" s="5" customFormat="1" ht="24.95" customHeight="1" spans="1:253">
      <c r="A1024" s="563" t="s">
        <v>812</v>
      </c>
      <c r="B1024" s="564">
        <v>0</v>
      </c>
      <c r="C1024" s="565">
        <v>0</v>
      </c>
      <c r="D1024" s="565">
        <v>0</v>
      </c>
      <c r="E1024" s="566" t="str">
        <f t="shared" si="188"/>
        <v/>
      </c>
      <c r="F1024" s="565">
        <v>0</v>
      </c>
      <c r="G1024" s="567" t="str">
        <f t="shared" si="191"/>
        <v/>
      </c>
      <c r="H1024" s="527"/>
      <c r="I1024" s="527"/>
      <c r="J1024" s="527"/>
      <c r="K1024" s="527"/>
      <c r="L1024" s="527"/>
      <c r="M1024" s="527"/>
      <c r="N1024" s="527"/>
      <c r="O1024" s="527"/>
      <c r="P1024" s="527"/>
      <c r="Q1024" s="527"/>
      <c r="R1024" s="527"/>
      <c r="S1024" s="527"/>
      <c r="T1024" s="527"/>
      <c r="U1024" s="527"/>
      <c r="V1024" s="527"/>
      <c r="W1024" s="527"/>
      <c r="X1024" s="527"/>
      <c r="Y1024" s="527"/>
      <c r="Z1024" s="527"/>
      <c r="AA1024" s="527"/>
      <c r="AB1024" s="527"/>
      <c r="AC1024" s="527"/>
      <c r="HN1024" s="527"/>
      <c r="HO1024" s="527"/>
      <c r="HP1024" s="527"/>
      <c r="HQ1024" s="527"/>
      <c r="HR1024" s="527"/>
      <c r="HS1024" s="527"/>
      <c r="HT1024" s="527"/>
      <c r="HU1024" s="527"/>
      <c r="HV1024" s="527"/>
      <c r="HW1024" s="527"/>
      <c r="HX1024" s="527"/>
      <c r="HY1024" s="527"/>
      <c r="HZ1024" s="527"/>
      <c r="IA1024" s="527"/>
      <c r="IB1024" s="527"/>
      <c r="IC1024" s="527"/>
      <c r="ID1024" s="527"/>
      <c r="IE1024" s="527"/>
      <c r="IF1024" s="527"/>
      <c r="IG1024" s="527"/>
      <c r="IH1024" s="527"/>
      <c r="II1024" s="527"/>
      <c r="IJ1024" s="527"/>
      <c r="IK1024" s="527"/>
      <c r="IL1024" s="527"/>
      <c r="IM1024" s="527"/>
      <c r="IN1024" s="527"/>
      <c r="IO1024" s="527"/>
      <c r="IP1024" s="527"/>
      <c r="IQ1024" s="527"/>
      <c r="IR1024" s="527"/>
      <c r="IS1024" s="527"/>
    </row>
    <row r="1025" s="528" customFormat="1" ht="24.95" customHeight="1" spans="1:253">
      <c r="A1025" s="563" t="s">
        <v>822</v>
      </c>
      <c r="B1025" s="564">
        <v>0</v>
      </c>
      <c r="C1025" s="565">
        <v>0</v>
      </c>
      <c r="D1025" s="565">
        <v>0</v>
      </c>
      <c r="E1025" s="566" t="str">
        <f t="shared" si="188"/>
        <v/>
      </c>
      <c r="F1025" s="565">
        <v>0</v>
      </c>
      <c r="G1025" s="567" t="str">
        <f t="shared" si="191"/>
        <v/>
      </c>
    </row>
    <row r="1026" s="528" customFormat="1" ht="24.95" customHeight="1" spans="1:253">
      <c r="A1026" s="563" t="s">
        <v>823</v>
      </c>
      <c r="B1026" s="564">
        <v>0</v>
      </c>
      <c r="C1026" s="565">
        <v>0</v>
      </c>
      <c r="D1026" s="565">
        <v>0</v>
      </c>
      <c r="E1026" s="566" t="str">
        <f t="shared" si="188"/>
        <v/>
      </c>
      <c r="F1026" s="565">
        <v>0</v>
      </c>
      <c r="G1026" s="567" t="str">
        <f t="shared" si="191"/>
        <v/>
      </c>
    </row>
    <row r="1027" s="529" customFormat="1" ht="24.95" customHeight="1" spans="1:253">
      <c r="A1027" s="568" t="s">
        <v>824</v>
      </c>
      <c r="B1027" s="367">
        <f t="shared" ref="B1027:F1027" si="198">SUM(B1028:B1029)</f>
        <v>814</v>
      </c>
      <c r="C1027" s="367">
        <f t="shared" si="198"/>
        <v>2078</v>
      </c>
      <c r="D1027" s="367">
        <f t="shared" si="198"/>
        <v>2078</v>
      </c>
      <c r="E1027" s="561">
        <f t="shared" si="188"/>
        <v>1</v>
      </c>
      <c r="F1027" s="367">
        <f t="shared" si="198"/>
        <v>9</v>
      </c>
      <c r="G1027" s="562">
        <f t="shared" si="191"/>
        <v>229.888888888889</v>
      </c>
      <c r="H1027" s="527"/>
      <c r="I1027" s="527"/>
      <c r="J1027" s="527"/>
      <c r="K1027" s="527"/>
      <c r="L1027" s="527"/>
      <c r="M1027" s="527"/>
      <c r="N1027" s="527"/>
      <c r="O1027" s="527"/>
      <c r="P1027" s="527"/>
      <c r="Q1027" s="527"/>
      <c r="R1027" s="527"/>
      <c r="S1027" s="527"/>
      <c r="T1027" s="527"/>
      <c r="U1027" s="527"/>
      <c r="V1027" s="527"/>
      <c r="W1027" s="527"/>
      <c r="X1027" s="527"/>
      <c r="Y1027" s="527"/>
      <c r="Z1027" s="527"/>
      <c r="AA1027" s="527"/>
      <c r="AB1027" s="527"/>
      <c r="AC1027" s="527"/>
      <c r="HN1027" s="527"/>
      <c r="HO1027" s="527"/>
      <c r="HP1027" s="527"/>
      <c r="HQ1027" s="527"/>
      <c r="HR1027" s="527"/>
      <c r="HS1027" s="527"/>
      <c r="HT1027" s="527"/>
      <c r="HU1027" s="527"/>
      <c r="HV1027" s="527"/>
      <c r="HW1027" s="527"/>
      <c r="HX1027" s="527"/>
      <c r="HY1027" s="527"/>
      <c r="HZ1027" s="527"/>
      <c r="IA1027" s="527"/>
      <c r="IB1027" s="527"/>
      <c r="IC1027" s="527"/>
      <c r="ID1027" s="527"/>
      <c r="IE1027" s="527"/>
      <c r="IF1027" s="527"/>
      <c r="IG1027" s="527"/>
      <c r="IH1027" s="527"/>
      <c r="II1027" s="527"/>
      <c r="IJ1027" s="527"/>
      <c r="IK1027" s="527"/>
      <c r="IL1027" s="527"/>
      <c r="IM1027" s="527"/>
      <c r="IN1027" s="527"/>
      <c r="IO1027" s="527"/>
      <c r="IP1027" s="527"/>
      <c r="IQ1027" s="527"/>
      <c r="IR1027" s="527"/>
      <c r="IS1027" s="527"/>
    </row>
    <row r="1028" s="5" customFormat="1" ht="24.95" customHeight="1" spans="1:253">
      <c r="A1028" s="563" t="s">
        <v>825</v>
      </c>
      <c r="B1028" s="564">
        <v>360</v>
      </c>
      <c r="C1028" s="565">
        <v>0</v>
      </c>
      <c r="D1028" s="565">
        <v>0</v>
      </c>
      <c r="E1028" s="566" t="str">
        <f t="shared" si="188"/>
        <v/>
      </c>
      <c r="F1028" s="565">
        <v>0</v>
      </c>
      <c r="G1028" s="567" t="str">
        <f t="shared" si="191"/>
        <v/>
      </c>
      <c r="H1028" s="527"/>
      <c r="I1028" s="527"/>
      <c r="J1028" s="527"/>
      <c r="K1028" s="527"/>
      <c r="L1028" s="527"/>
      <c r="M1028" s="527"/>
      <c r="N1028" s="527"/>
      <c r="O1028" s="527"/>
      <c r="P1028" s="527"/>
      <c r="Q1028" s="527"/>
      <c r="R1028" s="527"/>
      <c r="S1028" s="527"/>
      <c r="T1028" s="527"/>
      <c r="U1028" s="527"/>
      <c r="V1028" s="527"/>
      <c r="W1028" s="527"/>
      <c r="X1028" s="527"/>
      <c r="Y1028" s="527"/>
      <c r="Z1028" s="527"/>
      <c r="AA1028" s="527"/>
      <c r="AB1028" s="527"/>
      <c r="AC1028" s="527"/>
      <c r="HN1028" s="527"/>
      <c r="HO1028" s="527"/>
      <c r="HP1028" s="527"/>
      <c r="HQ1028" s="527"/>
      <c r="HR1028" s="527"/>
      <c r="HS1028" s="527"/>
      <c r="HT1028" s="527"/>
      <c r="HU1028" s="527"/>
      <c r="HV1028" s="527"/>
      <c r="HW1028" s="527"/>
      <c r="HX1028" s="527"/>
      <c r="HY1028" s="527"/>
      <c r="HZ1028" s="527"/>
      <c r="IA1028" s="527"/>
      <c r="IB1028" s="527"/>
      <c r="IC1028" s="527"/>
      <c r="ID1028" s="527"/>
      <c r="IE1028" s="527"/>
      <c r="IF1028" s="527"/>
      <c r="IG1028" s="527"/>
      <c r="IH1028" s="527"/>
      <c r="II1028" s="527"/>
      <c r="IJ1028" s="527"/>
      <c r="IK1028" s="527"/>
      <c r="IL1028" s="527"/>
      <c r="IM1028" s="527"/>
      <c r="IN1028" s="527"/>
      <c r="IO1028" s="527"/>
      <c r="IP1028" s="527"/>
      <c r="IQ1028" s="527"/>
      <c r="IR1028" s="527"/>
      <c r="IS1028" s="527"/>
    </row>
    <row r="1029" s="528" customFormat="1" ht="24.95" customHeight="1" spans="1:253">
      <c r="A1029" s="563" t="s">
        <v>826</v>
      </c>
      <c r="B1029" s="564">
        <v>454</v>
      </c>
      <c r="C1029" s="565">
        <v>2078</v>
      </c>
      <c r="D1029" s="565">
        <v>2078</v>
      </c>
      <c r="E1029" s="566">
        <f t="shared" ref="E1029:E1092" si="199">IFERROR(D1029/C1029,"")</f>
        <v>1</v>
      </c>
      <c r="F1029" s="565">
        <v>9</v>
      </c>
      <c r="G1029" s="567">
        <f t="shared" si="191"/>
        <v>229.888888888889</v>
      </c>
    </row>
    <row r="1030" s="528" customFormat="1" ht="24.95" customHeight="1" spans="1:253">
      <c r="A1030" s="568" t="s">
        <v>827</v>
      </c>
      <c r="B1030" s="367">
        <f t="shared" ref="B1030:F1030" si="200">SUM(B1031,B1041,B1057,B1062,B1073,B1080,B1088)</f>
        <v>1269</v>
      </c>
      <c r="C1030" s="367">
        <f t="shared" si="200"/>
        <v>1101</v>
      </c>
      <c r="D1030" s="367">
        <f t="shared" si="200"/>
        <v>1010</v>
      </c>
      <c r="E1030" s="561">
        <f t="shared" si="199"/>
        <v>0.917347865576748</v>
      </c>
      <c r="F1030" s="367">
        <f t="shared" si="200"/>
        <v>1443</v>
      </c>
      <c r="G1030" s="562">
        <f t="shared" si="191"/>
        <v>-0.3000693000693</v>
      </c>
    </row>
    <row r="1031" s="5" customFormat="1" ht="24.95" customHeight="1" spans="1:253">
      <c r="A1031" s="568" t="s">
        <v>828</v>
      </c>
      <c r="B1031" s="367">
        <f t="shared" ref="B1031:F1031" si="201">SUM(B1032:B1040)</f>
        <v>0</v>
      </c>
      <c r="C1031" s="367">
        <f t="shared" si="201"/>
        <v>0</v>
      </c>
      <c r="D1031" s="367">
        <f t="shared" si="201"/>
        <v>0</v>
      </c>
      <c r="E1031" s="561" t="str">
        <f t="shared" si="199"/>
        <v/>
      </c>
      <c r="F1031" s="367">
        <f t="shared" si="201"/>
        <v>0</v>
      </c>
      <c r="G1031" s="562" t="str">
        <f t="shared" si="191"/>
        <v/>
      </c>
      <c r="H1031" s="527"/>
      <c r="I1031" s="527"/>
      <c r="J1031" s="527"/>
      <c r="K1031" s="527"/>
      <c r="L1031" s="527"/>
      <c r="M1031" s="527"/>
      <c r="N1031" s="527"/>
      <c r="O1031" s="527"/>
      <c r="P1031" s="527"/>
      <c r="Q1031" s="527"/>
      <c r="R1031" s="527"/>
      <c r="S1031" s="527"/>
      <c r="T1031" s="527"/>
      <c r="U1031" s="527"/>
      <c r="V1031" s="527"/>
      <c r="W1031" s="527"/>
      <c r="X1031" s="527"/>
      <c r="Y1031" s="527"/>
      <c r="Z1031" s="527"/>
      <c r="AA1031" s="527"/>
      <c r="AB1031" s="527"/>
      <c r="AC1031" s="527"/>
      <c r="HN1031" s="527"/>
      <c r="HO1031" s="527"/>
      <c r="HP1031" s="527"/>
      <c r="HQ1031" s="527"/>
      <c r="HR1031" s="527"/>
      <c r="HS1031" s="527"/>
      <c r="HT1031" s="527"/>
      <c r="HU1031" s="527"/>
      <c r="HV1031" s="527"/>
      <c r="HW1031" s="527"/>
      <c r="HX1031" s="527"/>
      <c r="HY1031" s="527"/>
      <c r="HZ1031" s="527"/>
      <c r="IA1031" s="527"/>
      <c r="IB1031" s="527"/>
      <c r="IC1031" s="527"/>
      <c r="ID1031" s="527"/>
      <c r="IE1031" s="527"/>
      <c r="IF1031" s="527"/>
      <c r="IG1031" s="527"/>
      <c r="IH1031" s="527"/>
      <c r="II1031" s="527"/>
      <c r="IJ1031" s="527"/>
      <c r="IK1031" s="527"/>
      <c r="IL1031" s="527"/>
      <c r="IM1031" s="527"/>
      <c r="IN1031" s="527"/>
      <c r="IO1031" s="527"/>
      <c r="IP1031" s="527"/>
      <c r="IQ1031" s="527"/>
      <c r="IR1031" s="527"/>
      <c r="IS1031" s="527"/>
    </row>
    <row r="1032" s="5" customFormat="1" ht="24.95" customHeight="1" spans="1:253">
      <c r="A1032" s="563" t="s">
        <v>50</v>
      </c>
      <c r="B1032" s="564">
        <v>0</v>
      </c>
      <c r="C1032" s="565">
        <v>0</v>
      </c>
      <c r="D1032" s="565">
        <v>0</v>
      </c>
      <c r="E1032" s="566" t="str">
        <f t="shared" si="199"/>
        <v/>
      </c>
      <c r="F1032" s="565">
        <v>0</v>
      </c>
      <c r="G1032" s="567" t="str">
        <f t="shared" si="191"/>
        <v/>
      </c>
      <c r="H1032" s="527"/>
      <c r="I1032" s="527"/>
      <c r="J1032" s="527"/>
      <c r="K1032" s="527"/>
      <c r="L1032" s="527"/>
      <c r="M1032" s="527"/>
      <c r="N1032" s="527"/>
      <c r="O1032" s="527"/>
      <c r="P1032" s="527"/>
      <c r="Q1032" s="527"/>
      <c r="R1032" s="527"/>
      <c r="S1032" s="527"/>
      <c r="T1032" s="527"/>
      <c r="U1032" s="527"/>
      <c r="V1032" s="527"/>
      <c r="W1032" s="527"/>
      <c r="X1032" s="527"/>
      <c r="Y1032" s="527"/>
      <c r="Z1032" s="527"/>
      <c r="AA1032" s="527"/>
      <c r="AB1032" s="527"/>
      <c r="AC1032" s="527"/>
      <c r="HN1032" s="527"/>
      <c r="HO1032" s="527"/>
      <c r="HP1032" s="527"/>
      <c r="HQ1032" s="527"/>
      <c r="HR1032" s="527"/>
      <c r="HS1032" s="527"/>
      <c r="HT1032" s="527"/>
      <c r="HU1032" s="527"/>
      <c r="HV1032" s="527"/>
      <c r="HW1032" s="527"/>
      <c r="HX1032" s="527"/>
      <c r="HY1032" s="527"/>
      <c r="HZ1032" s="527"/>
      <c r="IA1032" s="527"/>
      <c r="IB1032" s="527"/>
      <c r="IC1032" s="527"/>
      <c r="ID1032" s="527"/>
      <c r="IE1032" s="527"/>
      <c r="IF1032" s="527"/>
      <c r="IG1032" s="527"/>
      <c r="IH1032" s="527"/>
      <c r="II1032" s="527"/>
      <c r="IJ1032" s="527"/>
      <c r="IK1032" s="527"/>
      <c r="IL1032" s="527"/>
      <c r="IM1032" s="527"/>
      <c r="IN1032" s="527"/>
      <c r="IO1032" s="527"/>
      <c r="IP1032" s="527"/>
      <c r="IQ1032" s="527"/>
      <c r="IR1032" s="527"/>
      <c r="IS1032" s="527"/>
    </row>
    <row r="1033" s="528" customFormat="1" ht="24.95" customHeight="1" spans="1:253">
      <c r="A1033" s="563" t="s">
        <v>51</v>
      </c>
      <c r="B1033" s="564">
        <v>0</v>
      </c>
      <c r="C1033" s="565">
        <v>0</v>
      </c>
      <c r="D1033" s="565">
        <v>0</v>
      </c>
      <c r="E1033" s="566" t="str">
        <f t="shared" si="199"/>
        <v/>
      </c>
      <c r="F1033" s="565">
        <v>0</v>
      </c>
      <c r="G1033" s="567" t="str">
        <f t="shared" si="191"/>
        <v/>
      </c>
    </row>
    <row r="1034" s="528" customFormat="1" ht="24.95" customHeight="1" spans="1:253">
      <c r="A1034" s="563" t="s">
        <v>52</v>
      </c>
      <c r="B1034" s="564">
        <v>0</v>
      </c>
      <c r="C1034" s="565">
        <v>0</v>
      </c>
      <c r="D1034" s="565">
        <v>0</v>
      </c>
      <c r="E1034" s="566" t="str">
        <f t="shared" si="199"/>
        <v/>
      </c>
      <c r="F1034" s="565">
        <v>0</v>
      </c>
      <c r="G1034" s="567" t="str">
        <f t="shared" si="191"/>
        <v/>
      </c>
    </row>
    <row r="1035" s="532" customFormat="1" ht="24.95" customHeight="1" spans="1:253">
      <c r="A1035" s="563" t="s">
        <v>829</v>
      </c>
      <c r="B1035" s="564">
        <v>0</v>
      </c>
      <c r="C1035" s="565">
        <v>0</v>
      </c>
      <c r="D1035" s="565">
        <v>0</v>
      </c>
      <c r="E1035" s="566" t="str">
        <f t="shared" si="199"/>
        <v/>
      </c>
      <c r="F1035" s="565">
        <v>0</v>
      </c>
      <c r="G1035" s="567" t="str">
        <f t="shared" si="191"/>
        <v/>
      </c>
      <c r="H1035" s="527"/>
      <c r="I1035" s="527"/>
      <c r="J1035" s="527"/>
      <c r="K1035" s="527"/>
      <c r="L1035" s="527"/>
      <c r="M1035" s="527"/>
      <c r="N1035" s="527"/>
      <c r="O1035" s="527"/>
      <c r="P1035" s="527"/>
      <c r="Q1035" s="527"/>
      <c r="R1035" s="527"/>
      <c r="S1035" s="527"/>
      <c r="T1035" s="527"/>
      <c r="U1035" s="527"/>
      <c r="V1035" s="527"/>
      <c r="W1035" s="527"/>
      <c r="X1035" s="527"/>
      <c r="Y1035" s="527"/>
      <c r="Z1035" s="527"/>
      <c r="AA1035" s="527"/>
      <c r="AB1035" s="527"/>
      <c r="AC1035" s="527"/>
      <c r="HN1035" s="527"/>
      <c r="HO1035" s="527"/>
      <c r="HP1035" s="527"/>
      <c r="HQ1035" s="527"/>
      <c r="HR1035" s="527"/>
      <c r="HS1035" s="527"/>
      <c r="HT1035" s="527"/>
      <c r="HU1035" s="527"/>
      <c r="HV1035" s="527"/>
      <c r="HW1035" s="527"/>
      <c r="HX1035" s="527"/>
      <c r="HY1035" s="527"/>
      <c r="HZ1035" s="527"/>
      <c r="IA1035" s="527"/>
      <c r="IB1035" s="527"/>
      <c r="IC1035" s="527"/>
      <c r="ID1035" s="527"/>
      <c r="IE1035" s="527"/>
      <c r="IF1035" s="527"/>
      <c r="IG1035" s="527"/>
      <c r="IH1035" s="527"/>
      <c r="II1035" s="527"/>
      <c r="IJ1035" s="527"/>
      <c r="IK1035" s="527"/>
      <c r="IL1035" s="527"/>
      <c r="IM1035" s="527"/>
      <c r="IN1035" s="527"/>
      <c r="IO1035" s="527"/>
      <c r="IP1035" s="527"/>
      <c r="IQ1035" s="527"/>
      <c r="IR1035" s="527"/>
      <c r="IS1035" s="527"/>
    </row>
    <row r="1036" s="532" customFormat="1" ht="24.95" customHeight="1" spans="1:253">
      <c r="A1036" s="563" t="s">
        <v>830</v>
      </c>
      <c r="B1036" s="564">
        <v>0</v>
      </c>
      <c r="C1036" s="565">
        <v>0</v>
      </c>
      <c r="D1036" s="565">
        <v>0</v>
      </c>
      <c r="E1036" s="566" t="str">
        <f t="shared" si="199"/>
        <v/>
      </c>
      <c r="F1036" s="565">
        <v>0</v>
      </c>
      <c r="G1036" s="567" t="str">
        <f t="shared" si="191"/>
        <v/>
      </c>
      <c r="H1036" s="527"/>
      <c r="I1036" s="527"/>
      <c r="J1036" s="527"/>
      <c r="K1036" s="527"/>
      <c r="L1036" s="527"/>
      <c r="M1036" s="527"/>
      <c r="N1036" s="527"/>
      <c r="O1036" s="527"/>
      <c r="P1036" s="527"/>
      <c r="Q1036" s="527"/>
      <c r="R1036" s="527"/>
      <c r="S1036" s="527"/>
      <c r="T1036" s="527"/>
      <c r="U1036" s="527"/>
      <c r="V1036" s="527"/>
      <c r="W1036" s="527"/>
      <c r="X1036" s="527"/>
      <c r="Y1036" s="527"/>
      <c r="Z1036" s="527"/>
      <c r="AA1036" s="527"/>
      <c r="AB1036" s="527"/>
      <c r="AC1036" s="527"/>
      <c r="HN1036" s="527"/>
      <c r="HO1036" s="527"/>
      <c r="HP1036" s="527"/>
      <c r="HQ1036" s="527"/>
      <c r="HR1036" s="527"/>
      <c r="HS1036" s="527"/>
      <c r="HT1036" s="527"/>
      <c r="HU1036" s="527"/>
      <c r="HV1036" s="527"/>
      <c r="HW1036" s="527"/>
      <c r="HX1036" s="527"/>
      <c r="HY1036" s="527"/>
      <c r="HZ1036" s="527"/>
      <c r="IA1036" s="527"/>
      <c r="IB1036" s="527"/>
      <c r="IC1036" s="527"/>
      <c r="ID1036" s="527"/>
      <c r="IE1036" s="527"/>
      <c r="IF1036" s="527"/>
      <c r="IG1036" s="527"/>
      <c r="IH1036" s="527"/>
      <c r="II1036" s="527"/>
      <c r="IJ1036" s="527"/>
      <c r="IK1036" s="527"/>
      <c r="IL1036" s="527"/>
      <c r="IM1036" s="527"/>
      <c r="IN1036" s="527"/>
      <c r="IO1036" s="527"/>
      <c r="IP1036" s="527"/>
      <c r="IQ1036" s="527"/>
      <c r="IR1036" s="527"/>
      <c r="IS1036" s="527"/>
    </row>
    <row r="1037" s="525" customFormat="1" ht="24.95" customHeight="1" spans="1:253">
      <c r="A1037" s="563" t="s">
        <v>831</v>
      </c>
      <c r="B1037" s="564">
        <v>0</v>
      </c>
      <c r="C1037" s="565">
        <v>0</v>
      </c>
      <c r="D1037" s="565">
        <v>0</v>
      </c>
      <c r="E1037" s="566" t="str">
        <f t="shared" si="199"/>
        <v/>
      </c>
      <c r="F1037" s="565">
        <v>0</v>
      </c>
      <c r="G1037" s="567" t="str">
        <f t="shared" si="191"/>
        <v/>
      </c>
      <c r="H1037" s="527"/>
      <c r="I1037" s="527"/>
      <c r="J1037" s="527"/>
      <c r="K1037" s="527"/>
      <c r="L1037" s="527"/>
      <c r="M1037" s="527"/>
      <c r="N1037" s="527"/>
      <c r="O1037" s="527"/>
      <c r="P1037" s="527"/>
      <c r="Q1037" s="527"/>
      <c r="R1037" s="527"/>
      <c r="S1037" s="527"/>
      <c r="T1037" s="527"/>
      <c r="U1037" s="527"/>
      <c r="V1037" s="527"/>
      <c r="W1037" s="527"/>
      <c r="X1037" s="527"/>
      <c r="Y1037" s="527"/>
      <c r="Z1037" s="527"/>
      <c r="AA1037" s="527"/>
      <c r="AB1037" s="527"/>
      <c r="AC1037" s="527"/>
      <c r="HN1037" s="527"/>
      <c r="HO1037" s="527"/>
      <c r="HP1037" s="527"/>
      <c r="HQ1037" s="527"/>
      <c r="HR1037" s="527"/>
      <c r="HS1037" s="527"/>
      <c r="HT1037" s="527"/>
      <c r="HU1037" s="527"/>
      <c r="HV1037" s="527"/>
      <c r="HW1037" s="527"/>
      <c r="HX1037" s="527"/>
      <c r="HY1037" s="527"/>
      <c r="HZ1037" s="527"/>
      <c r="IA1037" s="527"/>
      <c r="IB1037" s="527"/>
      <c r="IC1037" s="527"/>
      <c r="ID1037" s="527"/>
      <c r="IE1037" s="527"/>
      <c r="IF1037" s="527"/>
      <c r="IG1037" s="527"/>
      <c r="IH1037" s="527"/>
      <c r="II1037" s="527"/>
      <c r="IJ1037" s="527"/>
      <c r="IK1037" s="527"/>
      <c r="IL1037" s="527"/>
      <c r="IM1037" s="527"/>
      <c r="IN1037" s="527"/>
      <c r="IO1037" s="527"/>
      <c r="IP1037" s="527"/>
      <c r="IQ1037" s="527"/>
      <c r="IR1037" s="527"/>
      <c r="IS1037" s="527"/>
    </row>
    <row r="1038" s="525" customFormat="1" ht="24.95" customHeight="1" spans="1:253">
      <c r="A1038" s="563" t="s">
        <v>832</v>
      </c>
      <c r="B1038" s="564">
        <v>0</v>
      </c>
      <c r="C1038" s="565">
        <v>0</v>
      </c>
      <c r="D1038" s="565">
        <v>0</v>
      </c>
      <c r="E1038" s="566" t="str">
        <f t="shared" si="199"/>
        <v/>
      </c>
      <c r="F1038" s="565">
        <v>0</v>
      </c>
      <c r="G1038" s="567" t="str">
        <f t="shared" ref="G1038:G1101" si="202">IFERROR((D1038-F1038)/F1038,"")</f>
        <v/>
      </c>
      <c r="H1038" s="527"/>
      <c r="I1038" s="527"/>
      <c r="J1038" s="527"/>
      <c r="K1038" s="527"/>
      <c r="L1038" s="527"/>
      <c r="M1038" s="527"/>
      <c r="N1038" s="527"/>
      <c r="O1038" s="527"/>
      <c r="P1038" s="527"/>
      <c r="Q1038" s="527"/>
      <c r="R1038" s="527"/>
      <c r="S1038" s="527"/>
      <c r="T1038" s="527"/>
      <c r="U1038" s="527"/>
      <c r="V1038" s="527"/>
      <c r="W1038" s="527"/>
      <c r="X1038" s="527"/>
      <c r="Y1038" s="527"/>
      <c r="Z1038" s="527"/>
      <c r="AA1038" s="527"/>
      <c r="AB1038" s="527"/>
      <c r="AC1038" s="527"/>
      <c r="HN1038" s="527"/>
      <c r="HO1038" s="527"/>
      <c r="HP1038" s="527"/>
      <c r="HQ1038" s="527"/>
      <c r="HR1038" s="527"/>
      <c r="HS1038" s="527"/>
      <c r="HT1038" s="527"/>
      <c r="HU1038" s="527"/>
      <c r="HV1038" s="527"/>
      <c r="HW1038" s="527"/>
      <c r="HX1038" s="527"/>
      <c r="HY1038" s="527"/>
      <c r="HZ1038" s="527"/>
      <c r="IA1038" s="527"/>
      <c r="IB1038" s="527"/>
      <c r="IC1038" s="527"/>
      <c r="ID1038" s="527"/>
      <c r="IE1038" s="527"/>
      <c r="IF1038" s="527"/>
      <c r="IG1038" s="527"/>
      <c r="IH1038" s="527"/>
      <c r="II1038" s="527"/>
      <c r="IJ1038" s="527"/>
      <c r="IK1038" s="527"/>
      <c r="IL1038" s="527"/>
      <c r="IM1038" s="527"/>
      <c r="IN1038" s="527"/>
      <c r="IO1038" s="527"/>
      <c r="IP1038" s="527"/>
      <c r="IQ1038" s="527"/>
      <c r="IR1038" s="527"/>
      <c r="IS1038" s="527"/>
    </row>
    <row r="1039" s="529" customFormat="1" ht="24.95" customHeight="1" spans="1:253">
      <c r="A1039" s="563" t="s">
        <v>833</v>
      </c>
      <c r="B1039" s="564">
        <v>0</v>
      </c>
      <c r="C1039" s="565">
        <v>0</v>
      </c>
      <c r="D1039" s="565">
        <v>0</v>
      </c>
      <c r="E1039" s="566" t="str">
        <f t="shared" si="199"/>
        <v/>
      </c>
      <c r="F1039" s="565">
        <v>0</v>
      </c>
      <c r="G1039" s="567" t="str">
        <f t="shared" si="202"/>
        <v/>
      </c>
      <c r="H1039" s="527"/>
      <c r="I1039" s="527"/>
      <c r="J1039" s="527"/>
      <c r="K1039" s="527"/>
      <c r="L1039" s="527"/>
      <c r="M1039" s="527"/>
      <c r="N1039" s="527"/>
      <c r="O1039" s="527"/>
      <c r="P1039" s="527"/>
      <c r="Q1039" s="527"/>
      <c r="R1039" s="527"/>
      <c r="S1039" s="527"/>
      <c r="T1039" s="527"/>
      <c r="U1039" s="527"/>
      <c r="V1039" s="527"/>
      <c r="W1039" s="527"/>
      <c r="X1039" s="527"/>
      <c r="Y1039" s="527"/>
      <c r="Z1039" s="527"/>
      <c r="AA1039" s="527"/>
      <c r="AB1039" s="527"/>
      <c r="AC1039" s="527"/>
      <c r="HN1039" s="527"/>
      <c r="HO1039" s="527"/>
      <c r="HP1039" s="527"/>
      <c r="HQ1039" s="527"/>
      <c r="HR1039" s="527"/>
      <c r="HS1039" s="527"/>
      <c r="HT1039" s="527"/>
      <c r="HU1039" s="527"/>
      <c r="HV1039" s="527"/>
      <c r="HW1039" s="527"/>
      <c r="HX1039" s="527"/>
      <c r="HY1039" s="527"/>
      <c r="HZ1039" s="527"/>
      <c r="IA1039" s="527"/>
      <c r="IB1039" s="527"/>
      <c r="IC1039" s="527"/>
      <c r="ID1039" s="527"/>
      <c r="IE1039" s="527"/>
      <c r="IF1039" s="527"/>
      <c r="IG1039" s="527"/>
      <c r="IH1039" s="527"/>
      <c r="II1039" s="527"/>
      <c r="IJ1039" s="527"/>
      <c r="IK1039" s="527"/>
      <c r="IL1039" s="527"/>
      <c r="IM1039" s="527"/>
      <c r="IN1039" s="527"/>
      <c r="IO1039" s="527"/>
      <c r="IP1039" s="527"/>
      <c r="IQ1039" s="527"/>
      <c r="IR1039" s="527"/>
      <c r="IS1039" s="527"/>
    </row>
    <row r="1040" s="528" customFormat="1" ht="24.95" customHeight="1" spans="1:253">
      <c r="A1040" s="563" t="s">
        <v>834</v>
      </c>
      <c r="B1040" s="564">
        <v>0</v>
      </c>
      <c r="C1040" s="565">
        <v>0</v>
      </c>
      <c r="D1040" s="565">
        <v>0</v>
      </c>
      <c r="E1040" s="566" t="str">
        <f t="shared" si="199"/>
        <v/>
      </c>
      <c r="F1040" s="565">
        <v>0</v>
      </c>
      <c r="G1040" s="567" t="str">
        <f t="shared" si="202"/>
        <v/>
      </c>
    </row>
    <row r="1041" s="5" customFormat="1" ht="24.95" customHeight="1" spans="1:253">
      <c r="A1041" s="568" t="s">
        <v>835</v>
      </c>
      <c r="B1041" s="367">
        <f t="shared" ref="B1041:F1041" si="203">SUM(B1042:B1056)</f>
        <v>259</v>
      </c>
      <c r="C1041" s="367">
        <f t="shared" si="203"/>
        <v>394</v>
      </c>
      <c r="D1041" s="367">
        <f t="shared" si="203"/>
        <v>364</v>
      </c>
      <c r="E1041" s="561">
        <f t="shared" si="199"/>
        <v>0.923857868020305</v>
      </c>
      <c r="F1041" s="367">
        <f t="shared" si="203"/>
        <v>988</v>
      </c>
      <c r="G1041" s="562">
        <f t="shared" si="202"/>
        <v>-0.631578947368421</v>
      </c>
      <c r="H1041" s="527"/>
      <c r="I1041" s="527"/>
      <c r="J1041" s="527"/>
      <c r="K1041" s="527"/>
      <c r="L1041" s="527"/>
      <c r="M1041" s="527"/>
      <c r="N1041" s="527"/>
      <c r="O1041" s="527"/>
      <c r="P1041" s="527"/>
      <c r="Q1041" s="527"/>
      <c r="R1041" s="527"/>
      <c r="S1041" s="527"/>
      <c r="T1041" s="527"/>
      <c r="U1041" s="527"/>
      <c r="V1041" s="527"/>
      <c r="W1041" s="527"/>
      <c r="X1041" s="527"/>
      <c r="Y1041" s="527"/>
      <c r="Z1041" s="527"/>
      <c r="AA1041" s="527"/>
      <c r="AB1041" s="527"/>
      <c r="AC1041" s="527"/>
      <c r="HN1041" s="527"/>
      <c r="HO1041" s="527"/>
      <c r="HP1041" s="527"/>
      <c r="HQ1041" s="527"/>
      <c r="HR1041" s="527"/>
      <c r="HS1041" s="527"/>
      <c r="HT1041" s="527"/>
      <c r="HU1041" s="527"/>
      <c r="HV1041" s="527"/>
      <c r="HW1041" s="527"/>
      <c r="HX1041" s="527"/>
      <c r="HY1041" s="527"/>
      <c r="HZ1041" s="527"/>
      <c r="IA1041" s="527"/>
      <c r="IB1041" s="527"/>
      <c r="IC1041" s="527"/>
      <c r="ID1041" s="527"/>
      <c r="IE1041" s="527"/>
      <c r="IF1041" s="527"/>
      <c r="IG1041" s="527"/>
      <c r="IH1041" s="527"/>
      <c r="II1041" s="527"/>
      <c r="IJ1041" s="527"/>
      <c r="IK1041" s="527"/>
      <c r="IL1041" s="527"/>
      <c r="IM1041" s="527"/>
      <c r="IN1041" s="527"/>
      <c r="IO1041" s="527"/>
      <c r="IP1041" s="527"/>
      <c r="IQ1041" s="527"/>
      <c r="IR1041" s="527"/>
      <c r="IS1041" s="527"/>
    </row>
    <row r="1042" s="529" customFormat="1" ht="24.95" customHeight="1" spans="1:253">
      <c r="A1042" s="563" t="s">
        <v>50</v>
      </c>
      <c r="B1042" s="564">
        <v>0</v>
      </c>
      <c r="C1042" s="565">
        <v>0</v>
      </c>
      <c r="D1042" s="565">
        <v>0</v>
      </c>
      <c r="E1042" s="566" t="str">
        <f t="shared" si="199"/>
        <v/>
      </c>
      <c r="F1042" s="565">
        <v>0</v>
      </c>
      <c r="G1042" s="567" t="str">
        <f t="shared" si="202"/>
        <v/>
      </c>
      <c r="H1042" s="527"/>
      <c r="I1042" s="527"/>
      <c r="J1042" s="527"/>
      <c r="K1042" s="527"/>
      <c r="L1042" s="527"/>
      <c r="M1042" s="527"/>
      <c r="N1042" s="527"/>
      <c r="O1042" s="527"/>
      <c r="P1042" s="527"/>
      <c r="Q1042" s="527"/>
      <c r="R1042" s="527"/>
      <c r="S1042" s="527"/>
      <c r="T1042" s="527"/>
      <c r="U1042" s="527"/>
      <c r="V1042" s="527"/>
      <c r="W1042" s="527"/>
      <c r="X1042" s="527"/>
      <c r="Y1042" s="527"/>
      <c r="Z1042" s="527"/>
      <c r="AA1042" s="527"/>
      <c r="AB1042" s="527"/>
      <c r="AC1042" s="527"/>
      <c r="HN1042" s="527"/>
      <c r="HO1042" s="527"/>
      <c r="HP1042" s="527"/>
      <c r="HQ1042" s="527"/>
      <c r="HR1042" s="527"/>
      <c r="HS1042" s="527"/>
      <c r="HT1042" s="527"/>
      <c r="HU1042" s="527"/>
      <c r="HV1042" s="527"/>
      <c r="HW1042" s="527"/>
      <c r="HX1042" s="527"/>
      <c r="HY1042" s="527"/>
      <c r="HZ1042" s="527"/>
      <c r="IA1042" s="527"/>
      <c r="IB1042" s="527"/>
      <c r="IC1042" s="527"/>
      <c r="ID1042" s="527"/>
      <c r="IE1042" s="527"/>
      <c r="IF1042" s="527"/>
      <c r="IG1042" s="527"/>
      <c r="IH1042" s="527"/>
      <c r="II1042" s="527"/>
      <c r="IJ1042" s="527"/>
      <c r="IK1042" s="527"/>
      <c r="IL1042" s="527"/>
      <c r="IM1042" s="527"/>
      <c r="IN1042" s="527"/>
      <c r="IO1042" s="527"/>
      <c r="IP1042" s="527"/>
      <c r="IQ1042" s="527"/>
      <c r="IR1042" s="527"/>
      <c r="IS1042" s="527"/>
    </row>
    <row r="1043" s="529" customFormat="1" ht="24.95" customHeight="1" spans="1:253">
      <c r="A1043" s="563" t="s">
        <v>51</v>
      </c>
      <c r="B1043" s="564">
        <v>0</v>
      </c>
      <c r="C1043" s="565">
        <v>0</v>
      </c>
      <c r="D1043" s="565">
        <v>0</v>
      </c>
      <c r="E1043" s="566" t="str">
        <f t="shared" si="199"/>
        <v/>
      </c>
      <c r="F1043" s="565">
        <v>0</v>
      </c>
      <c r="G1043" s="567" t="str">
        <f t="shared" si="202"/>
        <v/>
      </c>
      <c r="H1043" s="527"/>
      <c r="I1043" s="527"/>
      <c r="J1043" s="527"/>
      <c r="K1043" s="527"/>
      <c r="L1043" s="527"/>
      <c r="M1043" s="527"/>
      <c r="N1043" s="527"/>
      <c r="O1043" s="527"/>
      <c r="P1043" s="527"/>
      <c r="Q1043" s="527"/>
      <c r="R1043" s="527"/>
      <c r="S1043" s="527"/>
      <c r="T1043" s="527"/>
      <c r="U1043" s="527"/>
      <c r="V1043" s="527"/>
      <c r="W1043" s="527"/>
      <c r="X1043" s="527"/>
      <c r="Y1043" s="527"/>
      <c r="Z1043" s="527"/>
      <c r="AA1043" s="527"/>
      <c r="AB1043" s="527"/>
      <c r="AC1043" s="527"/>
      <c r="HN1043" s="527"/>
      <c r="HO1043" s="527"/>
      <c r="HP1043" s="527"/>
      <c r="HQ1043" s="527"/>
      <c r="HR1043" s="527"/>
      <c r="HS1043" s="527"/>
      <c r="HT1043" s="527"/>
      <c r="HU1043" s="527"/>
      <c r="HV1043" s="527"/>
      <c r="HW1043" s="527"/>
      <c r="HX1043" s="527"/>
      <c r="HY1043" s="527"/>
      <c r="HZ1043" s="527"/>
      <c r="IA1043" s="527"/>
      <c r="IB1043" s="527"/>
      <c r="IC1043" s="527"/>
      <c r="ID1043" s="527"/>
      <c r="IE1043" s="527"/>
      <c r="IF1043" s="527"/>
      <c r="IG1043" s="527"/>
      <c r="IH1043" s="527"/>
      <c r="II1043" s="527"/>
      <c r="IJ1043" s="527"/>
      <c r="IK1043" s="527"/>
      <c r="IL1043" s="527"/>
      <c r="IM1043" s="527"/>
      <c r="IN1043" s="527"/>
      <c r="IO1043" s="527"/>
      <c r="IP1043" s="527"/>
      <c r="IQ1043" s="527"/>
      <c r="IR1043" s="527"/>
      <c r="IS1043" s="527"/>
    </row>
    <row r="1044" s="528" customFormat="1" ht="24.95" customHeight="1" spans="1:253">
      <c r="A1044" s="563" t="s">
        <v>52</v>
      </c>
      <c r="B1044" s="564">
        <v>0</v>
      </c>
      <c r="C1044" s="565">
        <v>0</v>
      </c>
      <c r="D1044" s="565">
        <v>0</v>
      </c>
      <c r="E1044" s="566" t="str">
        <f t="shared" si="199"/>
        <v/>
      </c>
      <c r="F1044" s="565">
        <v>0</v>
      </c>
      <c r="G1044" s="567" t="str">
        <f t="shared" si="202"/>
        <v/>
      </c>
    </row>
    <row r="1045" s="528" customFormat="1" ht="24.95" customHeight="1" spans="1:253">
      <c r="A1045" s="563" t="s">
        <v>836</v>
      </c>
      <c r="B1045" s="564">
        <v>0</v>
      </c>
      <c r="C1045" s="565">
        <v>0</v>
      </c>
      <c r="D1045" s="565">
        <v>0</v>
      </c>
      <c r="E1045" s="566" t="str">
        <f t="shared" si="199"/>
        <v/>
      </c>
      <c r="F1045" s="565">
        <v>0</v>
      </c>
      <c r="G1045" s="567" t="str">
        <f t="shared" si="202"/>
        <v/>
      </c>
    </row>
    <row r="1046" s="532" customFormat="1" ht="24.95" customHeight="1" spans="1:253">
      <c r="A1046" s="563" t="s">
        <v>837</v>
      </c>
      <c r="B1046" s="564">
        <v>0</v>
      </c>
      <c r="C1046" s="565">
        <v>0</v>
      </c>
      <c r="D1046" s="565">
        <v>0</v>
      </c>
      <c r="E1046" s="566" t="str">
        <f t="shared" si="199"/>
        <v/>
      </c>
      <c r="F1046" s="565">
        <v>0</v>
      </c>
      <c r="G1046" s="567" t="str">
        <f t="shared" si="202"/>
        <v/>
      </c>
      <c r="H1046" s="527"/>
      <c r="I1046" s="527"/>
      <c r="J1046" s="527"/>
      <c r="K1046" s="527"/>
      <c r="L1046" s="527"/>
      <c r="M1046" s="527"/>
      <c r="N1046" s="527"/>
      <c r="O1046" s="527"/>
      <c r="P1046" s="527"/>
      <c r="Q1046" s="527"/>
      <c r="R1046" s="527"/>
      <c r="S1046" s="527"/>
      <c r="T1046" s="527"/>
      <c r="U1046" s="527"/>
      <c r="V1046" s="527"/>
      <c r="W1046" s="527"/>
      <c r="X1046" s="527"/>
      <c r="Y1046" s="527"/>
      <c r="Z1046" s="527"/>
      <c r="AA1046" s="527"/>
      <c r="AB1046" s="527"/>
      <c r="AC1046" s="527"/>
      <c r="HN1046" s="527"/>
      <c r="HO1046" s="527"/>
      <c r="HP1046" s="527"/>
      <c r="HQ1046" s="527"/>
      <c r="HR1046" s="527"/>
      <c r="HS1046" s="527"/>
      <c r="HT1046" s="527"/>
      <c r="HU1046" s="527"/>
      <c r="HV1046" s="527"/>
      <c r="HW1046" s="527"/>
      <c r="HX1046" s="527"/>
      <c r="HY1046" s="527"/>
      <c r="HZ1046" s="527"/>
      <c r="IA1046" s="527"/>
      <c r="IB1046" s="527"/>
      <c r="IC1046" s="527"/>
      <c r="ID1046" s="527"/>
      <c r="IE1046" s="527"/>
      <c r="IF1046" s="527"/>
      <c r="IG1046" s="527"/>
      <c r="IH1046" s="527"/>
      <c r="II1046" s="527"/>
      <c r="IJ1046" s="527"/>
      <c r="IK1046" s="527"/>
      <c r="IL1046" s="527"/>
      <c r="IM1046" s="527"/>
      <c r="IN1046" s="527"/>
      <c r="IO1046" s="527"/>
      <c r="IP1046" s="527"/>
      <c r="IQ1046" s="527"/>
      <c r="IR1046" s="527"/>
      <c r="IS1046" s="527"/>
    </row>
    <row r="1047" s="532" customFormat="1" ht="24.95" customHeight="1" spans="1:253">
      <c r="A1047" s="563" t="s">
        <v>838</v>
      </c>
      <c r="B1047" s="564">
        <v>0</v>
      </c>
      <c r="C1047" s="565">
        <v>0</v>
      </c>
      <c r="D1047" s="565">
        <v>0</v>
      </c>
      <c r="E1047" s="566" t="str">
        <f t="shared" si="199"/>
        <v/>
      </c>
      <c r="F1047" s="565">
        <v>0</v>
      </c>
      <c r="G1047" s="567" t="str">
        <f t="shared" si="202"/>
        <v/>
      </c>
      <c r="H1047" s="527"/>
      <c r="I1047" s="527"/>
      <c r="J1047" s="527"/>
      <c r="K1047" s="527"/>
      <c r="L1047" s="527"/>
      <c r="M1047" s="527"/>
      <c r="N1047" s="527"/>
      <c r="O1047" s="527"/>
      <c r="P1047" s="527"/>
      <c r="Q1047" s="527"/>
      <c r="R1047" s="527"/>
      <c r="S1047" s="527"/>
      <c r="T1047" s="527"/>
      <c r="U1047" s="527"/>
      <c r="V1047" s="527"/>
      <c r="W1047" s="527"/>
      <c r="X1047" s="527"/>
      <c r="Y1047" s="527"/>
      <c r="Z1047" s="527"/>
      <c r="AA1047" s="527"/>
      <c r="AB1047" s="527"/>
      <c r="AC1047" s="527"/>
      <c r="HN1047" s="527"/>
      <c r="HO1047" s="527"/>
      <c r="HP1047" s="527"/>
      <c r="HQ1047" s="527"/>
      <c r="HR1047" s="527"/>
      <c r="HS1047" s="527"/>
      <c r="HT1047" s="527"/>
      <c r="HU1047" s="527"/>
      <c r="HV1047" s="527"/>
      <c r="HW1047" s="527"/>
      <c r="HX1047" s="527"/>
      <c r="HY1047" s="527"/>
      <c r="HZ1047" s="527"/>
      <c r="IA1047" s="527"/>
      <c r="IB1047" s="527"/>
      <c r="IC1047" s="527"/>
      <c r="ID1047" s="527"/>
      <c r="IE1047" s="527"/>
      <c r="IF1047" s="527"/>
      <c r="IG1047" s="527"/>
      <c r="IH1047" s="527"/>
      <c r="II1047" s="527"/>
      <c r="IJ1047" s="527"/>
      <c r="IK1047" s="527"/>
      <c r="IL1047" s="527"/>
      <c r="IM1047" s="527"/>
      <c r="IN1047" s="527"/>
      <c r="IO1047" s="527"/>
      <c r="IP1047" s="527"/>
      <c r="IQ1047" s="527"/>
      <c r="IR1047" s="527"/>
      <c r="IS1047" s="527"/>
    </row>
    <row r="1048" s="525" customFormat="1" ht="37.5" spans="1:253">
      <c r="A1048" s="563" t="s">
        <v>839</v>
      </c>
      <c r="B1048" s="564">
        <v>0</v>
      </c>
      <c r="C1048" s="565">
        <v>0</v>
      </c>
      <c r="D1048" s="565">
        <v>0</v>
      </c>
      <c r="E1048" s="566" t="str">
        <f t="shared" si="199"/>
        <v/>
      </c>
      <c r="F1048" s="565">
        <v>0</v>
      </c>
      <c r="G1048" s="567" t="str">
        <f t="shared" si="202"/>
        <v/>
      </c>
      <c r="H1048" s="527"/>
      <c r="I1048" s="527"/>
      <c r="J1048" s="527"/>
      <c r="K1048" s="527"/>
      <c r="L1048" s="527"/>
      <c r="M1048" s="527"/>
      <c r="N1048" s="527"/>
      <c r="O1048" s="527"/>
      <c r="P1048" s="527"/>
      <c r="Q1048" s="527"/>
      <c r="R1048" s="527"/>
      <c r="S1048" s="527"/>
      <c r="T1048" s="527"/>
      <c r="U1048" s="527"/>
      <c r="V1048" s="527"/>
      <c r="W1048" s="527"/>
      <c r="X1048" s="527"/>
      <c r="Y1048" s="527"/>
      <c r="Z1048" s="527"/>
      <c r="AA1048" s="527"/>
      <c r="AB1048" s="527"/>
      <c r="AC1048" s="527"/>
      <c r="HN1048" s="527"/>
      <c r="HO1048" s="527"/>
      <c r="HP1048" s="527"/>
      <c r="HQ1048" s="527"/>
      <c r="HR1048" s="527"/>
      <c r="HS1048" s="527"/>
      <c r="HT1048" s="527"/>
      <c r="HU1048" s="527"/>
      <c r="HV1048" s="527"/>
      <c r="HW1048" s="527"/>
      <c r="HX1048" s="527"/>
      <c r="HY1048" s="527"/>
      <c r="HZ1048" s="527"/>
      <c r="IA1048" s="527"/>
      <c r="IB1048" s="527"/>
      <c r="IC1048" s="527"/>
      <c r="ID1048" s="527"/>
      <c r="IE1048" s="527"/>
      <c r="IF1048" s="527"/>
      <c r="IG1048" s="527"/>
      <c r="IH1048" s="527"/>
      <c r="II1048" s="527"/>
      <c r="IJ1048" s="527"/>
      <c r="IK1048" s="527"/>
      <c r="IL1048" s="527"/>
      <c r="IM1048" s="527"/>
      <c r="IN1048" s="527"/>
      <c r="IO1048" s="527"/>
      <c r="IP1048" s="527"/>
      <c r="IQ1048" s="527"/>
      <c r="IR1048" s="527"/>
      <c r="IS1048" s="527"/>
    </row>
    <row r="1049" s="525" customFormat="1" ht="24.95" customHeight="1" spans="1:253">
      <c r="A1049" s="563" t="s">
        <v>840</v>
      </c>
      <c r="B1049" s="564">
        <v>0</v>
      </c>
      <c r="C1049" s="565">
        <v>0</v>
      </c>
      <c r="D1049" s="565">
        <v>0</v>
      </c>
      <c r="E1049" s="566" t="str">
        <f t="shared" si="199"/>
        <v/>
      </c>
      <c r="F1049" s="565">
        <v>0</v>
      </c>
      <c r="G1049" s="567" t="str">
        <f t="shared" si="202"/>
        <v/>
      </c>
      <c r="H1049" s="527"/>
      <c r="I1049" s="527"/>
      <c r="J1049" s="527"/>
      <c r="K1049" s="527"/>
      <c r="L1049" s="527"/>
      <c r="M1049" s="527"/>
      <c r="N1049" s="527"/>
      <c r="O1049" s="527"/>
      <c r="P1049" s="527"/>
      <c r="Q1049" s="527"/>
      <c r="R1049" s="527"/>
      <c r="S1049" s="527"/>
      <c r="T1049" s="527"/>
      <c r="U1049" s="527"/>
      <c r="V1049" s="527"/>
      <c r="W1049" s="527"/>
      <c r="X1049" s="527"/>
      <c r="Y1049" s="527"/>
      <c r="Z1049" s="527"/>
      <c r="AA1049" s="527"/>
      <c r="AB1049" s="527"/>
      <c r="AC1049" s="527"/>
      <c r="HN1049" s="527"/>
      <c r="HO1049" s="527"/>
      <c r="HP1049" s="527"/>
      <c r="HQ1049" s="527"/>
      <c r="HR1049" s="527"/>
      <c r="HS1049" s="527"/>
      <c r="HT1049" s="527"/>
      <c r="HU1049" s="527"/>
      <c r="HV1049" s="527"/>
      <c r="HW1049" s="527"/>
      <c r="HX1049" s="527"/>
      <c r="HY1049" s="527"/>
      <c r="HZ1049" s="527"/>
      <c r="IA1049" s="527"/>
      <c r="IB1049" s="527"/>
      <c r="IC1049" s="527"/>
      <c r="ID1049" s="527"/>
      <c r="IE1049" s="527"/>
      <c r="IF1049" s="527"/>
      <c r="IG1049" s="527"/>
      <c r="IH1049" s="527"/>
      <c r="II1049" s="527"/>
      <c r="IJ1049" s="527"/>
      <c r="IK1049" s="527"/>
      <c r="IL1049" s="527"/>
      <c r="IM1049" s="527"/>
      <c r="IN1049" s="527"/>
      <c r="IO1049" s="527"/>
      <c r="IP1049" s="527"/>
      <c r="IQ1049" s="527"/>
      <c r="IR1049" s="527"/>
      <c r="IS1049" s="527"/>
    </row>
    <row r="1050" s="525" customFormat="1" ht="24.95" customHeight="1" spans="1:253">
      <c r="A1050" s="563" t="s">
        <v>841</v>
      </c>
      <c r="B1050" s="564">
        <v>0</v>
      </c>
      <c r="C1050" s="565">
        <v>0</v>
      </c>
      <c r="D1050" s="565">
        <v>0</v>
      </c>
      <c r="E1050" s="566" t="str">
        <f t="shared" si="199"/>
        <v/>
      </c>
      <c r="F1050" s="565">
        <v>0</v>
      </c>
      <c r="G1050" s="567" t="str">
        <f t="shared" si="202"/>
        <v/>
      </c>
      <c r="H1050" s="527"/>
      <c r="I1050" s="527"/>
      <c r="J1050" s="527"/>
      <c r="K1050" s="527"/>
      <c r="L1050" s="527"/>
      <c r="M1050" s="527"/>
      <c r="N1050" s="527"/>
      <c r="O1050" s="527"/>
      <c r="P1050" s="527"/>
      <c r="Q1050" s="527"/>
      <c r="R1050" s="527"/>
      <c r="S1050" s="527"/>
      <c r="T1050" s="527"/>
      <c r="U1050" s="527"/>
      <c r="V1050" s="527"/>
      <c r="W1050" s="527"/>
      <c r="X1050" s="527"/>
      <c r="Y1050" s="527"/>
      <c r="Z1050" s="527"/>
      <c r="AA1050" s="527"/>
      <c r="AB1050" s="527"/>
      <c r="AC1050" s="527"/>
      <c r="HN1050" s="527"/>
      <c r="HO1050" s="527"/>
      <c r="HP1050" s="527"/>
      <c r="HQ1050" s="527"/>
      <c r="HR1050" s="527"/>
      <c r="HS1050" s="527"/>
      <c r="HT1050" s="527"/>
      <c r="HU1050" s="527"/>
      <c r="HV1050" s="527"/>
      <c r="HW1050" s="527"/>
      <c r="HX1050" s="527"/>
      <c r="HY1050" s="527"/>
      <c r="HZ1050" s="527"/>
      <c r="IA1050" s="527"/>
      <c r="IB1050" s="527"/>
      <c r="IC1050" s="527"/>
      <c r="ID1050" s="527"/>
      <c r="IE1050" s="527"/>
      <c r="IF1050" s="527"/>
      <c r="IG1050" s="527"/>
      <c r="IH1050" s="527"/>
      <c r="II1050" s="527"/>
      <c r="IJ1050" s="527"/>
      <c r="IK1050" s="527"/>
      <c r="IL1050" s="527"/>
      <c r="IM1050" s="527"/>
      <c r="IN1050" s="527"/>
      <c r="IO1050" s="527"/>
      <c r="IP1050" s="527"/>
      <c r="IQ1050" s="527"/>
      <c r="IR1050" s="527"/>
      <c r="IS1050" s="527"/>
    </row>
    <row r="1051" s="525" customFormat="1" ht="24.95" customHeight="1" spans="1:253">
      <c r="A1051" s="563" t="s">
        <v>842</v>
      </c>
      <c r="B1051" s="564">
        <v>0</v>
      </c>
      <c r="C1051" s="565">
        <v>0</v>
      </c>
      <c r="D1051" s="565">
        <v>0</v>
      </c>
      <c r="E1051" s="566" t="str">
        <f t="shared" si="199"/>
        <v/>
      </c>
      <c r="F1051" s="565">
        <v>0</v>
      </c>
      <c r="G1051" s="567" t="str">
        <f t="shared" si="202"/>
        <v/>
      </c>
      <c r="H1051" s="527"/>
      <c r="I1051" s="527"/>
      <c r="J1051" s="527"/>
      <c r="K1051" s="527"/>
      <c r="L1051" s="527"/>
      <c r="M1051" s="527"/>
      <c r="N1051" s="527"/>
      <c r="O1051" s="527"/>
      <c r="P1051" s="527"/>
      <c r="Q1051" s="527"/>
      <c r="R1051" s="527"/>
      <c r="S1051" s="527"/>
      <c r="T1051" s="527"/>
      <c r="U1051" s="527"/>
      <c r="V1051" s="527"/>
      <c r="W1051" s="527"/>
      <c r="X1051" s="527"/>
      <c r="Y1051" s="527"/>
      <c r="Z1051" s="527"/>
      <c r="AA1051" s="527"/>
      <c r="AB1051" s="527"/>
      <c r="AC1051" s="527"/>
      <c r="HN1051" s="527"/>
      <c r="HO1051" s="527"/>
      <c r="HP1051" s="527"/>
      <c r="HQ1051" s="527"/>
      <c r="HR1051" s="527"/>
      <c r="HS1051" s="527"/>
      <c r="HT1051" s="527"/>
      <c r="HU1051" s="527"/>
      <c r="HV1051" s="527"/>
      <c r="HW1051" s="527"/>
      <c r="HX1051" s="527"/>
      <c r="HY1051" s="527"/>
      <c r="HZ1051" s="527"/>
      <c r="IA1051" s="527"/>
      <c r="IB1051" s="527"/>
      <c r="IC1051" s="527"/>
      <c r="ID1051" s="527"/>
      <c r="IE1051" s="527"/>
      <c r="IF1051" s="527"/>
      <c r="IG1051" s="527"/>
      <c r="IH1051" s="527"/>
      <c r="II1051" s="527"/>
      <c r="IJ1051" s="527"/>
      <c r="IK1051" s="527"/>
      <c r="IL1051" s="527"/>
      <c r="IM1051" s="527"/>
      <c r="IN1051" s="527"/>
      <c r="IO1051" s="527"/>
      <c r="IP1051" s="527"/>
      <c r="IQ1051" s="527"/>
      <c r="IR1051" s="527"/>
      <c r="IS1051" s="527"/>
    </row>
    <row r="1052" s="525" customFormat="1" ht="37.5" spans="1:253">
      <c r="A1052" s="563" t="s">
        <v>843</v>
      </c>
      <c r="B1052" s="564">
        <v>0</v>
      </c>
      <c r="C1052" s="565">
        <v>0</v>
      </c>
      <c r="D1052" s="565">
        <v>0</v>
      </c>
      <c r="E1052" s="566" t="str">
        <f t="shared" si="199"/>
        <v/>
      </c>
      <c r="F1052" s="565">
        <v>0</v>
      </c>
      <c r="G1052" s="567" t="str">
        <f t="shared" si="202"/>
        <v/>
      </c>
      <c r="H1052" s="527"/>
      <c r="I1052" s="527"/>
      <c r="J1052" s="527"/>
      <c r="K1052" s="527"/>
      <c r="L1052" s="527"/>
      <c r="M1052" s="527"/>
      <c r="N1052" s="527"/>
      <c r="O1052" s="527"/>
      <c r="P1052" s="527"/>
      <c r="Q1052" s="527"/>
      <c r="R1052" s="527"/>
      <c r="S1052" s="527"/>
      <c r="T1052" s="527"/>
      <c r="U1052" s="527"/>
      <c r="V1052" s="527"/>
      <c r="W1052" s="527"/>
      <c r="X1052" s="527"/>
      <c r="Y1052" s="527"/>
      <c r="Z1052" s="527"/>
      <c r="AA1052" s="527"/>
      <c r="AB1052" s="527"/>
      <c r="AC1052" s="527"/>
      <c r="HN1052" s="527"/>
      <c r="HO1052" s="527"/>
      <c r="HP1052" s="527"/>
      <c r="HQ1052" s="527"/>
      <c r="HR1052" s="527"/>
      <c r="HS1052" s="527"/>
      <c r="HT1052" s="527"/>
      <c r="HU1052" s="527"/>
      <c r="HV1052" s="527"/>
      <c r="HW1052" s="527"/>
      <c r="HX1052" s="527"/>
      <c r="HY1052" s="527"/>
      <c r="HZ1052" s="527"/>
      <c r="IA1052" s="527"/>
      <c r="IB1052" s="527"/>
      <c r="IC1052" s="527"/>
      <c r="ID1052" s="527"/>
      <c r="IE1052" s="527"/>
      <c r="IF1052" s="527"/>
      <c r="IG1052" s="527"/>
      <c r="IH1052" s="527"/>
      <c r="II1052" s="527"/>
      <c r="IJ1052" s="527"/>
      <c r="IK1052" s="527"/>
      <c r="IL1052" s="527"/>
      <c r="IM1052" s="527"/>
      <c r="IN1052" s="527"/>
      <c r="IO1052" s="527"/>
      <c r="IP1052" s="527"/>
      <c r="IQ1052" s="527"/>
      <c r="IR1052" s="527"/>
      <c r="IS1052" s="527"/>
    </row>
    <row r="1053" s="529" customFormat="1" ht="24.95" customHeight="1" spans="1:253">
      <c r="A1053" s="563" t="s">
        <v>844</v>
      </c>
      <c r="B1053" s="564">
        <v>0</v>
      </c>
      <c r="C1053" s="565">
        <v>0</v>
      </c>
      <c r="D1053" s="565">
        <v>0</v>
      </c>
      <c r="E1053" s="566" t="str">
        <f t="shared" si="199"/>
        <v/>
      </c>
      <c r="F1053" s="565">
        <v>0</v>
      </c>
      <c r="G1053" s="567" t="str">
        <f t="shared" si="202"/>
        <v/>
      </c>
      <c r="H1053" s="527"/>
      <c r="I1053" s="527"/>
      <c r="J1053" s="527"/>
      <c r="K1053" s="527"/>
      <c r="L1053" s="527"/>
      <c r="M1053" s="527"/>
      <c r="N1053" s="527"/>
      <c r="O1053" s="527"/>
      <c r="P1053" s="527"/>
      <c r="Q1053" s="527"/>
      <c r="R1053" s="527"/>
      <c r="S1053" s="527"/>
      <c r="T1053" s="527"/>
      <c r="U1053" s="527"/>
      <c r="V1053" s="527"/>
      <c r="W1053" s="527"/>
      <c r="X1053" s="527"/>
      <c r="Y1053" s="527"/>
      <c r="Z1053" s="527"/>
      <c r="AA1053" s="527"/>
      <c r="AB1053" s="527"/>
      <c r="AC1053" s="527"/>
      <c r="HN1053" s="527"/>
      <c r="HO1053" s="527"/>
      <c r="HP1053" s="527"/>
      <c r="HQ1053" s="527"/>
      <c r="HR1053" s="527"/>
      <c r="HS1053" s="527"/>
      <c r="HT1053" s="527"/>
      <c r="HU1053" s="527"/>
      <c r="HV1053" s="527"/>
      <c r="HW1053" s="527"/>
      <c r="HX1053" s="527"/>
      <c r="HY1053" s="527"/>
      <c r="HZ1053" s="527"/>
      <c r="IA1053" s="527"/>
      <c r="IB1053" s="527"/>
      <c r="IC1053" s="527"/>
      <c r="ID1053" s="527"/>
      <c r="IE1053" s="527"/>
      <c r="IF1053" s="527"/>
      <c r="IG1053" s="527"/>
      <c r="IH1053" s="527"/>
      <c r="II1053" s="527"/>
      <c r="IJ1053" s="527"/>
      <c r="IK1053" s="527"/>
      <c r="IL1053" s="527"/>
      <c r="IM1053" s="527"/>
      <c r="IN1053" s="527"/>
      <c r="IO1053" s="527"/>
      <c r="IP1053" s="527"/>
      <c r="IQ1053" s="527"/>
      <c r="IR1053" s="527"/>
      <c r="IS1053" s="527"/>
    </row>
    <row r="1054" s="5" customFormat="1" ht="24.95" customHeight="1" spans="1:253">
      <c r="A1054" s="563" t="s">
        <v>845</v>
      </c>
      <c r="B1054" s="564">
        <v>0</v>
      </c>
      <c r="C1054" s="565">
        <v>0</v>
      </c>
      <c r="D1054" s="565">
        <v>0</v>
      </c>
      <c r="E1054" s="566" t="str">
        <f t="shared" si="199"/>
        <v/>
      </c>
      <c r="F1054" s="565">
        <v>0</v>
      </c>
      <c r="G1054" s="567" t="str">
        <f t="shared" si="202"/>
        <v/>
      </c>
      <c r="H1054" s="527"/>
      <c r="I1054" s="527"/>
      <c r="J1054" s="527"/>
      <c r="K1054" s="527"/>
      <c r="L1054" s="527"/>
      <c r="M1054" s="527"/>
      <c r="N1054" s="527"/>
      <c r="O1054" s="527"/>
      <c r="P1054" s="527"/>
      <c r="Q1054" s="527"/>
      <c r="R1054" s="527"/>
      <c r="S1054" s="527"/>
      <c r="T1054" s="527"/>
      <c r="U1054" s="527"/>
      <c r="V1054" s="527"/>
      <c r="W1054" s="527"/>
      <c r="X1054" s="527"/>
      <c r="Y1054" s="527"/>
      <c r="Z1054" s="527"/>
      <c r="AA1054" s="527"/>
      <c r="AB1054" s="527"/>
      <c r="AC1054" s="527"/>
      <c r="HN1054" s="527"/>
      <c r="HO1054" s="527"/>
      <c r="HP1054" s="527"/>
      <c r="HQ1054" s="527"/>
      <c r="HR1054" s="527"/>
      <c r="HS1054" s="527"/>
      <c r="HT1054" s="527"/>
      <c r="HU1054" s="527"/>
      <c r="HV1054" s="527"/>
      <c r="HW1054" s="527"/>
      <c r="HX1054" s="527"/>
      <c r="HY1054" s="527"/>
      <c r="HZ1054" s="527"/>
      <c r="IA1054" s="527"/>
      <c r="IB1054" s="527"/>
      <c r="IC1054" s="527"/>
      <c r="ID1054" s="527"/>
      <c r="IE1054" s="527"/>
      <c r="IF1054" s="527"/>
      <c r="IG1054" s="527"/>
      <c r="IH1054" s="527"/>
      <c r="II1054" s="527"/>
      <c r="IJ1054" s="527"/>
      <c r="IK1054" s="527"/>
      <c r="IL1054" s="527"/>
      <c r="IM1054" s="527"/>
      <c r="IN1054" s="527"/>
      <c r="IO1054" s="527"/>
      <c r="IP1054" s="527"/>
      <c r="IQ1054" s="527"/>
      <c r="IR1054" s="527"/>
      <c r="IS1054" s="527"/>
    </row>
    <row r="1055" s="528" customFormat="1" ht="24.95" customHeight="1" spans="1:253">
      <c r="A1055" s="563" t="s">
        <v>846</v>
      </c>
      <c r="B1055" s="564">
        <v>0</v>
      </c>
      <c r="C1055" s="565">
        <v>0</v>
      </c>
      <c r="D1055" s="565">
        <v>0</v>
      </c>
      <c r="E1055" s="566" t="str">
        <f t="shared" si="199"/>
        <v/>
      </c>
      <c r="F1055" s="565">
        <v>0</v>
      </c>
      <c r="G1055" s="567" t="str">
        <f t="shared" si="202"/>
        <v/>
      </c>
    </row>
    <row r="1056" s="528" customFormat="1" ht="24.95" customHeight="1" spans="1:253">
      <c r="A1056" s="563" t="s">
        <v>847</v>
      </c>
      <c r="B1056" s="564">
        <v>259</v>
      </c>
      <c r="C1056" s="565">
        <v>394</v>
      </c>
      <c r="D1056" s="565">
        <v>364</v>
      </c>
      <c r="E1056" s="566">
        <f t="shared" si="199"/>
        <v>0.923857868020305</v>
      </c>
      <c r="F1056" s="565">
        <v>988</v>
      </c>
      <c r="G1056" s="567">
        <f t="shared" si="202"/>
        <v>-0.631578947368421</v>
      </c>
    </row>
    <row r="1057" s="5" customFormat="1" ht="24.95" customHeight="1" spans="1:253">
      <c r="A1057" s="568" t="s">
        <v>848</v>
      </c>
      <c r="B1057" s="367">
        <f t="shared" ref="B1057:F1057" si="204">SUM(B1058:B1061)</f>
        <v>0</v>
      </c>
      <c r="C1057" s="367">
        <f t="shared" si="204"/>
        <v>0</v>
      </c>
      <c r="D1057" s="367">
        <f t="shared" si="204"/>
        <v>0</v>
      </c>
      <c r="E1057" s="561" t="str">
        <f t="shared" si="199"/>
        <v/>
      </c>
      <c r="F1057" s="367">
        <f t="shared" si="204"/>
        <v>0</v>
      </c>
      <c r="G1057" s="562" t="str">
        <f t="shared" si="202"/>
        <v/>
      </c>
      <c r="H1057" s="527"/>
      <c r="I1057" s="527"/>
      <c r="J1057" s="527"/>
      <c r="K1057" s="527"/>
      <c r="L1057" s="527"/>
      <c r="M1057" s="527"/>
      <c r="N1057" s="527"/>
      <c r="O1057" s="527"/>
      <c r="P1057" s="527"/>
      <c r="Q1057" s="527"/>
      <c r="R1057" s="527"/>
      <c r="S1057" s="527"/>
      <c r="T1057" s="527"/>
      <c r="U1057" s="527"/>
      <c r="V1057" s="527"/>
      <c r="W1057" s="527"/>
      <c r="X1057" s="527"/>
      <c r="Y1057" s="527"/>
      <c r="Z1057" s="527"/>
      <c r="AA1057" s="527"/>
      <c r="AB1057" s="527"/>
      <c r="AC1057" s="527"/>
      <c r="HN1057" s="527"/>
      <c r="HO1057" s="527"/>
      <c r="HP1057" s="527"/>
      <c r="HQ1057" s="527"/>
      <c r="HR1057" s="527"/>
      <c r="HS1057" s="527"/>
      <c r="HT1057" s="527"/>
      <c r="HU1057" s="527"/>
      <c r="HV1057" s="527"/>
      <c r="HW1057" s="527"/>
      <c r="HX1057" s="527"/>
      <c r="HY1057" s="527"/>
      <c r="HZ1057" s="527"/>
      <c r="IA1057" s="527"/>
      <c r="IB1057" s="527"/>
      <c r="IC1057" s="527"/>
      <c r="ID1057" s="527"/>
      <c r="IE1057" s="527"/>
      <c r="IF1057" s="527"/>
      <c r="IG1057" s="527"/>
      <c r="IH1057" s="527"/>
      <c r="II1057" s="527"/>
      <c r="IJ1057" s="527"/>
      <c r="IK1057" s="527"/>
      <c r="IL1057" s="527"/>
      <c r="IM1057" s="527"/>
      <c r="IN1057" s="527"/>
      <c r="IO1057" s="527"/>
      <c r="IP1057" s="527"/>
      <c r="IQ1057" s="527"/>
      <c r="IR1057" s="527"/>
      <c r="IS1057" s="527"/>
    </row>
    <row r="1058" s="5" customFormat="1" ht="24.95" customHeight="1" spans="1:253">
      <c r="A1058" s="563" t="s">
        <v>50</v>
      </c>
      <c r="B1058" s="564">
        <v>0</v>
      </c>
      <c r="C1058" s="565">
        <v>0</v>
      </c>
      <c r="D1058" s="565">
        <v>0</v>
      </c>
      <c r="E1058" s="566" t="str">
        <f t="shared" si="199"/>
        <v/>
      </c>
      <c r="F1058" s="565">
        <v>0</v>
      </c>
      <c r="G1058" s="567" t="str">
        <f t="shared" si="202"/>
        <v/>
      </c>
      <c r="H1058" s="527"/>
      <c r="I1058" s="527"/>
      <c r="J1058" s="527"/>
      <c r="K1058" s="527"/>
      <c r="L1058" s="527"/>
      <c r="M1058" s="527"/>
      <c r="N1058" s="527"/>
      <c r="O1058" s="527"/>
      <c r="P1058" s="527"/>
      <c r="Q1058" s="527"/>
      <c r="R1058" s="527"/>
      <c r="S1058" s="527"/>
      <c r="T1058" s="527"/>
      <c r="U1058" s="527"/>
      <c r="V1058" s="527"/>
      <c r="W1058" s="527"/>
      <c r="X1058" s="527"/>
      <c r="Y1058" s="527"/>
      <c r="Z1058" s="527"/>
      <c r="AA1058" s="527"/>
      <c r="AB1058" s="527"/>
      <c r="AC1058" s="527"/>
      <c r="HN1058" s="527"/>
      <c r="HO1058" s="527"/>
      <c r="HP1058" s="527"/>
      <c r="HQ1058" s="527"/>
      <c r="HR1058" s="527"/>
      <c r="HS1058" s="527"/>
      <c r="HT1058" s="527"/>
      <c r="HU1058" s="527"/>
      <c r="HV1058" s="527"/>
      <c r="HW1058" s="527"/>
      <c r="HX1058" s="527"/>
      <c r="HY1058" s="527"/>
      <c r="HZ1058" s="527"/>
      <c r="IA1058" s="527"/>
      <c r="IB1058" s="527"/>
      <c r="IC1058" s="527"/>
      <c r="ID1058" s="527"/>
      <c r="IE1058" s="527"/>
      <c r="IF1058" s="527"/>
      <c r="IG1058" s="527"/>
      <c r="IH1058" s="527"/>
      <c r="II1058" s="527"/>
      <c r="IJ1058" s="527"/>
      <c r="IK1058" s="527"/>
      <c r="IL1058" s="527"/>
      <c r="IM1058" s="527"/>
      <c r="IN1058" s="527"/>
      <c r="IO1058" s="527"/>
      <c r="IP1058" s="527"/>
      <c r="IQ1058" s="527"/>
      <c r="IR1058" s="527"/>
      <c r="IS1058" s="527"/>
    </row>
    <row r="1059" s="5" customFormat="1" ht="24.95" customHeight="1" spans="1:253">
      <c r="A1059" s="563" t="s">
        <v>51</v>
      </c>
      <c r="B1059" s="564">
        <v>0</v>
      </c>
      <c r="C1059" s="565">
        <v>0</v>
      </c>
      <c r="D1059" s="565">
        <v>0</v>
      </c>
      <c r="E1059" s="566" t="str">
        <f t="shared" si="199"/>
        <v/>
      </c>
      <c r="F1059" s="565">
        <v>0</v>
      </c>
      <c r="G1059" s="567" t="str">
        <f t="shared" si="202"/>
        <v/>
      </c>
      <c r="H1059" s="527"/>
      <c r="I1059" s="527"/>
      <c r="J1059" s="527"/>
      <c r="K1059" s="527"/>
      <c r="L1059" s="527"/>
      <c r="M1059" s="527"/>
      <c r="N1059" s="527"/>
      <c r="O1059" s="527"/>
      <c r="P1059" s="527"/>
      <c r="Q1059" s="527"/>
      <c r="R1059" s="527"/>
      <c r="S1059" s="527"/>
      <c r="T1059" s="527"/>
      <c r="U1059" s="527"/>
      <c r="V1059" s="527"/>
      <c r="W1059" s="527"/>
      <c r="X1059" s="527"/>
      <c r="Y1059" s="527"/>
      <c r="Z1059" s="527"/>
      <c r="AA1059" s="527"/>
      <c r="AB1059" s="527"/>
      <c r="AC1059" s="527"/>
      <c r="HN1059" s="527"/>
      <c r="HO1059" s="527"/>
      <c r="HP1059" s="527"/>
      <c r="HQ1059" s="527"/>
      <c r="HR1059" s="527"/>
      <c r="HS1059" s="527"/>
      <c r="HT1059" s="527"/>
      <c r="HU1059" s="527"/>
      <c r="HV1059" s="527"/>
      <c r="HW1059" s="527"/>
      <c r="HX1059" s="527"/>
      <c r="HY1059" s="527"/>
      <c r="HZ1059" s="527"/>
      <c r="IA1059" s="527"/>
      <c r="IB1059" s="527"/>
      <c r="IC1059" s="527"/>
      <c r="ID1059" s="527"/>
      <c r="IE1059" s="527"/>
      <c r="IF1059" s="527"/>
      <c r="IG1059" s="527"/>
      <c r="IH1059" s="527"/>
      <c r="II1059" s="527"/>
      <c r="IJ1059" s="527"/>
      <c r="IK1059" s="527"/>
      <c r="IL1059" s="527"/>
      <c r="IM1059" s="527"/>
      <c r="IN1059" s="527"/>
      <c r="IO1059" s="527"/>
      <c r="IP1059" s="527"/>
      <c r="IQ1059" s="527"/>
      <c r="IR1059" s="527"/>
      <c r="IS1059" s="527"/>
    </row>
    <row r="1060" s="5" customFormat="1" ht="24.95" customHeight="1" spans="1:253">
      <c r="A1060" s="563" t="s">
        <v>52</v>
      </c>
      <c r="B1060" s="564">
        <v>0</v>
      </c>
      <c r="C1060" s="565">
        <v>0</v>
      </c>
      <c r="D1060" s="565">
        <v>0</v>
      </c>
      <c r="E1060" s="566" t="str">
        <f t="shared" si="199"/>
        <v/>
      </c>
      <c r="F1060" s="565">
        <v>0</v>
      </c>
      <c r="G1060" s="567" t="str">
        <f t="shared" si="202"/>
        <v/>
      </c>
      <c r="H1060" s="527"/>
      <c r="I1060" s="527"/>
      <c r="J1060" s="527"/>
      <c r="K1060" s="527"/>
      <c r="L1060" s="527"/>
      <c r="M1060" s="527"/>
      <c r="N1060" s="527"/>
      <c r="O1060" s="527"/>
      <c r="P1060" s="527"/>
      <c r="Q1060" s="527"/>
      <c r="R1060" s="527"/>
      <c r="S1060" s="527"/>
      <c r="T1060" s="527"/>
      <c r="U1060" s="527"/>
      <c r="V1060" s="527"/>
      <c r="W1060" s="527"/>
      <c r="X1060" s="527"/>
      <c r="Y1060" s="527"/>
      <c r="Z1060" s="527"/>
      <c r="AA1060" s="527"/>
      <c r="AB1060" s="527"/>
      <c r="AC1060" s="527"/>
      <c r="HN1060" s="527"/>
      <c r="HO1060" s="527"/>
      <c r="HP1060" s="527"/>
      <c r="HQ1060" s="527"/>
      <c r="HR1060" s="527"/>
      <c r="HS1060" s="527"/>
      <c r="HT1060" s="527"/>
      <c r="HU1060" s="527"/>
      <c r="HV1060" s="527"/>
      <c r="HW1060" s="527"/>
      <c r="HX1060" s="527"/>
      <c r="HY1060" s="527"/>
      <c r="HZ1060" s="527"/>
      <c r="IA1060" s="527"/>
      <c r="IB1060" s="527"/>
      <c r="IC1060" s="527"/>
      <c r="ID1060" s="527"/>
      <c r="IE1060" s="527"/>
      <c r="IF1060" s="527"/>
      <c r="IG1060" s="527"/>
      <c r="IH1060" s="527"/>
      <c r="II1060" s="527"/>
      <c r="IJ1060" s="527"/>
      <c r="IK1060" s="527"/>
      <c r="IL1060" s="527"/>
      <c r="IM1060" s="527"/>
      <c r="IN1060" s="527"/>
      <c r="IO1060" s="527"/>
      <c r="IP1060" s="527"/>
      <c r="IQ1060" s="527"/>
      <c r="IR1060" s="527"/>
      <c r="IS1060" s="527"/>
    </row>
    <row r="1061" s="528" customFormat="1" ht="24.95" customHeight="1" spans="1:253">
      <c r="A1061" s="563" t="s">
        <v>849</v>
      </c>
      <c r="B1061" s="564">
        <v>0</v>
      </c>
      <c r="C1061" s="565">
        <v>0</v>
      </c>
      <c r="D1061" s="565">
        <v>0</v>
      </c>
      <c r="E1061" s="566" t="str">
        <f t="shared" si="199"/>
        <v/>
      </c>
      <c r="F1061" s="565">
        <v>0</v>
      </c>
      <c r="G1061" s="567" t="str">
        <f t="shared" si="202"/>
        <v/>
      </c>
    </row>
    <row r="1062" s="5" customFormat="1" ht="24.95" customHeight="1" spans="1:253">
      <c r="A1062" s="568" t="s">
        <v>850</v>
      </c>
      <c r="B1062" s="367">
        <f t="shared" ref="B1062:F1062" si="205">SUM(B1063:B1072)</f>
        <v>430</v>
      </c>
      <c r="C1062" s="367">
        <f t="shared" si="205"/>
        <v>469</v>
      </c>
      <c r="D1062" s="367">
        <f t="shared" si="205"/>
        <v>469</v>
      </c>
      <c r="E1062" s="561">
        <f t="shared" si="199"/>
        <v>1</v>
      </c>
      <c r="F1062" s="367">
        <f t="shared" si="205"/>
        <v>412</v>
      </c>
      <c r="G1062" s="562">
        <f t="shared" si="202"/>
        <v>0.138349514563107</v>
      </c>
      <c r="H1062" s="527"/>
      <c r="I1062" s="527"/>
      <c r="J1062" s="527"/>
      <c r="K1062" s="527"/>
      <c r="L1062" s="527"/>
      <c r="M1062" s="527"/>
      <c r="N1062" s="527"/>
      <c r="O1062" s="527"/>
      <c r="P1062" s="527"/>
      <c r="Q1062" s="527"/>
      <c r="R1062" s="527"/>
      <c r="S1062" s="527"/>
      <c r="T1062" s="527"/>
      <c r="U1062" s="527"/>
      <c r="V1062" s="527"/>
      <c r="W1062" s="527"/>
      <c r="X1062" s="527"/>
      <c r="Y1062" s="527"/>
      <c r="Z1062" s="527"/>
      <c r="AA1062" s="527"/>
      <c r="AB1062" s="527"/>
      <c r="AC1062" s="527"/>
      <c r="HN1062" s="527"/>
      <c r="HO1062" s="527"/>
      <c r="HP1062" s="527"/>
      <c r="HQ1062" s="527"/>
      <c r="HR1062" s="527"/>
      <c r="HS1062" s="527"/>
      <c r="HT1062" s="527"/>
      <c r="HU1062" s="527"/>
      <c r="HV1062" s="527"/>
      <c r="HW1062" s="527"/>
      <c r="HX1062" s="527"/>
      <c r="HY1062" s="527"/>
      <c r="HZ1062" s="527"/>
      <c r="IA1062" s="527"/>
      <c r="IB1062" s="527"/>
      <c r="IC1062" s="527"/>
      <c r="ID1062" s="527"/>
      <c r="IE1062" s="527"/>
      <c r="IF1062" s="527"/>
      <c r="IG1062" s="527"/>
      <c r="IH1062" s="527"/>
      <c r="II1062" s="527"/>
      <c r="IJ1062" s="527"/>
      <c r="IK1062" s="527"/>
      <c r="IL1062" s="527"/>
      <c r="IM1062" s="527"/>
      <c r="IN1062" s="527"/>
      <c r="IO1062" s="527"/>
      <c r="IP1062" s="527"/>
      <c r="IQ1062" s="527"/>
      <c r="IR1062" s="527"/>
      <c r="IS1062" s="527"/>
    </row>
    <row r="1063" s="5" customFormat="1" ht="24.95" customHeight="1" spans="1:253">
      <c r="A1063" s="563" t="s">
        <v>50</v>
      </c>
      <c r="B1063" s="564">
        <v>127</v>
      </c>
      <c r="C1063" s="565">
        <v>141</v>
      </c>
      <c r="D1063" s="565">
        <v>141</v>
      </c>
      <c r="E1063" s="566">
        <f t="shared" si="199"/>
        <v>1</v>
      </c>
      <c r="F1063" s="565">
        <v>106</v>
      </c>
      <c r="G1063" s="567">
        <f t="shared" si="202"/>
        <v>0.330188679245283</v>
      </c>
      <c r="H1063" s="527"/>
      <c r="I1063" s="527"/>
      <c r="J1063" s="527"/>
      <c r="K1063" s="527"/>
      <c r="L1063" s="527"/>
      <c r="M1063" s="527"/>
      <c r="N1063" s="527"/>
      <c r="O1063" s="527"/>
      <c r="P1063" s="527"/>
      <c r="Q1063" s="527"/>
      <c r="R1063" s="527"/>
      <c r="S1063" s="527"/>
      <c r="T1063" s="527"/>
      <c r="U1063" s="527"/>
      <c r="V1063" s="527"/>
      <c r="W1063" s="527"/>
      <c r="X1063" s="527"/>
      <c r="Y1063" s="527"/>
      <c r="Z1063" s="527"/>
      <c r="AA1063" s="527"/>
      <c r="AB1063" s="527"/>
      <c r="AC1063" s="527"/>
      <c r="HN1063" s="527"/>
      <c r="HO1063" s="527"/>
      <c r="HP1063" s="527"/>
      <c r="HQ1063" s="527"/>
      <c r="HR1063" s="527"/>
      <c r="HS1063" s="527"/>
      <c r="HT1063" s="527"/>
      <c r="HU1063" s="527"/>
      <c r="HV1063" s="527"/>
      <c r="HW1063" s="527"/>
      <c r="HX1063" s="527"/>
      <c r="HY1063" s="527"/>
      <c r="HZ1063" s="527"/>
      <c r="IA1063" s="527"/>
      <c r="IB1063" s="527"/>
      <c r="IC1063" s="527"/>
      <c r="ID1063" s="527"/>
      <c r="IE1063" s="527"/>
      <c r="IF1063" s="527"/>
      <c r="IG1063" s="527"/>
      <c r="IH1063" s="527"/>
      <c r="II1063" s="527"/>
      <c r="IJ1063" s="527"/>
      <c r="IK1063" s="527"/>
      <c r="IL1063" s="527"/>
      <c r="IM1063" s="527"/>
      <c r="IN1063" s="527"/>
      <c r="IO1063" s="527"/>
      <c r="IP1063" s="527"/>
      <c r="IQ1063" s="527"/>
      <c r="IR1063" s="527"/>
      <c r="IS1063" s="527"/>
    </row>
    <row r="1064" s="5" customFormat="1" ht="24.95" customHeight="1" spans="1:253">
      <c r="A1064" s="563" t="s">
        <v>51</v>
      </c>
      <c r="B1064" s="564">
        <v>0</v>
      </c>
      <c r="C1064" s="565">
        <v>0</v>
      </c>
      <c r="D1064" s="565">
        <v>0</v>
      </c>
      <c r="E1064" s="566" t="str">
        <f t="shared" si="199"/>
        <v/>
      </c>
      <c r="F1064" s="565">
        <v>1</v>
      </c>
      <c r="G1064" s="567">
        <f t="shared" si="202"/>
        <v>-1</v>
      </c>
      <c r="H1064" s="527"/>
      <c r="I1064" s="527"/>
      <c r="J1064" s="527"/>
      <c r="K1064" s="527"/>
      <c r="L1064" s="527"/>
      <c r="M1064" s="527"/>
      <c r="N1064" s="527"/>
      <c r="O1064" s="527"/>
      <c r="P1064" s="527"/>
      <c r="Q1064" s="527"/>
      <c r="R1064" s="527"/>
      <c r="S1064" s="527"/>
      <c r="T1064" s="527"/>
      <c r="U1064" s="527"/>
      <c r="V1064" s="527"/>
      <c r="W1064" s="527"/>
      <c r="X1064" s="527"/>
      <c r="Y1064" s="527"/>
      <c r="Z1064" s="527"/>
      <c r="AA1064" s="527"/>
      <c r="AB1064" s="527"/>
      <c r="AC1064" s="527"/>
      <c r="HN1064" s="527"/>
      <c r="HO1064" s="527"/>
      <c r="HP1064" s="527"/>
      <c r="HQ1064" s="527"/>
      <c r="HR1064" s="527"/>
      <c r="HS1064" s="527"/>
      <c r="HT1064" s="527"/>
      <c r="HU1064" s="527"/>
      <c r="HV1064" s="527"/>
      <c r="HW1064" s="527"/>
      <c r="HX1064" s="527"/>
      <c r="HY1064" s="527"/>
      <c r="HZ1064" s="527"/>
      <c r="IA1064" s="527"/>
      <c r="IB1064" s="527"/>
      <c r="IC1064" s="527"/>
      <c r="ID1064" s="527"/>
      <c r="IE1064" s="527"/>
      <c r="IF1064" s="527"/>
      <c r="IG1064" s="527"/>
      <c r="IH1064" s="527"/>
      <c r="II1064" s="527"/>
      <c r="IJ1064" s="527"/>
      <c r="IK1064" s="527"/>
      <c r="IL1064" s="527"/>
      <c r="IM1064" s="527"/>
      <c r="IN1064" s="527"/>
      <c r="IO1064" s="527"/>
      <c r="IP1064" s="527"/>
      <c r="IQ1064" s="527"/>
      <c r="IR1064" s="527"/>
      <c r="IS1064" s="527"/>
    </row>
    <row r="1065" s="528" customFormat="1" ht="24.95" customHeight="1" spans="1:253">
      <c r="A1065" s="563" t="s">
        <v>52</v>
      </c>
      <c r="B1065" s="564">
        <v>0</v>
      </c>
      <c r="C1065" s="565">
        <v>0</v>
      </c>
      <c r="D1065" s="565">
        <v>0</v>
      </c>
      <c r="E1065" s="566" t="str">
        <f t="shared" si="199"/>
        <v/>
      </c>
      <c r="F1065" s="565">
        <v>0</v>
      </c>
      <c r="G1065" s="567" t="str">
        <f t="shared" si="202"/>
        <v/>
      </c>
    </row>
    <row r="1066" s="5" customFormat="1" ht="24.95" customHeight="1" spans="1:253">
      <c r="A1066" s="563" t="s">
        <v>851</v>
      </c>
      <c r="B1066" s="564">
        <v>0</v>
      </c>
      <c r="C1066" s="565">
        <v>0</v>
      </c>
      <c r="D1066" s="565">
        <v>0</v>
      </c>
      <c r="E1066" s="566" t="str">
        <f t="shared" si="199"/>
        <v/>
      </c>
      <c r="F1066" s="565">
        <v>0</v>
      </c>
      <c r="G1066" s="567" t="str">
        <f t="shared" si="202"/>
        <v/>
      </c>
      <c r="H1066" s="527"/>
      <c r="I1066" s="527"/>
      <c r="J1066" s="527"/>
      <c r="K1066" s="527"/>
      <c r="L1066" s="527"/>
      <c r="M1066" s="527"/>
      <c r="N1066" s="527"/>
      <c r="O1066" s="527"/>
      <c r="P1066" s="527"/>
      <c r="Q1066" s="527"/>
      <c r="R1066" s="527"/>
      <c r="S1066" s="527"/>
      <c r="T1066" s="527"/>
      <c r="U1066" s="527"/>
      <c r="V1066" s="527"/>
      <c r="W1066" s="527"/>
      <c r="X1066" s="527"/>
      <c r="Y1066" s="527"/>
      <c r="Z1066" s="527"/>
      <c r="AA1066" s="527"/>
      <c r="AB1066" s="527"/>
      <c r="AC1066" s="527"/>
      <c r="HN1066" s="527"/>
      <c r="HO1066" s="527"/>
      <c r="HP1066" s="527"/>
      <c r="HQ1066" s="527"/>
      <c r="HR1066" s="527"/>
      <c r="HS1066" s="527"/>
      <c r="HT1066" s="527"/>
      <c r="HU1066" s="527"/>
      <c r="HV1066" s="527"/>
      <c r="HW1066" s="527"/>
      <c r="HX1066" s="527"/>
      <c r="HY1066" s="527"/>
      <c r="HZ1066" s="527"/>
      <c r="IA1066" s="527"/>
      <c r="IB1066" s="527"/>
      <c r="IC1066" s="527"/>
      <c r="ID1066" s="527"/>
      <c r="IE1066" s="527"/>
      <c r="IF1066" s="527"/>
      <c r="IG1066" s="527"/>
      <c r="IH1066" s="527"/>
      <c r="II1066" s="527"/>
      <c r="IJ1066" s="527"/>
      <c r="IK1066" s="527"/>
      <c r="IL1066" s="527"/>
      <c r="IM1066" s="527"/>
      <c r="IN1066" s="527"/>
      <c r="IO1066" s="527"/>
      <c r="IP1066" s="527"/>
      <c r="IQ1066" s="527"/>
      <c r="IR1066" s="527"/>
      <c r="IS1066" s="527"/>
    </row>
    <row r="1067" s="5" customFormat="1" ht="24.95" customHeight="1" spans="1:253">
      <c r="A1067" s="563" t="s">
        <v>852</v>
      </c>
      <c r="B1067" s="564">
        <v>0</v>
      </c>
      <c r="C1067" s="565">
        <v>0</v>
      </c>
      <c r="D1067" s="565">
        <v>0</v>
      </c>
      <c r="E1067" s="566" t="str">
        <f t="shared" si="199"/>
        <v/>
      </c>
      <c r="F1067" s="565">
        <v>0</v>
      </c>
      <c r="G1067" s="567" t="str">
        <f t="shared" si="202"/>
        <v/>
      </c>
      <c r="H1067" s="527"/>
      <c r="I1067" s="527"/>
      <c r="J1067" s="527"/>
      <c r="K1067" s="527"/>
      <c r="L1067" s="527"/>
      <c r="M1067" s="527"/>
      <c r="N1067" s="527"/>
      <c r="O1067" s="527"/>
      <c r="P1067" s="527"/>
      <c r="Q1067" s="527"/>
      <c r="R1067" s="527"/>
      <c r="S1067" s="527"/>
      <c r="T1067" s="527"/>
      <c r="U1067" s="527"/>
      <c r="V1067" s="527"/>
      <c r="W1067" s="527"/>
      <c r="X1067" s="527"/>
      <c r="Y1067" s="527"/>
      <c r="Z1067" s="527"/>
      <c r="AA1067" s="527"/>
      <c r="AB1067" s="527"/>
      <c r="AC1067" s="527"/>
      <c r="HN1067" s="527"/>
      <c r="HO1067" s="527"/>
      <c r="HP1067" s="527"/>
      <c r="HQ1067" s="527"/>
      <c r="HR1067" s="527"/>
      <c r="HS1067" s="527"/>
      <c r="HT1067" s="527"/>
      <c r="HU1067" s="527"/>
      <c r="HV1067" s="527"/>
      <c r="HW1067" s="527"/>
      <c r="HX1067" s="527"/>
      <c r="HY1067" s="527"/>
      <c r="HZ1067" s="527"/>
      <c r="IA1067" s="527"/>
      <c r="IB1067" s="527"/>
      <c r="IC1067" s="527"/>
      <c r="ID1067" s="527"/>
      <c r="IE1067" s="527"/>
      <c r="IF1067" s="527"/>
      <c r="IG1067" s="527"/>
      <c r="IH1067" s="527"/>
      <c r="II1067" s="527"/>
      <c r="IJ1067" s="527"/>
      <c r="IK1067" s="527"/>
      <c r="IL1067" s="527"/>
      <c r="IM1067" s="527"/>
      <c r="IN1067" s="527"/>
      <c r="IO1067" s="527"/>
      <c r="IP1067" s="527"/>
      <c r="IQ1067" s="527"/>
      <c r="IR1067" s="527"/>
      <c r="IS1067" s="527"/>
    </row>
    <row r="1068" s="5" customFormat="1" ht="24.95" customHeight="1" spans="1:253">
      <c r="A1068" s="563" t="s">
        <v>853</v>
      </c>
      <c r="B1068" s="564">
        <v>0</v>
      </c>
      <c r="C1068" s="565">
        <v>0</v>
      </c>
      <c r="D1068" s="565">
        <v>0</v>
      </c>
      <c r="E1068" s="566" t="str">
        <f t="shared" si="199"/>
        <v/>
      </c>
      <c r="F1068" s="565">
        <v>0</v>
      </c>
      <c r="G1068" s="567" t="str">
        <f t="shared" si="202"/>
        <v/>
      </c>
      <c r="H1068" s="527"/>
      <c r="I1068" s="527"/>
      <c r="J1068" s="527"/>
      <c r="K1068" s="527"/>
      <c r="L1068" s="527"/>
      <c r="M1068" s="527"/>
      <c r="N1068" s="527"/>
      <c r="O1068" s="527"/>
      <c r="P1068" s="527"/>
      <c r="Q1068" s="527"/>
      <c r="R1068" s="527"/>
      <c r="S1068" s="527"/>
      <c r="T1068" s="527"/>
      <c r="U1068" s="527"/>
      <c r="V1068" s="527"/>
      <c r="W1068" s="527"/>
      <c r="X1068" s="527"/>
      <c r="Y1068" s="527"/>
      <c r="Z1068" s="527"/>
      <c r="AA1068" s="527"/>
      <c r="AB1068" s="527"/>
      <c r="AC1068" s="527"/>
      <c r="HN1068" s="527"/>
      <c r="HO1068" s="527"/>
      <c r="HP1068" s="527"/>
      <c r="HQ1068" s="527"/>
      <c r="HR1068" s="527"/>
      <c r="HS1068" s="527"/>
      <c r="HT1068" s="527"/>
      <c r="HU1068" s="527"/>
      <c r="HV1068" s="527"/>
      <c r="HW1068" s="527"/>
      <c r="HX1068" s="527"/>
      <c r="HY1068" s="527"/>
      <c r="HZ1068" s="527"/>
      <c r="IA1068" s="527"/>
      <c r="IB1068" s="527"/>
      <c r="IC1068" s="527"/>
      <c r="ID1068" s="527"/>
      <c r="IE1068" s="527"/>
      <c r="IF1068" s="527"/>
      <c r="IG1068" s="527"/>
      <c r="IH1068" s="527"/>
      <c r="II1068" s="527"/>
      <c r="IJ1068" s="527"/>
      <c r="IK1068" s="527"/>
      <c r="IL1068" s="527"/>
      <c r="IM1068" s="527"/>
      <c r="IN1068" s="527"/>
      <c r="IO1068" s="527"/>
      <c r="IP1068" s="527"/>
      <c r="IQ1068" s="527"/>
      <c r="IR1068" s="527"/>
      <c r="IS1068" s="527"/>
    </row>
    <row r="1069" s="5" customFormat="1" ht="24.95" customHeight="1" spans="1:253">
      <c r="A1069" s="563" t="s">
        <v>854</v>
      </c>
      <c r="B1069" s="564">
        <v>0</v>
      </c>
      <c r="C1069" s="565">
        <v>0</v>
      </c>
      <c r="D1069" s="565">
        <v>0</v>
      </c>
      <c r="E1069" s="566" t="str">
        <f t="shared" si="199"/>
        <v/>
      </c>
      <c r="F1069" s="565">
        <v>0</v>
      </c>
      <c r="G1069" s="567" t="str">
        <f t="shared" si="202"/>
        <v/>
      </c>
      <c r="H1069" s="527"/>
      <c r="I1069" s="527"/>
      <c r="J1069" s="527"/>
      <c r="K1069" s="527"/>
      <c r="L1069" s="527"/>
      <c r="M1069" s="527"/>
      <c r="N1069" s="527"/>
      <c r="O1069" s="527"/>
      <c r="P1069" s="527"/>
      <c r="Q1069" s="527"/>
      <c r="R1069" s="527"/>
      <c r="S1069" s="527"/>
      <c r="T1069" s="527"/>
      <c r="U1069" s="527"/>
      <c r="V1069" s="527"/>
      <c r="W1069" s="527"/>
      <c r="X1069" s="527"/>
      <c r="Y1069" s="527"/>
      <c r="Z1069" s="527"/>
      <c r="AA1069" s="527"/>
      <c r="AB1069" s="527"/>
      <c r="AC1069" s="527"/>
      <c r="HN1069" s="527"/>
      <c r="HO1069" s="527"/>
      <c r="HP1069" s="527"/>
      <c r="HQ1069" s="527"/>
      <c r="HR1069" s="527"/>
      <c r="HS1069" s="527"/>
      <c r="HT1069" s="527"/>
      <c r="HU1069" s="527"/>
      <c r="HV1069" s="527"/>
      <c r="HW1069" s="527"/>
      <c r="HX1069" s="527"/>
      <c r="HY1069" s="527"/>
      <c r="HZ1069" s="527"/>
      <c r="IA1069" s="527"/>
      <c r="IB1069" s="527"/>
      <c r="IC1069" s="527"/>
      <c r="ID1069" s="527"/>
      <c r="IE1069" s="527"/>
      <c r="IF1069" s="527"/>
      <c r="IG1069" s="527"/>
      <c r="IH1069" s="527"/>
      <c r="II1069" s="527"/>
      <c r="IJ1069" s="527"/>
      <c r="IK1069" s="527"/>
      <c r="IL1069" s="527"/>
      <c r="IM1069" s="527"/>
      <c r="IN1069" s="527"/>
      <c r="IO1069" s="527"/>
      <c r="IP1069" s="527"/>
      <c r="IQ1069" s="527"/>
      <c r="IR1069" s="527"/>
      <c r="IS1069" s="527"/>
    </row>
    <row r="1070" s="5" customFormat="1" ht="24.95" customHeight="1" spans="1:253">
      <c r="A1070" s="563" t="s">
        <v>855</v>
      </c>
      <c r="B1070" s="564">
        <v>1</v>
      </c>
      <c r="C1070" s="565">
        <v>1</v>
      </c>
      <c r="D1070" s="565">
        <v>1</v>
      </c>
      <c r="E1070" s="566">
        <f t="shared" si="199"/>
        <v>1</v>
      </c>
      <c r="F1070" s="565">
        <v>75</v>
      </c>
      <c r="G1070" s="567">
        <f t="shared" si="202"/>
        <v>-0.986666666666667</v>
      </c>
      <c r="H1070" s="527"/>
      <c r="I1070" s="527"/>
      <c r="J1070" s="527"/>
      <c r="K1070" s="527"/>
      <c r="L1070" s="527"/>
      <c r="M1070" s="527"/>
      <c r="N1070" s="527"/>
      <c r="O1070" s="527"/>
      <c r="P1070" s="527"/>
      <c r="Q1070" s="527"/>
      <c r="R1070" s="527"/>
      <c r="S1070" s="527"/>
      <c r="T1070" s="527"/>
      <c r="U1070" s="527"/>
      <c r="V1070" s="527"/>
      <c r="W1070" s="527"/>
      <c r="X1070" s="527"/>
      <c r="Y1070" s="527"/>
      <c r="Z1070" s="527"/>
      <c r="AA1070" s="527"/>
      <c r="AB1070" s="527"/>
      <c r="AC1070" s="527"/>
      <c r="HN1070" s="527"/>
      <c r="HO1070" s="527"/>
      <c r="HP1070" s="527"/>
      <c r="HQ1070" s="527"/>
      <c r="HR1070" s="527"/>
      <c r="HS1070" s="527"/>
      <c r="HT1070" s="527"/>
      <c r="HU1070" s="527"/>
      <c r="HV1070" s="527"/>
      <c r="HW1070" s="527"/>
      <c r="HX1070" s="527"/>
      <c r="HY1070" s="527"/>
      <c r="HZ1070" s="527"/>
      <c r="IA1070" s="527"/>
      <c r="IB1070" s="527"/>
      <c r="IC1070" s="527"/>
      <c r="ID1070" s="527"/>
      <c r="IE1070" s="527"/>
      <c r="IF1070" s="527"/>
      <c r="IG1070" s="527"/>
      <c r="IH1070" s="527"/>
      <c r="II1070" s="527"/>
      <c r="IJ1070" s="527"/>
      <c r="IK1070" s="527"/>
      <c r="IL1070" s="527"/>
      <c r="IM1070" s="527"/>
      <c r="IN1070" s="527"/>
      <c r="IO1070" s="527"/>
      <c r="IP1070" s="527"/>
      <c r="IQ1070" s="527"/>
      <c r="IR1070" s="527"/>
      <c r="IS1070" s="527"/>
    </row>
    <row r="1071" s="529" customFormat="1" ht="24.95" customHeight="1" spans="1:253">
      <c r="A1071" s="563" t="s">
        <v>59</v>
      </c>
      <c r="B1071" s="564">
        <v>302</v>
      </c>
      <c r="C1071" s="565">
        <v>327</v>
      </c>
      <c r="D1071" s="565">
        <v>327</v>
      </c>
      <c r="E1071" s="566">
        <f t="shared" si="199"/>
        <v>1</v>
      </c>
      <c r="F1071" s="565">
        <v>230</v>
      </c>
      <c r="G1071" s="567">
        <f t="shared" si="202"/>
        <v>0.421739130434783</v>
      </c>
      <c r="H1071" s="527"/>
      <c r="I1071" s="527"/>
      <c r="J1071" s="527"/>
      <c r="K1071" s="527"/>
      <c r="L1071" s="527"/>
      <c r="M1071" s="527"/>
      <c r="N1071" s="527"/>
      <c r="O1071" s="527"/>
      <c r="P1071" s="527"/>
      <c r="Q1071" s="527"/>
      <c r="R1071" s="527"/>
      <c r="S1071" s="527"/>
      <c r="T1071" s="527"/>
      <c r="U1071" s="527"/>
      <c r="V1071" s="527"/>
      <c r="W1071" s="527"/>
      <c r="X1071" s="527"/>
      <c r="Y1071" s="527"/>
      <c r="Z1071" s="527"/>
      <c r="AA1071" s="527"/>
      <c r="AB1071" s="527"/>
      <c r="AC1071" s="527"/>
      <c r="HN1071" s="527"/>
      <c r="HO1071" s="527"/>
      <c r="HP1071" s="527"/>
      <c r="HQ1071" s="527"/>
      <c r="HR1071" s="527"/>
      <c r="HS1071" s="527"/>
      <c r="HT1071" s="527"/>
      <c r="HU1071" s="527"/>
      <c r="HV1071" s="527"/>
      <c r="HW1071" s="527"/>
      <c r="HX1071" s="527"/>
      <c r="HY1071" s="527"/>
      <c r="HZ1071" s="527"/>
      <c r="IA1071" s="527"/>
      <c r="IB1071" s="527"/>
      <c r="IC1071" s="527"/>
      <c r="ID1071" s="527"/>
      <c r="IE1071" s="527"/>
      <c r="IF1071" s="527"/>
      <c r="IG1071" s="527"/>
      <c r="IH1071" s="527"/>
      <c r="II1071" s="527"/>
      <c r="IJ1071" s="527"/>
      <c r="IK1071" s="527"/>
      <c r="IL1071" s="527"/>
      <c r="IM1071" s="527"/>
      <c r="IN1071" s="527"/>
      <c r="IO1071" s="527"/>
      <c r="IP1071" s="527"/>
      <c r="IQ1071" s="527"/>
      <c r="IR1071" s="527"/>
      <c r="IS1071" s="527"/>
    </row>
    <row r="1072" s="528" customFormat="1" ht="24.95" customHeight="1" spans="1:253">
      <c r="A1072" s="563" t="s">
        <v>856</v>
      </c>
      <c r="B1072" s="564">
        <v>0</v>
      </c>
      <c r="C1072" s="565">
        <v>0</v>
      </c>
      <c r="D1072" s="565">
        <v>0</v>
      </c>
      <c r="E1072" s="566" t="str">
        <f t="shared" si="199"/>
        <v/>
      </c>
      <c r="F1072" s="565">
        <v>0</v>
      </c>
      <c r="G1072" s="567" t="str">
        <f t="shared" si="202"/>
        <v/>
      </c>
    </row>
    <row r="1073" s="525" customFormat="1" ht="24.95" customHeight="1" spans="1:253">
      <c r="A1073" s="568" t="s">
        <v>857</v>
      </c>
      <c r="B1073" s="367">
        <f t="shared" ref="B1073:F1073" si="206">SUM(B1074:B1079)</f>
        <v>0</v>
      </c>
      <c r="C1073" s="367">
        <f t="shared" si="206"/>
        <v>0</v>
      </c>
      <c r="D1073" s="367">
        <f t="shared" si="206"/>
        <v>0</v>
      </c>
      <c r="E1073" s="561" t="str">
        <f t="shared" si="199"/>
        <v/>
      </c>
      <c r="F1073" s="367">
        <f t="shared" si="206"/>
        <v>0</v>
      </c>
      <c r="G1073" s="562" t="str">
        <f t="shared" si="202"/>
        <v/>
      </c>
      <c r="H1073" s="527"/>
      <c r="I1073" s="527"/>
      <c r="J1073" s="527"/>
      <c r="K1073" s="527"/>
      <c r="L1073" s="527"/>
      <c r="M1073" s="527"/>
      <c r="N1073" s="527"/>
      <c r="O1073" s="527"/>
      <c r="P1073" s="527"/>
      <c r="Q1073" s="527"/>
      <c r="R1073" s="527"/>
      <c r="S1073" s="527"/>
      <c r="T1073" s="527"/>
      <c r="U1073" s="527"/>
      <c r="V1073" s="527"/>
      <c r="W1073" s="527"/>
      <c r="X1073" s="527"/>
      <c r="Y1073" s="527"/>
      <c r="Z1073" s="527"/>
      <c r="AA1073" s="527"/>
      <c r="AB1073" s="527"/>
      <c r="AC1073" s="527"/>
      <c r="HN1073" s="527"/>
      <c r="HO1073" s="527"/>
      <c r="HP1073" s="527"/>
      <c r="HQ1073" s="527"/>
      <c r="HR1073" s="527"/>
      <c r="HS1073" s="527"/>
      <c r="HT1073" s="527"/>
      <c r="HU1073" s="527"/>
      <c r="HV1073" s="527"/>
      <c r="HW1073" s="527"/>
      <c r="HX1073" s="527"/>
      <c r="HY1073" s="527"/>
      <c r="HZ1073" s="527"/>
      <c r="IA1073" s="527"/>
      <c r="IB1073" s="527"/>
      <c r="IC1073" s="527"/>
      <c r="ID1073" s="527"/>
      <c r="IE1073" s="527"/>
      <c r="IF1073" s="527"/>
      <c r="IG1073" s="527"/>
      <c r="IH1073" s="527"/>
      <c r="II1073" s="527"/>
      <c r="IJ1073" s="527"/>
      <c r="IK1073" s="527"/>
      <c r="IL1073" s="527"/>
      <c r="IM1073" s="527"/>
      <c r="IN1073" s="527"/>
      <c r="IO1073" s="527"/>
      <c r="IP1073" s="527"/>
      <c r="IQ1073" s="527"/>
      <c r="IR1073" s="527"/>
      <c r="IS1073" s="527"/>
    </row>
    <row r="1074" s="528" customFormat="1" ht="24.95" customHeight="1" spans="1:253">
      <c r="A1074" s="563" t="s">
        <v>50</v>
      </c>
      <c r="B1074" s="564">
        <v>0</v>
      </c>
      <c r="C1074" s="565">
        <v>0</v>
      </c>
      <c r="D1074" s="565">
        <v>0</v>
      </c>
      <c r="E1074" s="566" t="str">
        <f t="shared" si="199"/>
        <v/>
      </c>
      <c r="F1074" s="565">
        <v>0</v>
      </c>
      <c r="G1074" s="567" t="str">
        <f t="shared" si="202"/>
        <v/>
      </c>
    </row>
    <row r="1075" s="525" customFormat="1" ht="24.95" customHeight="1" spans="1:253">
      <c r="A1075" s="563" t="s">
        <v>51</v>
      </c>
      <c r="B1075" s="564">
        <v>0</v>
      </c>
      <c r="C1075" s="565">
        <v>0</v>
      </c>
      <c r="D1075" s="565">
        <v>0</v>
      </c>
      <c r="E1075" s="566" t="str">
        <f t="shared" si="199"/>
        <v/>
      </c>
      <c r="F1075" s="565">
        <v>0</v>
      </c>
      <c r="G1075" s="567" t="str">
        <f t="shared" si="202"/>
        <v/>
      </c>
      <c r="H1075" s="527"/>
      <c r="I1075" s="527"/>
      <c r="J1075" s="527"/>
      <c r="K1075" s="527"/>
      <c r="L1075" s="527"/>
      <c r="M1075" s="527"/>
      <c r="N1075" s="527"/>
      <c r="O1075" s="527"/>
      <c r="P1075" s="527"/>
      <c r="Q1075" s="527"/>
      <c r="R1075" s="527"/>
      <c r="S1075" s="527"/>
      <c r="T1075" s="527"/>
      <c r="U1075" s="527"/>
      <c r="V1075" s="527"/>
      <c r="W1075" s="527"/>
      <c r="X1075" s="527"/>
      <c r="Y1075" s="527"/>
      <c r="Z1075" s="527"/>
      <c r="AA1075" s="527"/>
      <c r="AB1075" s="527"/>
      <c r="AC1075" s="527"/>
      <c r="HN1075" s="527"/>
      <c r="HO1075" s="527"/>
      <c r="HP1075" s="527"/>
      <c r="HQ1075" s="527"/>
      <c r="HR1075" s="527"/>
      <c r="HS1075" s="527"/>
      <c r="HT1075" s="527"/>
      <c r="HU1075" s="527"/>
      <c r="HV1075" s="527"/>
      <c r="HW1075" s="527"/>
      <c r="HX1075" s="527"/>
      <c r="HY1075" s="527"/>
      <c r="HZ1075" s="527"/>
      <c r="IA1075" s="527"/>
      <c r="IB1075" s="527"/>
      <c r="IC1075" s="527"/>
      <c r="ID1075" s="527"/>
      <c r="IE1075" s="527"/>
      <c r="IF1075" s="527"/>
      <c r="IG1075" s="527"/>
      <c r="IH1075" s="527"/>
      <c r="II1075" s="527"/>
      <c r="IJ1075" s="527"/>
      <c r="IK1075" s="527"/>
      <c r="IL1075" s="527"/>
      <c r="IM1075" s="527"/>
      <c r="IN1075" s="527"/>
      <c r="IO1075" s="527"/>
      <c r="IP1075" s="527"/>
      <c r="IQ1075" s="527"/>
      <c r="IR1075" s="527"/>
      <c r="IS1075" s="527"/>
    </row>
    <row r="1076" s="532" customFormat="1" ht="24.95" customHeight="1" spans="1:253">
      <c r="A1076" s="563" t="s">
        <v>52</v>
      </c>
      <c r="B1076" s="564">
        <v>0</v>
      </c>
      <c r="C1076" s="565">
        <v>0</v>
      </c>
      <c r="D1076" s="565">
        <v>0</v>
      </c>
      <c r="E1076" s="566" t="str">
        <f t="shared" si="199"/>
        <v/>
      </c>
      <c r="F1076" s="565">
        <v>0</v>
      </c>
      <c r="G1076" s="567" t="str">
        <f t="shared" si="202"/>
        <v/>
      </c>
      <c r="H1076" s="527"/>
      <c r="I1076" s="527"/>
      <c r="J1076" s="527"/>
      <c r="K1076" s="527"/>
      <c r="L1076" s="527"/>
      <c r="M1076" s="527"/>
      <c r="N1076" s="527"/>
      <c r="O1076" s="527"/>
      <c r="P1076" s="527"/>
      <c r="Q1076" s="527"/>
      <c r="R1076" s="527"/>
      <c r="S1076" s="527"/>
      <c r="T1076" s="527"/>
      <c r="U1076" s="527"/>
      <c r="V1076" s="527"/>
      <c r="W1076" s="527"/>
      <c r="X1076" s="527"/>
      <c r="Y1076" s="527"/>
      <c r="Z1076" s="527"/>
      <c r="AA1076" s="527"/>
      <c r="AB1076" s="527"/>
      <c r="AC1076" s="527"/>
      <c r="HN1076" s="527"/>
      <c r="HO1076" s="527"/>
      <c r="HP1076" s="527"/>
      <c r="HQ1076" s="527"/>
      <c r="HR1076" s="527"/>
      <c r="HS1076" s="527"/>
      <c r="HT1076" s="527"/>
      <c r="HU1076" s="527"/>
      <c r="HV1076" s="527"/>
      <c r="HW1076" s="527"/>
      <c r="HX1076" s="527"/>
      <c r="HY1076" s="527"/>
      <c r="HZ1076" s="527"/>
      <c r="IA1076" s="527"/>
      <c r="IB1076" s="527"/>
      <c r="IC1076" s="527"/>
      <c r="ID1076" s="527"/>
      <c r="IE1076" s="527"/>
      <c r="IF1076" s="527"/>
      <c r="IG1076" s="527"/>
      <c r="IH1076" s="527"/>
      <c r="II1076" s="527"/>
      <c r="IJ1076" s="527"/>
      <c r="IK1076" s="527"/>
      <c r="IL1076" s="527"/>
      <c r="IM1076" s="527"/>
      <c r="IN1076" s="527"/>
      <c r="IO1076" s="527"/>
      <c r="IP1076" s="527"/>
      <c r="IQ1076" s="527"/>
      <c r="IR1076" s="527"/>
      <c r="IS1076" s="527"/>
    </row>
    <row r="1077" s="525" customFormat="1" ht="24.95" customHeight="1" spans="1:253">
      <c r="A1077" s="563" t="s">
        <v>858</v>
      </c>
      <c r="B1077" s="564">
        <v>0</v>
      </c>
      <c r="C1077" s="565">
        <v>0</v>
      </c>
      <c r="D1077" s="565">
        <v>0</v>
      </c>
      <c r="E1077" s="566" t="str">
        <f t="shared" si="199"/>
        <v/>
      </c>
      <c r="F1077" s="565">
        <v>0</v>
      </c>
      <c r="G1077" s="567" t="str">
        <f t="shared" si="202"/>
        <v/>
      </c>
      <c r="H1077" s="527"/>
      <c r="I1077" s="527"/>
      <c r="J1077" s="527"/>
      <c r="K1077" s="527"/>
      <c r="L1077" s="527"/>
      <c r="M1077" s="527"/>
      <c r="N1077" s="527"/>
      <c r="O1077" s="527"/>
      <c r="P1077" s="527"/>
      <c r="Q1077" s="527"/>
      <c r="R1077" s="527"/>
      <c r="S1077" s="527"/>
      <c r="T1077" s="527"/>
      <c r="U1077" s="527"/>
      <c r="V1077" s="527"/>
      <c r="W1077" s="527"/>
      <c r="X1077" s="527"/>
      <c r="Y1077" s="527"/>
      <c r="Z1077" s="527"/>
      <c r="AA1077" s="527"/>
      <c r="AB1077" s="527"/>
      <c r="AC1077" s="527"/>
      <c r="HN1077" s="527"/>
      <c r="HO1077" s="527"/>
      <c r="HP1077" s="527"/>
      <c r="HQ1077" s="527"/>
      <c r="HR1077" s="527"/>
      <c r="HS1077" s="527"/>
      <c r="HT1077" s="527"/>
      <c r="HU1077" s="527"/>
      <c r="HV1077" s="527"/>
      <c r="HW1077" s="527"/>
      <c r="HX1077" s="527"/>
      <c r="HY1077" s="527"/>
      <c r="HZ1077" s="527"/>
      <c r="IA1077" s="527"/>
      <c r="IB1077" s="527"/>
      <c r="IC1077" s="527"/>
      <c r="ID1077" s="527"/>
      <c r="IE1077" s="527"/>
      <c r="IF1077" s="527"/>
      <c r="IG1077" s="527"/>
      <c r="IH1077" s="527"/>
      <c r="II1077" s="527"/>
      <c r="IJ1077" s="527"/>
      <c r="IK1077" s="527"/>
      <c r="IL1077" s="527"/>
      <c r="IM1077" s="527"/>
      <c r="IN1077" s="527"/>
      <c r="IO1077" s="527"/>
      <c r="IP1077" s="527"/>
      <c r="IQ1077" s="527"/>
      <c r="IR1077" s="527"/>
      <c r="IS1077" s="527"/>
    </row>
    <row r="1078" s="525" customFormat="1" ht="24.95" customHeight="1" spans="1:253">
      <c r="A1078" s="563" t="s">
        <v>859</v>
      </c>
      <c r="B1078" s="564">
        <v>0</v>
      </c>
      <c r="C1078" s="565">
        <v>0</v>
      </c>
      <c r="D1078" s="565">
        <v>0</v>
      </c>
      <c r="E1078" s="566" t="str">
        <f t="shared" si="199"/>
        <v/>
      </c>
      <c r="F1078" s="565">
        <v>0</v>
      </c>
      <c r="G1078" s="567" t="str">
        <f t="shared" si="202"/>
        <v/>
      </c>
      <c r="H1078" s="527"/>
      <c r="I1078" s="527"/>
      <c r="J1078" s="527"/>
      <c r="K1078" s="527"/>
      <c r="L1078" s="527"/>
      <c r="M1078" s="527"/>
      <c r="N1078" s="527"/>
      <c r="O1078" s="527"/>
      <c r="P1078" s="527"/>
      <c r="Q1078" s="527"/>
      <c r="R1078" s="527"/>
      <c r="S1078" s="527"/>
      <c r="T1078" s="527"/>
      <c r="U1078" s="527"/>
      <c r="V1078" s="527"/>
      <c r="W1078" s="527"/>
      <c r="X1078" s="527"/>
      <c r="Y1078" s="527"/>
      <c r="Z1078" s="527"/>
      <c r="AA1078" s="527"/>
      <c r="AB1078" s="527"/>
      <c r="AC1078" s="527"/>
      <c r="HN1078" s="527"/>
      <c r="HO1078" s="527"/>
      <c r="HP1078" s="527"/>
      <c r="HQ1078" s="527"/>
      <c r="HR1078" s="527"/>
      <c r="HS1078" s="527"/>
      <c r="HT1078" s="527"/>
      <c r="HU1078" s="527"/>
      <c r="HV1078" s="527"/>
      <c r="HW1078" s="527"/>
      <c r="HX1078" s="527"/>
      <c r="HY1078" s="527"/>
      <c r="HZ1078" s="527"/>
      <c r="IA1078" s="527"/>
      <c r="IB1078" s="527"/>
      <c r="IC1078" s="527"/>
      <c r="ID1078" s="527"/>
      <c r="IE1078" s="527"/>
      <c r="IF1078" s="527"/>
      <c r="IG1078" s="527"/>
      <c r="IH1078" s="527"/>
      <c r="II1078" s="527"/>
      <c r="IJ1078" s="527"/>
      <c r="IK1078" s="527"/>
      <c r="IL1078" s="527"/>
      <c r="IM1078" s="527"/>
      <c r="IN1078" s="527"/>
      <c r="IO1078" s="527"/>
      <c r="IP1078" s="527"/>
      <c r="IQ1078" s="527"/>
      <c r="IR1078" s="527"/>
      <c r="IS1078" s="527"/>
    </row>
    <row r="1079" s="528" customFormat="1" ht="24.95" customHeight="1" spans="1:253">
      <c r="A1079" s="563" t="s">
        <v>860</v>
      </c>
      <c r="B1079" s="564">
        <v>0</v>
      </c>
      <c r="C1079" s="565">
        <v>0</v>
      </c>
      <c r="D1079" s="565">
        <v>0</v>
      </c>
      <c r="E1079" s="566" t="str">
        <f t="shared" si="199"/>
        <v/>
      </c>
      <c r="F1079" s="565">
        <v>0</v>
      </c>
      <c r="G1079" s="567" t="str">
        <f t="shared" si="202"/>
        <v/>
      </c>
    </row>
    <row r="1080" s="525" customFormat="1" ht="24.95" customHeight="1" spans="1:253">
      <c r="A1080" s="568" t="s">
        <v>861</v>
      </c>
      <c r="B1080" s="367">
        <f t="shared" ref="B1080:F1080" si="207">SUM(B1081:B1087)</f>
        <v>80</v>
      </c>
      <c r="C1080" s="367">
        <f t="shared" si="207"/>
        <v>105</v>
      </c>
      <c r="D1080" s="367">
        <f t="shared" si="207"/>
        <v>71</v>
      </c>
      <c r="E1080" s="561">
        <f t="shared" si="199"/>
        <v>0.676190476190476</v>
      </c>
      <c r="F1080" s="367">
        <f t="shared" si="207"/>
        <v>43</v>
      </c>
      <c r="G1080" s="562">
        <f t="shared" si="202"/>
        <v>0.651162790697674</v>
      </c>
      <c r="H1080" s="527"/>
      <c r="I1080" s="527"/>
      <c r="J1080" s="527"/>
      <c r="K1080" s="527"/>
      <c r="L1080" s="527"/>
      <c r="M1080" s="527"/>
      <c r="N1080" s="527"/>
      <c r="O1080" s="527"/>
      <c r="P1080" s="527"/>
      <c r="Q1080" s="527"/>
      <c r="R1080" s="527"/>
      <c r="S1080" s="527"/>
      <c r="T1080" s="527"/>
      <c r="U1080" s="527"/>
      <c r="V1080" s="527"/>
      <c r="W1080" s="527"/>
      <c r="X1080" s="527"/>
      <c r="Y1080" s="527"/>
      <c r="Z1080" s="527"/>
      <c r="AA1080" s="527"/>
      <c r="AB1080" s="527"/>
      <c r="AC1080" s="527"/>
      <c r="HN1080" s="527"/>
      <c r="HO1080" s="527"/>
      <c r="HP1080" s="527"/>
      <c r="HQ1080" s="527"/>
      <c r="HR1080" s="527"/>
      <c r="HS1080" s="527"/>
      <c r="HT1080" s="527"/>
      <c r="HU1080" s="527"/>
      <c r="HV1080" s="527"/>
      <c r="HW1080" s="527"/>
      <c r="HX1080" s="527"/>
      <c r="HY1080" s="527"/>
      <c r="HZ1080" s="527"/>
      <c r="IA1080" s="527"/>
      <c r="IB1080" s="527"/>
      <c r="IC1080" s="527"/>
      <c r="ID1080" s="527"/>
      <c r="IE1080" s="527"/>
      <c r="IF1080" s="527"/>
      <c r="IG1080" s="527"/>
      <c r="IH1080" s="527"/>
      <c r="II1080" s="527"/>
      <c r="IJ1080" s="527"/>
      <c r="IK1080" s="527"/>
      <c r="IL1080" s="527"/>
      <c r="IM1080" s="527"/>
      <c r="IN1080" s="527"/>
      <c r="IO1080" s="527"/>
      <c r="IP1080" s="527"/>
      <c r="IQ1080" s="527"/>
      <c r="IR1080" s="527"/>
      <c r="IS1080" s="527"/>
    </row>
    <row r="1081" s="532" customFormat="1" ht="24.95" customHeight="1" spans="1:253">
      <c r="A1081" s="563" t="s">
        <v>50</v>
      </c>
      <c r="B1081" s="564">
        <v>0</v>
      </c>
      <c r="C1081" s="565">
        <v>0</v>
      </c>
      <c r="D1081" s="565">
        <v>0</v>
      </c>
      <c r="E1081" s="566" t="str">
        <f t="shared" si="199"/>
        <v/>
      </c>
      <c r="F1081" s="565">
        <v>0</v>
      </c>
      <c r="G1081" s="567" t="str">
        <f t="shared" si="202"/>
        <v/>
      </c>
      <c r="H1081" s="527"/>
      <c r="I1081" s="527"/>
      <c r="J1081" s="527"/>
      <c r="K1081" s="527"/>
      <c r="L1081" s="527"/>
      <c r="M1081" s="527"/>
      <c r="N1081" s="527"/>
      <c r="O1081" s="527"/>
      <c r="P1081" s="527"/>
      <c r="Q1081" s="527"/>
      <c r="R1081" s="527"/>
      <c r="S1081" s="527"/>
      <c r="T1081" s="527"/>
      <c r="U1081" s="527"/>
      <c r="V1081" s="527"/>
      <c r="W1081" s="527"/>
      <c r="X1081" s="527"/>
      <c r="Y1081" s="527"/>
      <c r="Z1081" s="527"/>
      <c r="AA1081" s="527"/>
      <c r="AB1081" s="527"/>
      <c r="AC1081" s="527"/>
      <c r="HN1081" s="527"/>
      <c r="HO1081" s="527"/>
      <c r="HP1081" s="527"/>
      <c r="HQ1081" s="527"/>
      <c r="HR1081" s="527"/>
      <c r="HS1081" s="527"/>
      <c r="HT1081" s="527"/>
      <c r="HU1081" s="527"/>
      <c r="HV1081" s="527"/>
      <c r="HW1081" s="527"/>
      <c r="HX1081" s="527"/>
      <c r="HY1081" s="527"/>
      <c r="HZ1081" s="527"/>
      <c r="IA1081" s="527"/>
      <c r="IB1081" s="527"/>
      <c r="IC1081" s="527"/>
      <c r="ID1081" s="527"/>
      <c r="IE1081" s="527"/>
      <c r="IF1081" s="527"/>
      <c r="IG1081" s="527"/>
      <c r="IH1081" s="527"/>
      <c r="II1081" s="527"/>
      <c r="IJ1081" s="527"/>
      <c r="IK1081" s="527"/>
      <c r="IL1081" s="527"/>
      <c r="IM1081" s="527"/>
      <c r="IN1081" s="527"/>
      <c r="IO1081" s="527"/>
      <c r="IP1081" s="527"/>
      <c r="IQ1081" s="527"/>
      <c r="IR1081" s="527"/>
      <c r="IS1081" s="527"/>
    </row>
    <row r="1082" s="528" customFormat="1" ht="24.95" customHeight="1" spans="1:253">
      <c r="A1082" s="563" t="s">
        <v>51</v>
      </c>
      <c r="B1082" s="564">
        <v>0</v>
      </c>
      <c r="C1082" s="565">
        <v>0</v>
      </c>
      <c r="D1082" s="565">
        <v>0</v>
      </c>
      <c r="E1082" s="566" t="str">
        <f t="shared" si="199"/>
        <v/>
      </c>
      <c r="F1082" s="565">
        <v>0</v>
      </c>
      <c r="G1082" s="567" t="str">
        <f t="shared" si="202"/>
        <v/>
      </c>
    </row>
    <row r="1083" s="528" customFormat="1" ht="24.95" customHeight="1" spans="1:253">
      <c r="A1083" s="563" t="s">
        <v>52</v>
      </c>
      <c r="B1083" s="564">
        <v>0</v>
      </c>
      <c r="C1083" s="565">
        <v>0</v>
      </c>
      <c r="D1083" s="565">
        <v>0</v>
      </c>
      <c r="E1083" s="566" t="str">
        <f t="shared" si="199"/>
        <v/>
      </c>
      <c r="F1083" s="565">
        <v>0</v>
      </c>
      <c r="G1083" s="567" t="str">
        <f t="shared" si="202"/>
        <v/>
      </c>
    </row>
    <row r="1084" s="532" customFormat="1" ht="37.5" customHeight="1" spans="1:253">
      <c r="A1084" s="563" t="s">
        <v>862</v>
      </c>
      <c r="B1084" s="564">
        <v>0</v>
      </c>
      <c r="C1084" s="565">
        <v>0</v>
      </c>
      <c r="D1084" s="565">
        <v>0</v>
      </c>
      <c r="E1084" s="566" t="str">
        <f t="shared" si="199"/>
        <v/>
      </c>
      <c r="F1084" s="565">
        <v>0</v>
      </c>
      <c r="G1084" s="567" t="str">
        <f t="shared" si="202"/>
        <v/>
      </c>
      <c r="H1084" s="527"/>
      <c r="I1084" s="527"/>
      <c r="J1084" s="527"/>
      <c r="K1084" s="527"/>
      <c r="L1084" s="527"/>
      <c r="M1084" s="527"/>
      <c r="N1084" s="527"/>
      <c r="O1084" s="527"/>
      <c r="P1084" s="527"/>
      <c r="Q1084" s="527"/>
      <c r="R1084" s="527"/>
      <c r="S1084" s="527"/>
      <c r="T1084" s="527"/>
      <c r="U1084" s="527"/>
      <c r="V1084" s="527"/>
      <c r="W1084" s="527"/>
      <c r="X1084" s="527"/>
      <c r="Y1084" s="527"/>
      <c r="Z1084" s="527"/>
      <c r="AA1084" s="527"/>
      <c r="AB1084" s="527"/>
      <c r="AC1084" s="527"/>
      <c r="HN1084" s="527"/>
      <c r="HO1084" s="527"/>
      <c r="HP1084" s="527"/>
      <c r="HQ1084" s="527"/>
      <c r="HR1084" s="527"/>
      <c r="HS1084" s="527"/>
      <c r="HT1084" s="527"/>
      <c r="HU1084" s="527"/>
      <c r="HV1084" s="527"/>
      <c r="HW1084" s="527"/>
      <c r="HX1084" s="527"/>
      <c r="HY1084" s="527"/>
      <c r="HZ1084" s="527"/>
      <c r="IA1084" s="527"/>
      <c r="IB1084" s="527"/>
      <c r="IC1084" s="527"/>
      <c r="ID1084" s="527"/>
      <c r="IE1084" s="527"/>
      <c r="IF1084" s="527"/>
      <c r="IG1084" s="527"/>
      <c r="IH1084" s="527"/>
      <c r="II1084" s="527"/>
      <c r="IJ1084" s="527"/>
      <c r="IK1084" s="527"/>
      <c r="IL1084" s="527"/>
      <c r="IM1084" s="527"/>
      <c r="IN1084" s="527"/>
      <c r="IO1084" s="527"/>
      <c r="IP1084" s="527"/>
      <c r="IQ1084" s="527"/>
      <c r="IR1084" s="527"/>
      <c r="IS1084" s="527"/>
    </row>
    <row r="1085" s="529" customFormat="1" ht="24.95" customHeight="1" spans="1:253">
      <c r="A1085" s="563" t="s">
        <v>863</v>
      </c>
      <c r="B1085" s="564">
        <v>74</v>
      </c>
      <c r="C1085" s="565">
        <v>103</v>
      </c>
      <c r="D1085" s="565">
        <v>69</v>
      </c>
      <c r="E1085" s="566">
        <f t="shared" si="199"/>
        <v>0.669902912621359</v>
      </c>
      <c r="F1085" s="565">
        <v>43</v>
      </c>
      <c r="G1085" s="567">
        <f t="shared" si="202"/>
        <v>0.604651162790698</v>
      </c>
      <c r="H1085" s="527"/>
      <c r="I1085" s="527"/>
      <c r="J1085" s="527"/>
      <c r="K1085" s="527"/>
      <c r="L1085" s="527"/>
      <c r="M1085" s="527"/>
      <c r="N1085" s="527"/>
      <c r="O1085" s="527"/>
      <c r="P1085" s="527"/>
      <c r="Q1085" s="527"/>
      <c r="R1085" s="527"/>
      <c r="S1085" s="527"/>
      <c r="T1085" s="527"/>
      <c r="U1085" s="527"/>
      <c r="V1085" s="527"/>
      <c r="W1085" s="527"/>
      <c r="X1085" s="527"/>
      <c r="Y1085" s="527"/>
      <c r="Z1085" s="527"/>
      <c r="AA1085" s="527"/>
      <c r="AB1085" s="527"/>
      <c r="AC1085" s="527"/>
      <c r="HN1085" s="527"/>
      <c r="HO1085" s="527"/>
      <c r="HP1085" s="527"/>
      <c r="HQ1085" s="527"/>
      <c r="HR1085" s="527"/>
      <c r="HS1085" s="527"/>
      <c r="HT1085" s="527"/>
      <c r="HU1085" s="527"/>
      <c r="HV1085" s="527"/>
      <c r="HW1085" s="527"/>
      <c r="HX1085" s="527"/>
      <c r="HY1085" s="527"/>
      <c r="HZ1085" s="527"/>
      <c r="IA1085" s="527"/>
      <c r="IB1085" s="527"/>
      <c r="IC1085" s="527"/>
      <c r="ID1085" s="527"/>
      <c r="IE1085" s="527"/>
      <c r="IF1085" s="527"/>
      <c r="IG1085" s="527"/>
      <c r="IH1085" s="527"/>
      <c r="II1085" s="527"/>
      <c r="IJ1085" s="527"/>
      <c r="IK1085" s="527"/>
      <c r="IL1085" s="527"/>
      <c r="IM1085" s="527"/>
      <c r="IN1085" s="527"/>
      <c r="IO1085" s="527"/>
      <c r="IP1085" s="527"/>
      <c r="IQ1085" s="527"/>
      <c r="IR1085" s="527"/>
      <c r="IS1085" s="527"/>
    </row>
    <row r="1086" s="528" customFormat="1" ht="24.95" customHeight="1" spans="1:253">
      <c r="A1086" s="563" t="s">
        <v>864</v>
      </c>
      <c r="B1086" s="564">
        <v>0</v>
      </c>
      <c r="C1086" s="565">
        <v>0</v>
      </c>
      <c r="D1086" s="565">
        <v>0</v>
      </c>
      <c r="E1086" s="566" t="str">
        <f t="shared" si="199"/>
        <v/>
      </c>
      <c r="F1086" s="565">
        <v>0</v>
      </c>
      <c r="G1086" s="567" t="str">
        <f t="shared" si="202"/>
        <v/>
      </c>
    </row>
    <row r="1087" s="525" customFormat="1" ht="37.5" spans="1:253">
      <c r="A1087" s="563" t="s">
        <v>865</v>
      </c>
      <c r="B1087" s="564">
        <v>6</v>
      </c>
      <c r="C1087" s="565">
        <v>2</v>
      </c>
      <c r="D1087" s="565">
        <v>2</v>
      </c>
      <c r="E1087" s="566">
        <f t="shared" si="199"/>
        <v>1</v>
      </c>
      <c r="F1087" s="565">
        <v>0</v>
      </c>
      <c r="G1087" s="567" t="str">
        <f t="shared" si="202"/>
        <v/>
      </c>
      <c r="H1087" s="527"/>
      <c r="I1087" s="527"/>
      <c r="J1087" s="527"/>
      <c r="K1087" s="527"/>
      <c r="L1087" s="527"/>
      <c r="M1087" s="527"/>
      <c r="N1087" s="527"/>
      <c r="O1087" s="527"/>
      <c r="P1087" s="527"/>
      <c r="Q1087" s="527"/>
      <c r="R1087" s="527"/>
      <c r="S1087" s="527"/>
      <c r="T1087" s="527"/>
      <c r="U1087" s="527"/>
      <c r="V1087" s="527"/>
      <c r="W1087" s="527"/>
      <c r="X1087" s="527"/>
      <c r="Y1087" s="527"/>
      <c r="Z1087" s="527"/>
      <c r="AA1087" s="527"/>
      <c r="AB1087" s="527"/>
      <c r="AC1087" s="527"/>
      <c r="HN1087" s="527"/>
      <c r="HO1087" s="527"/>
      <c r="HP1087" s="527"/>
      <c r="HQ1087" s="527"/>
      <c r="HR1087" s="527"/>
      <c r="HS1087" s="527"/>
      <c r="HT1087" s="527"/>
      <c r="HU1087" s="527"/>
      <c r="HV1087" s="527"/>
      <c r="HW1087" s="527"/>
      <c r="HX1087" s="527"/>
      <c r="HY1087" s="527"/>
      <c r="HZ1087" s="527"/>
      <c r="IA1087" s="527"/>
      <c r="IB1087" s="527"/>
      <c r="IC1087" s="527"/>
      <c r="ID1087" s="527"/>
      <c r="IE1087" s="527"/>
      <c r="IF1087" s="527"/>
      <c r="IG1087" s="527"/>
      <c r="IH1087" s="527"/>
      <c r="II1087" s="527"/>
      <c r="IJ1087" s="527"/>
      <c r="IK1087" s="527"/>
      <c r="IL1087" s="527"/>
      <c r="IM1087" s="527"/>
      <c r="IN1087" s="527"/>
      <c r="IO1087" s="527"/>
      <c r="IP1087" s="527"/>
      <c r="IQ1087" s="527"/>
      <c r="IR1087" s="527"/>
      <c r="IS1087" s="527"/>
    </row>
    <row r="1088" s="534" customFormat="1" ht="37.5" spans="1:253">
      <c r="A1088" s="568" t="s">
        <v>866</v>
      </c>
      <c r="B1088" s="367">
        <f t="shared" ref="B1088:F1088" si="208">SUM(B1089:B1093)</f>
        <v>500</v>
      </c>
      <c r="C1088" s="367">
        <f t="shared" si="208"/>
        <v>133</v>
      </c>
      <c r="D1088" s="367">
        <f t="shared" si="208"/>
        <v>106</v>
      </c>
      <c r="E1088" s="561">
        <f t="shared" si="199"/>
        <v>0.796992481203007</v>
      </c>
      <c r="F1088" s="367">
        <f t="shared" si="208"/>
        <v>0</v>
      </c>
      <c r="G1088" s="562" t="str">
        <f t="shared" si="202"/>
        <v/>
      </c>
      <c r="H1088" s="569"/>
      <c r="I1088" s="569"/>
      <c r="J1088" s="569"/>
      <c r="K1088" s="569"/>
      <c r="L1088" s="569"/>
      <c r="M1088" s="569"/>
      <c r="N1088" s="569"/>
      <c r="O1088" s="569"/>
      <c r="P1088" s="569"/>
      <c r="Q1088" s="569"/>
      <c r="R1088" s="569"/>
      <c r="S1088" s="569"/>
      <c r="T1088" s="569"/>
      <c r="U1088" s="569"/>
      <c r="V1088" s="569"/>
      <c r="W1088" s="569"/>
      <c r="X1088" s="569"/>
      <c r="Y1088" s="569"/>
      <c r="Z1088" s="569"/>
      <c r="AA1088" s="569"/>
      <c r="AB1088" s="569"/>
      <c r="AC1088" s="569"/>
      <c r="HN1088" s="569"/>
      <c r="HO1088" s="569"/>
      <c r="HP1088" s="569"/>
      <c r="HQ1088" s="569"/>
      <c r="HR1088" s="569"/>
      <c r="HS1088" s="569"/>
      <c r="HT1088" s="569"/>
      <c r="HU1088" s="569"/>
      <c r="HV1088" s="569"/>
      <c r="HW1088" s="569"/>
      <c r="HX1088" s="569"/>
      <c r="HY1088" s="569"/>
      <c r="HZ1088" s="569"/>
      <c r="IA1088" s="569"/>
      <c r="IB1088" s="569"/>
      <c r="IC1088" s="569"/>
      <c r="ID1088" s="569"/>
      <c r="IE1088" s="569"/>
      <c r="IF1088" s="569"/>
      <c r="IG1088" s="569"/>
      <c r="IH1088" s="569"/>
      <c r="II1088" s="569"/>
      <c r="IJ1088" s="569"/>
      <c r="IK1088" s="569"/>
      <c r="IL1088" s="569"/>
      <c r="IM1088" s="569"/>
      <c r="IN1088" s="569"/>
      <c r="IO1088" s="569"/>
      <c r="IP1088" s="569"/>
      <c r="IQ1088" s="569"/>
      <c r="IR1088" s="569"/>
      <c r="IS1088" s="569"/>
    </row>
    <row r="1089" s="525" customFormat="1" ht="24.95" customHeight="1" spans="1:253">
      <c r="A1089" s="563" t="s">
        <v>867</v>
      </c>
      <c r="B1089" s="564">
        <v>0</v>
      </c>
      <c r="C1089" s="565">
        <v>0</v>
      </c>
      <c r="D1089" s="565">
        <v>0</v>
      </c>
      <c r="E1089" s="566" t="str">
        <f t="shared" si="199"/>
        <v/>
      </c>
      <c r="F1089" s="565">
        <v>0</v>
      </c>
      <c r="G1089" s="567" t="str">
        <f t="shared" si="202"/>
        <v/>
      </c>
      <c r="H1089" s="527"/>
      <c r="I1089" s="527"/>
      <c r="J1089" s="527"/>
      <c r="K1089" s="527"/>
      <c r="L1089" s="527"/>
      <c r="M1089" s="527"/>
      <c r="N1089" s="527"/>
      <c r="O1089" s="527"/>
      <c r="P1089" s="527"/>
      <c r="Q1089" s="527"/>
      <c r="R1089" s="527"/>
      <c r="S1089" s="527"/>
      <c r="T1089" s="527"/>
      <c r="U1089" s="527"/>
      <c r="V1089" s="527"/>
      <c r="W1089" s="527"/>
      <c r="X1089" s="527"/>
      <c r="Y1089" s="527"/>
      <c r="Z1089" s="527"/>
      <c r="AA1089" s="527"/>
      <c r="AB1089" s="527"/>
      <c r="AC1089" s="527"/>
      <c r="HN1089" s="527"/>
      <c r="HO1089" s="527"/>
      <c r="HP1089" s="527"/>
      <c r="HQ1089" s="527"/>
      <c r="HR1089" s="527"/>
      <c r="HS1089" s="527"/>
      <c r="HT1089" s="527"/>
      <c r="HU1089" s="527"/>
      <c r="HV1089" s="527"/>
      <c r="HW1089" s="527"/>
      <c r="HX1089" s="527"/>
      <c r="HY1089" s="527"/>
      <c r="HZ1089" s="527"/>
      <c r="IA1089" s="527"/>
      <c r="IB1089" s="527"/>
      <c r="IC1089" s="527"/>
      <c r="ID1089" s="527"/>
      <c r="IE1089" s="527"/>
      <c r="IF1089" s="527"/>
      <c r="IG1089" s="527"/>
      <c r="IH1089" s="527"/>
      <c r="II1089" s="527"/>
      <c r="IJ1089" s="527"/>
      <c r="IK1089" s="527"/>
      <c r="IL1089" s="527"/>
      <c r="IM1089" s="527"/>
      <c r="IN1089" s="527"/>
      <c r="IO1089" s="527"/>
      <c r="IP1089" s="527"/>
      <c r="IQ1089" s="527"/>
      <c r="IR1089" s="527"/>
      <c r="IS1089" s="527"/>
    </row>
    <row r="1090" s="528" customFormat="1" ht="24.95" customHeight="1" spans="1:253">
      <c r="A1090" s="563" t="s">
        <v>868</v>
      </c>
      <c r="B1090" s="564">
        <v>0</v>
      </c>
      <c r="C1090" s="565">
        <v>0</v>
      </c>
      <c r="D1090" s="565">
        <v>0</v>
      </c>
      <c r="E1090" s="566" t="str">
        <f t="shared" si="199"/>
        <v/>
      </c>
      <c r="F1090" s="565">
        <v>0</v>
      </c>
      <c r="G1090" s="567" t="str">
        <f t="shared" si="202"/>
        <v/>
      </c>
    </row>
    <row r="1091" s="525" customFormat="1" ht="24.95" customHeight="1" spans="1:253">
      <c r="A1091" s="563" t="s">
        <v>869</v>
      </c>
      <c r="B1091" s="564">
        <v>0</v>
      </c>
      <c r="C1091" s="565">
        <v>0</v>
      </c>
      <c r="D1091" s="565">
        <v>0</v>
      </c>
      <c r="E1091" s="566" t="str">
        <f t="shared" si="199"/>
        <v/>
      </c>
      <c r="F1091" s="565">
        <v>0</v>
      </c>
      <c r="G1091" s="567" t="str">
        <f t="shared" si="202"/>
        <v/>
      </c>
      <c r="H1091" s="527"/>
      <c r="I1091" s="527"/>
      <c r="J1091" s="527"/>
      <c r="K1091" s="527"/>
      <c r="L1091" s="527"/>
      <c r="M1091" s="527"/>
      <c r="N1091" s="527"/>
      <c r="O1091" s="527"/>
      <c r="P1091" s="527"/>
      <c r="Q1091" s="527"/>
      <c r="R1091" s="527"/>
      <c r="S1091" s="527"/>
      <c r="T1091" s="527"/>
      <c r="U1091" s="527"/>
      <c r="V1091" s="527"/>
      <c r="W1091" s="527"/>
      <c r="X1091" s="527"/>
      <c r="Y1091" s="527"/>
      <c r="Z1091" s="527"/>
      <c r="AA1091" s="527"/>
      <c r="AB1091" s="527"/>
      <c r="AC1091" s="527"/>
      <c r="HN1091" s="527"/>
      <c r="HO1091" s="527"/>
      <c r="HP1091" s="527"/>
      <c r="HQ1091" s="527"/>
      <c r="HR1091" s="527"/>
      <c r="HS1091" s="527"/>
      <c r="HT1091" s="527"/>
      <c r="HU1091" s="527"/>
      <c r="HV1091" s="527"/>
      <c r="HW1091" s="527"/>
      <c r="HX1091" s="527"/>
      <c r="HY1091" s="527"/>
      <c r="HZ1091" s="527"/>
      <c r="IA1091" s="527"/>
      <c r="IB1091" s="527"/>
      <c r="IC1091" s="527"/>
      <c r="ID1091" s="527"/>
      <c r="IE1091" s="527"/>
      <c r="IF1091" s="527"/>
      <c r="IG1091" s="527"/>
      <c r="IH1091" s="527"/>
      <c r="II1091" s="527"/>
      <c r="IJ1091" s="527"/>
      <c r="IK1091" s="527"/>
      <c r="IL1091" s="527"/>
      <c r="IM1091" s="527"/>
      <c r="IN1091" s="527"/>
      <c r="IO1091" s="527"/>
      <c r="IP1091" s="527"/>
      <c r="IQ1091" s="527"/>
      <c r="IR1091" s="527"/>
      <c r="IS1091" s="527"/>
    </row>
    <row r="1092" s="528" customFormat="1" ht="37.5" spans="1:253">
      <c r="A1092" s="563" t="s">
        <v>870</v>
      </c>
      <c r="B1092" s="564">
        <v>0</v>
      </c>
      <c r="C1092" s="565">
        <v>0</v>
      </c>
      <c r="D1092" s="565">
        <v>0</v>
      </c>
      <c r="E1092" s="566" t="str">
        <f t="shared" si="199"/>
        <v/>
      </c>
      <c r="F1092" s="565">
        <v>0</v>
      </c>
      <c r="G1092" s="567" t="str">
        <f t="shared" si="202"/>
        <v/>
      </c>
    </row>
    <row r="1093" s="528" customFormat="1" ht="37.5" spans="1:253">
      <c r="A1093" s="563" t="s">
        <v>871</v>
      </c>
      <c r="B1093" s="564">
        <v>500</v>
      </c>
      <c r="C1093" s="565">
        <v>133</v>
      </c>
      <c r="D1093" s="565">
        <v>106</v>
      </c>
      <c r="E1093" s="566">
        <f t="shared" ref="E1093:E1156" si="209">IFERROR(D1093/C1093,"")</f>
        <v>0.796992481203007</v>
      </c>
      <c r="F1093" s="565">
        <v>0</v>
      </c>
      <c r="G1093" s="567" t="str">
        <f t="shared" si="202"/>
        <v/>
      </c>
    </row>
    <row r="1094" s="525" customFormat="1" ht="24.95" customHeight="1" spans="1:253">
      <c r="A1094" s="575" t="s">
        <v>872</v>
      </c>
      <c r="B1094" s="367">
        <f t="shared" ref="B1094:F1094" si="210">SUM(B1095,B1105,B1111)</f>
        <v>210</v>
      </c>
      <c r="C1094" s="367">
        <f t="shared" si="210"/>
        <v>697</v>
      </c>
      <c r="D1094" s="367">
        <f t="shared" si="210"/>
        <v>504</v>
      </c>
      <c r="E1094" s="561">
        <f t="shared" si="209"/>
        <v>0.723098995695839</v>
      </c>
      <c r="F1094" s="367">
        <f t="shared" si="210"/>
        <v>40</v>
      </c>
      <c r="G1094" s="562">
        <f t="shared" si="202"/>
        <v>11.6</v>
      </c>
      <c r="H1094" s="527"/>
      <c r="I1094" s="527"/>
      <c r="J1094" s="527"/>
      <c r="K1094" s="527"/>
      <c r="L1094" s="527"/>
      <c r="M1094" s="527"/>
      <c r="N1094" s="527"/>
      <c r="O1094" s="527"/>
      <c r="P1094" s="527"/>
      <c r="Q1094" s="527"/>
      <c r="R1094" s="527"/>
      <c r="S1094" s="527"/>
      <c r="T1094" s="527"/>
      <c r="U1094" s="527"/>
      <c r="V1094" s="527"/>
      <c r="W1094" s="527"/>
      <c r="X1094" s="527"/>
      <c r="Y1094" s="527"/>
      <c r="Z1094" s="527"/>
      <c r="AA1094" s="527"/>
      <c r="AB1094" s="527"/>
      <c r="AC1094" s="527"/>
      <c r="HN1094" s="527"/>
      <c r="HO1094" s="527"/>
      <c r="HP1094" s="527"/>
      <c r="HQ1094" s="527"/>
      <c r="HR1094" s="527"/>
      <c r="HS1094" s="527"/>
      <c r="HT1094" s="527"/>
      <c r="HU1094" s="527"/>
      <c r="HV1094" s="527"/>
      <c r="HW1094" s="527"/>
      <c r="HX1094" s="527"/>
      <c r="HY1094" s="527"/>
      <c r="HZ1094" s="527"/>
      <c r="IA1094" s="527"/>
      <c r="IB1094" s="527"/>
      <c r="IC1094" s="527"/>
      <c r="ID1094" s="527"/>
      <c r="IE1094" s="527"/>
      <c r="IF1094" s="527"/>
      <c r="IG1094" s="527"/>
      <c r="IH1094" s="527"/>
      <c r="II1094" s="527"/>
      <c r="IJ1094" s="527"/>
      <c r="IK1094" s="527"/>
      <c r="IL1094" s="527"/>
      <c r="IM1094" s="527"/>
      <c r="IN1094" s="527"/>
      <c r="IO1094" s="527"/>
      <c r="IP1094" s="527"/>
      <c r="IQ1094" s="527"/>
      <c r="IR1094" s="527"/>
      <c r="IS1094" s="527"/>
    </row>
    <row r="1095" s="532" customFormat="1" ht="24.95" customHeight="1" spans="1:253">
      <c r="A1095" s="568" t="s">
        <v>873</v>
      </c>
      <c r="B1095" s="367">
        <f t="shared" ref="B1095:F1095" si="211">SUM(B1096:B1104)</f>
        <v>126</v>
      </c>
      <c r="C1095" s="367">
        <f t="shared" si="211"/>
        <v>485</v>
      </c>
      <c r="D1095" s="367">
        <f t="shared" si="211"/>
        <v>293</v>
      </c>
      <c r="E1095" s="561">
        <f t="shared" si="209"/>
        <v>0.604123711340206</v>
      </c>
      <c r="F1095" s="367">
        <f t="shared" si="211"/>
        <v>40</v>
      </c>
      <c r="G1095" s="562">
        <f t="shared" si="202"/>
        <v>6.325</v>
      </c>
      <c r="H1095" s="527"/>
      <c r="I1095" s="527"/>
      <c r="J1095" s="527"/>
      <c r="K1095" s="527"/>
      <c r="L1095" s="527"/>
      <c r="M1095" s="527"/>
      <c r="N1095" s="527"/>
      <c r="O1095" s="527"/>
      <c r="P1095" s="527"/>
      <c r="Q1095" s="527"/>
      <c r="R1095" s="527"/>
      <c r="S1095" s="527"/>
      <c r="T1095" s="527"/>
      <c r="U1095" s="527"/>
      <c r="V1095" s="527"/>
      <c r="W1095" s="527"/>
      <c r="X1095" s="527"/>
      <c r="Y1095" s="527"/>
      <c r="Z1095" s="527"/>
      <c r="AA1095" s="527"/>
      <c r="AB1095" s="527"/>
      <c r="AC1095" s="527"/>
      <c r="HN1095" s="527"/>
      <c r="HO1095" s="527"/>
      <c r="HP1095" s="527"/>
      <c r="HQ1095" s="527"/>
      <c r="HR1095" s="527"/>
      <c r="HS1095" s="527"/>
      <c r="HT1095" s="527"/>
      <c r="HU1095" s="527"/>
      <c r="HV1095" s="527"/>
      <c r="HW1095" s="527"/>
      <c r="HX1095" s="527"/>
      <c r="HY1095" s="527"/>
      <c r="HZ1095" s="527"/>
      <c r="IA1095" s="527"/>
      <c r="IB1095" s="527"/>
      <c r="IC1095" s="527"/>
      <c r="ID1095" s="527"/>
      <c r="IE1095" s="527"/>
      <c r="IF1095" s="527"/>
      <c r="IG1095" s="527"/>
      <c r="IH1095" s="527"/>
      <c r="II1095" s="527"/>
      <c r="IJ1095" s="527"/>
      <c r="IK1095" s="527"/>
      <c r="IL1095" s="527"/>
      <c r="IM1095" s="527"/>
      <c r="IN1095" s="527"/>
      <c r="IO1095" s="527"/>
      <c r="IP1095" s="527"/>
      <c r="IQ1095" s="527"/>
      <c r="IR1095" s="527"/>
      <c r="IS1095" s="527"/>
    </row>
    <row r="1096" s="528" customFormat="1" ht="24.95" customHeight="1" spans="1:253">
      <c r="A1096" s="563" t="s">
        <v>50</v>
      </c>
      <c r="B1096" s="564">
        <v>0</v>
      </c>
      <c r="C1096" s="565">
        <v>0</v>
      </c>
      <c r="D1096" s="565">
        <v>0</v>
      </c>
      <c r="E1096" s="566" t="str">
        <f t="shared" si="209"/>
        <v/>
      </c>
      <c r="F1096" s="565">
        <v>0</v>
      </c>
      <c r="G1096" s="567" t="str">
        <f t="shared" si="202"/>
        <v/>
      </c>
    </row>
    <row r="1097" s="525" customFormat="1" ht="24.95" customHeight="1" spans="1:253">
      <c r="A1097" s="563" t="s">
        <v>51</v>
      </c>
      <c r="B1097" s="564">
        <v>0</v>
      </c>
      <c r="C1097" s="565">
        <v>0</v>
      </c>
      <c r="D1097" s="565">
        <v>0</v>
      </c>
      <c r="E1097" s="566" t="str">
        <f t="shared" si="209"/>
        <v/>
      </c>
      <c r="F1097" s="565">
        <v>0</v>
      </c>
      <c r="G1097" s="567" t="str">
        <f t="shared" si="202"/>
        <v/>
      </c>
      <c r="H1097" s="527"/>
      <c r="I1097" s="527"/>
      <c r="J1097" s="527"/>
      <c r="K1097" s="527"/>
      <c r="L1097" s="527"/>
      <c r="M1097" s="527"/>
      <c r="N1097" s="527"/>
      <c r="O1097" s="527"/>
      <c r="P1097" s="527"/>
      <c r="Q1097" s="527"/>
      <c r="R1097" s="527"/>
      <c r="S1097" s="527"/>
      <c r="T1097" s="527"/>
      <c r="U1097" s="527"/>
      <c r="V1097" s="527"/>
      <c r="W1097" s="527"/>
      <c r="X1097" s="527"/>
      <c r="Y1097" s="527"/>
      <c r="Z1097" s="527"/>
      <c r="AA1097" s="527"/>
      <c r="AB1097" s="527"/>
      <c r="AC1097" s="527"/>
      <c r="HN1097" s="527"/>
      <c r="HO1097" s="527"/>
      <c r="HP1097" s="527"/>
      <c r="HQ1097" s="527"/>
      <c r="HR1097" s="527"/>
      <c r="HS1097" s="527"/>
      <c r="HT1097" s="527"/>
      <c r="HU1097" s="527"/>
      <c r="HV1097" s="527"/>
      <c r="HW1097" s="527"/>
      <c r="HX1097" s="527"/>
      <c r="HY1097" s="527"/>
      <c r="HZ1097" s="527"/>
      <c r="IA1097" s="527"/>
      <c r="IB1097" s="527"/>
      <c r="IC1097" s="527"/>
      <c r="ID1097" s="527"/>
      <c r="IE1097" s="527"/>
      <c r="IF1097" s="527"/>
      <c r="IG1097" s="527"/>
      <c r="IH1097" s="527"/>
      <c r="II1097" s="527"/>
      <c r="IJ1097" s="527"/>
      <c r="IK1097" s="527"/>
      <c r="IL1097" s="527"/>
      <c r="IM1097" s="527"/>
      <c r="IN1097" s="527"/>
      <c r="IO1097" s="527"/>
      <c r="IP1097" s="527"/>
      <c r="IQ1097" s="527"/>
      <c r="IR1097" s="527"/>
      <c r="IS1097" s="527"/>
    </row>
    <row r="1098" s="532" customFormat="1" ht="24.95" customHeight="1" spans="1:253">
      <c r="A1098" s="563" t="s">
        <v>52</v>
      </c>
      <c r="B1098" s="564">
        <v>0</v>
      </c>
      <c r="C1098" s="565">
        <v>0</v>
      </c>
      <c r="D1098" s="565">
        <v>0</v>
      </c>
      <c r="E1098" s="566" t="str">
        <f t="shared" si="209"/>
        <v/>
      </c>
      <c r="F1098" s="565">
        <v>0</v>
      </c>
      <c r="G1098" s="567" t="str">
        <f t="shared" si="202"/>
        <v/>
      </c>
      <c r="H1098" s="527"/>
      <c r="I1098" s="527"/>
      <c r="J1098" s="527"/>
      <c r="K1098" s="527"/>
      <c r="L1098" s="527"/>
      <c r="M1098" s="527"/>
      <c r="N1098" s="527"/>
      <c r="O1098" s="527"/>
      <c r="P1098" s="527"/>
      <c r="Q1098" s="527"/>
      <c r="R1098" s="527"/>
      <c r="S1098" s="527"/>
      <c r="T1098" s="527"/>
      <c r="U1098" s="527"/>
      <c r="V1098" s="527"/>
      <c r="W1098" s="527"/>
      <c r="X1098" s="527"/>
      <c r="Y1098" s="527"/>
      <c r="Z1098" s="527"/>
      <c r="AA1098" s="527"/>
      <c r="AB1098" s="527"/>
      <c r="AC1098" s="527"/>
      <c r="HN1098" s="527"/>
      <c r="HO1098" s="527"/>
      <c r="HP1098" s="527"/>
      <c r="HQ1098" s="527"/>
      <c r="HR1098" s="527"/>
      <c r="HS1098" s="527"/>
      <c r="HT1098" s="527"/>
      <c r="HU1098" s="527"/>
      <c r="HV1098" s="527"/>
      <c r="HW1098" s="527"/>
      <c r="HX1098" s="527"/>
      <c r="HY1098" s="527"/>
      <c r="HZ1098" s="527"/>
      <c r="IA1098" s="527"/>
      <c r="IB1098" s="527"/>
      <c r="IC1098" s="527"/>
      <c r="ID1098" s="527"/>
      <c r="IE1098" s="527"/>
      <c r="IF1098" s="527"/>
      <c r="IG1098" s="527"/>
      <c r="IH1098" s="527"/>
      <c r="II1098" s="527"/>
      <c r="IJ1098" s="527"/>
      <c r="IK1098" s="527"/>
      <c r="IL1098" s="527"/>
      <c r="IM1098" s="527"/>
      <c r="IN1098" s="527"/>
      <c r="IO1098" s="527"/>
      <c r="IP1098" s="527"/>
      <c r="IQ1098" s="527"/>
      <c r="IR1098" s="527"/>
      <c r="IS1098" s="527"/>
    </row>
    <row r="1099" s="529" customFormat="1" ht="24.95" customHeight="1" spans="1:253">
      <c r="A1099" s="563" t="s">
        <v>874</v>
      </c>
      <c r="B1099" s="564">
        <v>0</v>
      </c>
      <c r="C1099" s="565">
        <v>0</v>
      </c>
      <c r="D1099" s="565">
        <v>0</v>
      </c>
      <c r="E1099" s="566" t="str">
        <f t="shared" si="209"/>
        <v/>
      </c>
      <c r="F1099" s="565">
        <v>0</v>
      </c>
      <c r="G1099" s="567" t="str">
        <f t="shared" si="202"/>
        <v/>
      </c>
      <c r="H1099" s="527"/>
      <c r="I1099" s="527"/>
      <c r="J1099" s="527"/>
      <c r="K1099" s="527"/>
      <c r="L1099" s="527"/>
      <c r="M1099" s="527"/>
      <c r="N1099" s="527"/>
      <c r="O1099" s="527"/>
      <c r="P1099" s="527"/>
      <c r="Q1099" s="527"/>
      <c r="R1099" s="527"/>
      <c r="S1099" s="527"/>
      <c r="T1099" s="527"/>
      <c r="U1099" s="527"/>
      <c r="V1099" s="527"/>
      <c r="W1099" s="527"/>
      <c r="X1099" s="527"/>
      <c r="Y1099" s="527"/>
      <c r="Z1099" s="527"/>
      <c r="AA1099" s="527"/>
      <c r="AB1099" s="527"/>
      <c r="AC1099" s="527"/>
      <c r="HN1099" s="527"/>
      <c r="HO1099" s="527"/>
      <c r="HP1099" s="527"/>
      <c r="HQ1099" s="527"/>
      <c r="HR1099" s="527"/>
      <c r="HS1099" s="527"/>
      <c r="HT1099" s="527"/>
      <c r="HU1099" s="527"/>
      <c r="HV1099" s="527"/>
      <c r="HW1099" s="527"/>
      <c r="HX1099" s="527"/>
      <c r="HY1099" s="527"/>
      <c r="HZ1099" s="527"/>
      <c r="IA1099" s="527"/>
      <c r="IB1099" s="527"/>
      <c r="IC1099" s="527"/>
      <c r="ID1099" s="527"/>
      <c r="IE1099" s="527"/>
      <c r="IF1099" s="527"/>
      <c r="IG1099" s="527"/>
      <c r="IH1099" s="527"/>
      <c r="II1099" s="527"/>
      <c r="IJ1099" s="527"/>
      <c r="IK1099" s="527"/>
      <c r="IL1099" s="527"/>
      <c r="IM1099" s="527"/>
      <c r="IN1099" s="527"/>
      <c r="IO1099" s="527"/>
      <c r="IP1099" s="527"/>
      <c r="IQ1099" s="527"/>
      <c r="IR1099" s="527"/>
      <c r="IS1099" s="527"/>
    </row>
    <row r="1100" s="525" customFormat="1" ht="24.95" customHeight="1" spans="1:253">
      <c r="A1100" s="563" t="s">
        <v>875</v>
      </c>
      <c r="B1100" s="564">
        <v>0</v>
      </c>
      <c r="C1100" s="565">
        <v>0</v>
      </c>
      <c r="D1100" s="565">
        <v>0</v>
      </c>
      <c r="E1100" s="566" t="str">
        <f t="shared" si="209"/>
        <v/>
      </c>
      <c r="F1100" s="565">
        <v>0</v>
      </c>
      <c r="G1100" s="567" t="str">
        <f t="shared" si="202"/>
        <v/>
      </c>
      <c r="H1100" s="527"/>
      <c r="I1100" s="527"/>
      <c r="J1100" s="527"/>
      <c r="K1100" s="527"/>
      <c r="L1100" s="527"/>
      <c r="M1100" s="527"/>
      <c r="N1100" s="527"/>
      <c r="O1100" s="527"/>
      <c r="P1100" s="527"/>
      <c r="Q1100" s="527"/>
      <c r="R1100" s="527"/>
      <c r="S1100" s="527"/>
      <c r="T1100" s="527"/>
      <c r="U1100" s="527"/>
      <c r="V1100" s="527"/>
      <c r="W1100" s="527"/>
      <c r="X1100" s="527"/>
      <c r="Y1100" s="527"/>
      <c r="Z1100" s="527"/>
      <c r="AA1100" s="527"/>
      <c r="AB1100" s="527"/>
      <c r="AC1100" s="527"/>
      <c r="HN1100" s="527"/>
      <c r="HO1100" s="527"/>
      <c r="HP1100" s="527"/>
      <c r="HQ1100" s="527"/>
      <c r="HR1100" s="527"/>
      <c r="HS1100" s="527"/>
      <c r="HT1100" s="527"/>
      <c r="HU1100" s="527"/>
      <c r="HV1100" s="527"/>
      <c r="HW1100" s="527"/>
      <c r="HX1100" s="527"/>
      <c r="HY1100" s="527"/>
      <c r="HZ1100" s="527"/>
      <c r="IA1100" s="527"/>
      <c r="IB1100" s="527"/>
      <c r="IC1100" s="527"/>
      <c r="ID1100" s="527"/>
      <c r="IE1100" s="527"/>
      <c r="IF1100" s="527"/>
      <c r="IG1100" s="527"/>
      <c r="IH1100" s="527"/>
      <c r="II1100" s="527"/>
      <c r="IJ1100" s="527"/>
      <c r="IK1100" s="527"/>
      <c r="IL1100" s="527"/>
      <c r="IM1100" s="527"/>
      <c r="IN1100" s="527"/>
      <c r="IO1100" s="527"/>
      <c r="IP1100" s="527"/>
      <c r="IQ1100" s="527"/>
      <c r="IR1100" s="527"/>
      <c r="IS1100" s="527"/>
    </row>
    <row r="1101" s="525" customFormat="1" ht="24.95" customHeight="1" spans="1:253">
      <c r="A1101" s="563" t="s">
        <v>876</v>
      </c>
      <c r="B1101" s="564">
        <v>0</v>
      </c>
      <c r="C1101" s="565">
        <v>0</v>
      </c>
      <c r="D1101" s="565">
        <v>0</v>
      </c>
      <c r="E1101" s="566" t="str">
        <f t="shared" si="209"/>
        <v/>
      </c>
      <c r="F1101" s="565">
        <v>0</v>
      </c>
      <c r="G1101" s="567" t="str">
        <f t="shared" si="202"/>
        <v/>
      </c>
      <c r="H1101" s="527"/>
      <c r="I1101" s="527"/>
      <c r="J1101" s="527"/>
      <c r="K1101" s="527"/>
      <c r="L1101" s="527"/>
      <c r="M1101" s="527"/>
      <c r="N1101" s="527"/>
      <c r="O1101" s="527"/>
      <c r="P1101" s="527"/>
      <c r="Q1101" s="527"/>
      <c r="R1101" s="527"/>
      <c r="S1101" s="527"/>
      <c r="T1101" s="527"/>
      <c r="U1101" s="527"/>
      <c r="V1101" s="527"/>
      <c r="W1101" s="527"/>
      <c r="X1101" s="527"/>
      <c r="Y1101" s="527"/>
      <c r="Z1101" s="527"/>
      <c r="AA1101" s="527"/>
      <c r="AB1101" s="527"/>
      <c r="AC1101" s="527"/>
      <c r="HN1101" s="527"/>
      <c r="HO1101" s="527"/>
      <c r="HP1101" s="527"/>
      <c r="HQ1101" s="527"/>
      <c r="HR1101" s="527"/>
      <c r="HS1101" s="527"/>
      <c r="HT1101" s="527"/>
      <c r="HU1101" s="527"/>
      <c r="HV1101" s="527"/>
      <c r="HW1101" s="527"/>
      <c r="HX1101" s="527"/>
      <c r="HY1101" s="527"/>
      <c r="HZ1101" s="527"/>
      <c r="IA1101" s="527"/>
      <c r="IB1101" s="527"/>
      <c r="IC1101" s="527"/>
      <c r="ID1101" s="527"/>
      <c r="IE1101" s="527"/>
      <c r="IF1101" s="527"/>
      <c r="IG1101" s="527"/>
      <c r="IH1101" s="527"/>
      <c r="II1101" s="527"/>
      <c r="IJ1101" s="527"/>
      <c r="IK1101" s="527"/>
      <c r="IL1101" s="527"/>
      <c r="IM1101" s="527"/>
      <c r="IN1101" s="527"/>
      <c r="IO1101" s="527"/>
      <c r="IP1101" s="527"/>
      <c r="IQ1101" s="527"/>
      <c r="IR1101" s="527"/>
      <c r="IS1101" s="527"/>
    </row>
    <row r="1102" s="525" customFormat="1" ht="24.95" customHeight="1" spans="1:253">
      <c r="A1102" s="563" t="s">
        <v>877</v>
      </c>
      <c r="B1102" s="564">
        <v>0</v>
      </c>
      <c r="C1102" s="565">
        <v>0</v>
      </c>
      <c r="D1102" s="565">
        <v>0</v>
      </c>
      <c r="E1102" s="566" t="str">
        <f t="shared" si="209"/>
        <v/>
      </c>
      <c r="F1102" s="565">
        <v>0</v>
      </c>
      <c r="G1102" s="567" t="str">
        <f t="shared" ref="G1102:G1165" si="212">IFERROR((D1102-F1102)/F1102,"")</f>
        <v/>
      </c>
      <c r="H1102" s="527"/>
      <c r="I1102" s="527"/>
      <c r="J1102" s="527"/>
      <c r="K1102" s="527"/>
      <c r="L1102" s="527"/>
      <c r="M1102" s="527"/>
      <c r="N1102" s="527"/>
      <c r="O1102" s="527"/>
      <c r="P1102" s="527"/>
      <c r="Q1102" s="527"/>
      <c r="R1102" s="527"/>
      <c r="S1102" s="527"/>
      <c r="T1102" s="527"/>
      <c r="U1102" s="527"/>
      <c r="V1102" s="527"/>
      <c r="W1102" s="527"/>
      <c r="X1102" s="527"/>
      <c r="Y1102" s="527"/>
      <c r="Z1102" s="527"/>
      <c r="AA1102" s="527"/>
      <c r="AB1102" s="527"/>
      <c r="AC1102" s="527"/>
      <c r="HN1102" s="527"/>
      <c r="HO1102" s="527"/>
      <c r="HP1102" s="527"/>
      <c r="HQ1102" s="527"/>
      <c r="HR1102" s="527"/>
      <c r="HS1102" s="527"/>
      <c r="HT1102" s="527"/>
      <c r="HU1102" s="527"/>
      <c r="HV1102" s="527"/>
      <c r="HW1102" s="527"/>
      <c r="HX1102" s="527"/>
      <c r="HY1102" s="527"/>
      <c r="HZ1102" s="527"/>
      <c r="IA1102" s="527"/>
      <c r="IB1102" s="527"/>
      <c r="IC1102" s="527"/>
      <c r="ID1102" s="527"/>
      <c r="IE1102" s="527"/>
      <c r="IF1102" s="527"/>
      <c r="IG1102" s="527"/>
      <c r="IH1102" s="527"/>
      <c r="II1102" s="527"/>
      <c r="IJ1102" s="527"/>
      <c r="IK1102" s="527"/>
      <c r="IL1102" s="527"/>
      <c r="IM1102" s="527"/>
      <c r="IN1102" s="527"/>
      <c r="IO1102" s="527"/>
      <c r="IP1102" s="527"/>
      <c r="IQ1102" s="527"/>
      <c r="IR1102" s="527"/>
      <c r="IS1102" s="527"/>
    </row>
    <row r="1103" s="528" customFormat="1" ht="24.95" customHeight="1" spans="1:253">
      <c r="A1103" s="563" t="s">
        <v>59</v>
      </c>
      <c r="B1103" s="564">
        <v>0</v>
      </c>
      <c r="C1103" s="565">
        <v>0</v>
      </c>
      <c r="D1103" s="565">
        <v>0</v>
      </c>
      <c r="E1103" s="566" t="str">
        <f t="shared" si="209"/>
        <v/>
      </c>
      <c r="F1103" s="565">
        <v>0</v>
      </c>
      <c r="G1103" s="567" t="str">
        <f t="shared" si="212"/>
        <v/>
      </c>
    </row>
    <row r="1104" s="525" customFormat="1" ht="24.95" customHeight="1" spans="1:253">
      <c r="A1104" s="563" t="s">
        <v>878</v>
      </c>
      <c r="B1104" s="564">
        <v>126</v>
      </c>
      <c r="C1104" s="565">
        <v>485</v>
      </c>
      <c r="D1104" s="565">
        <v>293</v>
      </c>
      <c r="E1104" s="566">
        <f t="shared" si="209"/>
        <v>0.604123711340206</v>
      </c>
      <c r="F1104" s="565">
        <v>40</v>
      </c>
      <c r="G1104" s="567">
        <f t="shared" si="212"/>
        <v>6.325</v>
      </c>
      <c r="H1104" s="527"/>
      <c r="I1104" s="527"/>
      <c r="J1104" s="527"/>
      <c r="K1104" s="527"/>
      <c r="L1104" s="527"/>
      <c r="M1104" s="527"/>
      <c r="N1104" s="527"/>
      <c r="O1104" s="527"/>
      <c r="P1104" s="527"/>
      <c r="Q1104" s="527"/>
      <c r="R1104" s="527"/>
      <c r="S1104" s="527"/>
      <c r="T1104" s="527"/>
      <c r="U1104" s="527"/>
      <c r="V1104" s="527"/>
      <c r="W1104" s="527"/>
      <c r="X1104" s="527"/>
      <c r="Y1104" s="527"/>
      <c r="Z1104" s="527"/>
      <c r="AA1104" s="527"/>
      <c r="AB1104" s="527"/>
      <c r="AC1104" s="527"/>
      <c r="HN1104" s="527"/>
      <c r="HO1104" s="527"/>
      <c r="HP1104" s="527"/>
      <c r="HQ1104" s="527"/>
      <c r="HR1104" s="527"/>
      <c r="HS1104" s="527"/>
      <c r="HT1104" s="527"/>
      <c r="HU1104" s="527"/>
      <c r="HV1104" s="527"/>
      <c r="HW1104" s="527"/>
      <c r="HX1104" s="527"/>
      <c r="HY1104" s="527"/>
      <c r="HZ1104" s="527"/>
      <c r="IA1104" s="527"/>
      <c r="IB1104" s="527"/>
      <c r="IC1104" s="527"/>
      <c r="ID1104" s="527"/>
      <c r="IE1104" s="527"/>
      <c r="IF1104" s="527"/>
      <c r="IG1104" s="527"/>
      <c r="IH1104" s="527"/>
      <c r="II1104" s="527"/>
      <c r="IJ1104" s="527"/>
      <c r="IK1104" s="527"/>
      <c r="IL1104" s="527"/>
      <c r="IM1104" s="527"/>
      <c r="IN1104" s="527"/>
      <c r="IO1104" s="527"/>
      <c r="IP1104" s="527"/>
      <c r="IQ1104" s="527"/>
      <c r="IR1104" s="527"/>
      <c r="IS1104" s="527"/>
    </row>
    <row r="1105" s="529" customFormat="1" ht="24.95" customHeight="1" spans="1:253">
      <c r="A1105" s="568" t="s">
        <v>879</v>
      </c>
      <c r="B1105" s="367">
        <f t="shared" ref="B1105:F1105" si="213">SUM(B1106:B1110)</f>
        <v>5</v>
      </c>
      <c r="C1105" s="367">
        <f t="shared" si="213"/>
        <v>6</v>
      </c>
      <c r="D1105" s="367">
        <f t="shared" si="213"/>
        <v>6</v>
      </c>
      <c r="E1105" s="561">
        <f t="shared" si="209"/>
        <v>1</v>
      </c>
      <c r="F1105" s="367">
        <f t="shared" si="213"/>
        <v>0</v>
      </c>
      <c r="G1105" s="562" t="str">
        <f t="shared" si="212"/>
        <v/>
      </c>
      <c r="H1105" s="527"/>
      <c r="I1105" s="527"/>
      <c r="J1105" s="527"/>
      <c r="K1105" s="527"/>
      <c r="L1105" s="527"/>
      <c r="M1105" s="527"/>
      <c r="N1105" s="527"/>
      <c r="O1105" s="527"/>
      <c r="P1105" s="527"/>
      <c r="Q1105" s="527"/>
      <c r="R1105" s="527"/>
      <c r="S1105" s="527"/>
      <c r="T1105" s="527"/>
      <c r="U1105" s="527"/>
      <c r="V1105" s="527"/>
      <c r="W1105" s="527"/>
      <c r="X1105" s="527"/>
      <c r="Y1105" s="527"/>
      <c r="Z1105" s="527"/>
      <c r="AA1105" s="527"/>
      <c r="AB1105" s="527"/>
      <c r="AC1105" s="527"/>
      <c r="HN1105" s="527"/>
      <c r="HO1105" s="527"/>
      <c r="HP1105" s="527"/>
      <c r="HQ1105" s="527"/>
      <c r="HR1105" s="527"/>
      <c r="HS1105" s="527"/>
      <c r="HT1105" s="527"/>
      <c r="HU1105" s="527"/>
      <c r="HV1105" s="527"/>
      <c r="HW1105" s="527"/>
      <c r="HX1105" s="527"/>
      <c r="HY1105" s="527"/>
      <c r="HZ1105" s="527"/>
      <c r="IA1105" s="527"/>
      <c r="IB1105" s="527"/>
      <c r="IC1105" s="527"/>
      <c r="ID1105" s="527"/>
      <c r="IE1105" s="527"/>
      <c r="IF1105" s="527"/>
      <c r="IG1105" s="527"/>
      <c r="IH1105" s="527"/>
      <c r="II1105" s="527"/>
      <c r="IJ1105" s="527"/>
      <c r="IK1105" s="527"/>
      <c r="IL1105" s="527"/>
      <c r="IM1105" s="527"/>
      <c r="IN1105" s="527"/>
      <c r="IO1105" s="527"/>
      <c r="IP1105" s="527"/>
      <c r="IQ1105" s="527"/>
      <c r="IR1105" s="527"/>
      <c r="IS1105" s="527"/>
    </row>
    <row r="1106" s="529" customFormat="1" ht="24.95" customHeight="1" spans="1:253">
      <c r="A1106" s="563" t="s">
        <v>50</v>
      </c>
      <c r="B1106" s="564">
        <v>0</v>
      </c>
      <c r="C1106" s="565">
        <v>0</v>
      </c>
      <c r="D1106" s="565">
        <v>0</v>
      </c>
      <c r="E1106" s="566" t="str">
        <f t="shared" si="209"/>
        <v/>
      </c>
      <c r="F1106" s="565">
        <v>0</v>
      </c>
      <c r="G1106" s="567" t="str">
        <f t="shared" si="212"/>
        <v/>
      </c>
      <c r="H1106" s="527"/>
      <c r="I1106" s="527"/>
      <c r="J1106" s="527"/>
      <c r="K1106" s="527"/>
      <c r="L1106" s="527"/>
      <c r="M1106" s="527"/>
      <c r="N1106" s="527"/>
      <c r="O1106" s="527"/>
      <c r="P1106" s="527"/>
      <c r="Q1106" s="527"/>
      <c r="R1106" s="527"/>
      <c r="S1106" s="527"/>
      <c r="T1106" s="527"/>
      <c r="U1106" s="527"/>
      <c r="V1106" s="527"/>
      <c r="W1106" s="527"/>
      <c r="X1106" s="527"/>
      <c r="Y1106" s="527"/>
      <c r="Z1106" s="527"/>
      <c r="AA1106" s="527"/>
      <c r="AB1106" s="527"/>
      <c r="AC1106" s="527"/>
      <c r="HN1106" s="527"/>
      <c r="HO1106" s="527"/>
      <c r="HP1106" s="527"/>
      <c r="HQ1106" s="527"/>
      <c r="HR1106" s="527"/>
      <c r="HS1106" s="527"/>
      <c r="HT1106" s="527"/>
      <c r="HU1106" s="527"/>
      <c r="HV1106" s="527"/>
      <c r="HW1106" s="527"/>
      <c r="HX1106" s="527"/>
      <c r="HY1106" s="527"/>
      <c r="HZ1106" s="527"/>
      <c r="IA1106" s="527"/>
      <c r="IB1106" s="527"/>
      <c r="IC1106" s="527"/>
      <c r="ID1106" s="527"/>
      <c r="IE1106" s="527"/>
      <c r="IF1106" s="527"/>
      <c r="IG1106" s="527"/>
      <c r="IH1106" s="527"/>
      <c r="II1106" s="527"/>
      <c r="IJ1106" s="527"/>
      <c r="IK1106" s="527"/>
      <c r="IL1106" s="527"/>
      <c r="IM1106" s="527"/>
      <c r="IN1106" s="527"/>
      <c r="IO1106" s="527"/>
      <c r="IP1106" s="527"/>
      <c r="IQ1106" s="527"/>
      <c r="IR1106" s="527"/>
      <c r="IS1106" s="527"/>
    </row>
    <row r="1107" s="528" customFormat="1" ht="24.95" customHeight="1" spans="1:253">
      <c r="A1107" s="563" t="s">
        <v>51</v>
      </c>
      <c r="B1107" s="564">
        <v>0</v>
      </c>
      <c r="C1107" s="565">
        <v>0</v>
      </c>
      <c r="D1107" s="565">
        <v>0</v>
      </c>
      <c r="E1107" s="566" t="str">
        <f t="shared" si="209"/>
        <v/>
      </c>
      <c r="F1107" s="565">
        <v>0</v>
      </c>
      <c r="G1107" s="567" t="str">
        <f t="shared" si="212"/>
        <v/>
      </c>
    </row>
    <row r="1108" s="5" customFormat="1" ht="24.95" customHeight="1" spans="1:253">
      <c r="A1108" s="563" t="s">
        <v>52</v>
      </c>
      <c r="B1108" s="564">
        <v>0</v>
      </c>
      <c r="C1108" s="565">
        <v>0</v>
      </c>
      <c r="D1108" s="565">
        <v>0</v>
      </c>
      <c r="E1108" s="566" t="str">
        <f t="shared" si="209"/>
        <v/>
      </c>
      <c r="F1108" s="565">
        <v>0</v>
      </c>
      <c r="G1108" s="567" t="str">
        <f t="shared" si="212"/>
        <v/>
      </c>
      <c r="H1108" s="527"/>
      <c r="I1108" s="527"/>
      <c r="J1108" s="527"/>
      <c r="K1108" s="527"/>
      <c r="L1108" s="527"/>
      <c r="M1108" s="527"/>
      <c r="N1108" s="527"/>
      <c r="O1108" s="527"/>
      <c r="P1108" s="527"/>
      <c r="Q1108" s="527"/>
      <c r="R1108" s="527"/>
      <c r="S1108" s="527"/>
      <c r="T1108" s="527"/>
      <c r="U1108" s="527"/>
      <c r="V1108" s="527"/>
      <c r="W1108" s="527"/>
      <c r="X1108" s="527"/>
      <c r="Y1108" s="527"/>
      <c r="Z1108" s="527"/>
      <c r="AA1108" s="527"/>
      <c r="AB1108" s="527"/>
      <c r="AC1108" s="527"/>
      <c r="HN1108" s="527"/>
      <c r="HO1108" s="527"/>
      <c r="HP1108" s="527"/>
      <c r="HQ1108" s="527"/>
      <c r="HR1108" s="527"/>
      <c r="HS1108" s="527"/>
      <c r="HT1108" s="527"/>
      <c r="HU1108" s="527"/>
      <c r="HV1108" s="527"/>
      <c r="HW1108" s="527"/>
      <c r="HX1108" s="527"/>
      <c r="HY1108" s="527"/>
      <c r="HZ1108" s="527"/>
      <c r="IA1108" s="527"/>
      <c r="IB1108" s="527"/>
      <c r="IC1108" s="527"/>
      <c r="ID1108" s="527"/>
      <c r="IE1108" s="527"/>
      <c r="IF1108" s="527"/>
      <c r="IG1108" s="527"/>
      <c r="IH1108" s="527"/>
      <c r="II1108" s="527"/>
      <c r="IJ1108" s="527"/>
      <c r="IK1108" s="527"/>
      <c r="IL1108" s="527"/>
      <c r="IM1108" s="527"/>
      <c r="IN1108" s="527"/>
      <c r="IO1108" s="527"/>
      <c r="IP1108" s="527"/>
      <c r="IQ1108" s="527"/>
      <c r="IR1108" s="527"/>
      <c r="IS1108" s="527"/>
    </row>
    <row r="1109" s="528" customFormat="1" ht="24.95" customHeight="1" spans="1:253">
      <c r="A1109" s="563" t="s">
        <v>880</v>
      </c>
      <c r="B1109" s="564">
        <v>0</v>
      </c>
      <c r="C1109" s="565">
        <v>0</v>
      </c>
      <c r="D1109" s="565">
        <v>0</v>
      </c>
      <c r="E1109" s="566" t="str">
        <f t="shared" si="209"/>
        <v/>
      </c>
      <c r="F1109" s="565">
        <v>0</v>
      </c>
      <c r="G1109" s="567" t="str">
        <f t="shared" si="212"/>
        <v/>
      </c>
    </row>
    <row r="1110" s="5" customFormat="1" ht="24.95" customHeight="1" spans="1:253">
      <c r="A1110" s="563" t="s">
        <v>881</v>
      </c>
      <c r="B1110" s="564">
        <v>5</v>
      </c>
      <c r="C1110" s="565">
        <v>6</v>
      </c>
      <c r="D1110" s="565">
        <v>6</v>
      </c>
      <c r="E1110" s="566">
        <f t="shared" si="209"/>
        <v>1</v>
      </c>
      <c r="F1110" s="565">
        <v>0</v>
      </c>
      <c r="G1110" s="567" t="str">
        <f t="shared" si="212"/>
        <v/>
      </c>
      <c r="H1110" s="527"/>
      <c r="I1110" s="527"/>
      <c r="J1110" s="527"/>
      <c r="K1110" s="527"/>
      <c r="L1110" s="527"/>
      <c r="M1110" s="527"/>
      <c r="N1110" s="527"/>
      <c r="O1110" s="527"/>
      <c r="P1110" s="527"/>
      <c r="Q1110" s="527"/>
      <c r="R1110" s="527"/>
      <c r="S1110" s="527"/>
      <c r="T1110" s="527"/>
      <c r="U1110" s="527"/>
      <c r="V1110" s="527"/>
      <c r="W1110" s="527"/>
      <c r="X1110" s="527"/>
      <c r="Y1110" s="527"/>
      <c r="Z1110" s="527"/>
      <c r="AA1110" s="527"/>
      <c r="AB1110" s="527"/>
      <c r="AC1110" s="527"/>
      <c r="HN1110" s="527"/>
      <c r="HO1110" s="527"/>
      <c r="HP1110" s="527"/>
      <c r="HQ1110" s="527"/>
      <c r="HR1110" s="527"/>
      <c r="HS1110" s="527"/>
      <c r="HT1110" s="527"/>
      <c r="HU1110" s="527"/>
      <c r="HV1110" s="527"/>
      <c r="HW1110" s="527"/>
      <c r="HX1110" s="527"/>
      <c r="HY1110" s="527"/>
      <c r="HZ1110" s="527"/>
      <c r="IA1110" s="527"/>
      <c r="IB1110" s="527"/>
      <c r="IC1110" s="527"/>
      <c r="ID1110" s="527"/>
      <c r="IE1110" s="527"/>
      <c r="IF1110" s="527"/>
      <c r="IG1110" s="527"/>
      <c r="IH1110" s="527"/>
      <c r="II1110" s="527"/>
      <c r="IJ1110" s="527"/>
      <c r="IK1110" s="527"/>
      <c r="IL1110" s="527"/>
      <c r="IM1110" s="527"/>
      <c r="IN1110" s="527"/>
      <c r="IO1110" s="527"/>
      <c r="IP1110" s="527"/>
      <c r="IQ1110" s="527"/>
      <c r="IR1110" s="527"/>
      <c r="IS1110" s="527"/>
    </row>
    <row r="1111" s="5" customFormat="1" ht="24.95" customHeight="1" spans="1:253">
      <c r="A1111" s="568" t="s">
        <v>882</v>
      </c>
      <c r="B1111" s="367">
        <f t="shared" ref="B1111:F1111" si="214">SUM(B1112:B1113)</f>
        <v>79</v>
      </c>
      <c r="C1111" s="367">
        <f t="shared" si="214"/>
        <v>206</v>
      </c>
      <c r="D1111" s="367">
        <f t="shared" si="214"/>
        <v>205</v>
      </c>
      <c r="E1111" s="561">
        <f t="shared" si="209"/>
        <v>0.995145631067961</v>
      </c>
      <c r="F1111" s="367">
        <f t="shared" si="214"/>
        <v>0</v>
      </c>
      <c r="G1111" s="562" t="str">
        <f t="shared" si="212"/>
        <v/>
      </c>
      <c r="H1111" s="527"/>
      <c r="I1111" s="527"/>
      <c r="J1111" s="527"/>
      <c r="K1111" s="527"/>
      <c r="L1111" s="527"/>
      <c r="M1111" s="527"/>
      <c r="N1111" s="527"/>
      <c r="O1111" s="527"/>
      <c r="P1111" s="527"/>
      <c r="Q1111" s="527"/>
      <c r="R1111" s="527"/>
      <c r="S1111" s="527"/>
      <c r="T1111" s="527"/>
      <c r="U1111" s="527"/>
      <c r="V1111" s="527"/>
      <c r="W1111" s="527"/>
      <c r="X1111" s="527"/>
      <c r="Y1111" s="527"/>
      <c r="Z1111" s="527"/>
      <c r="AA1111" s="527"/>
      <c r="AB1111" s="527"/>
      <c r="AC1111" s="527"/>
      <c r="HN1111" s="527"/>
      <c r="HO1111" s="527"/>
      <c r="HP1111" s="527"/>
      <c r="HQ1111" s="527"/>
      <c r="HR1111" s="527"/>
      <c r="HS1111" s="527"/>
      <c r="HT1111" s="527"/>
      <c r="HU1111" s="527"/>
      <c r="HV1111" s="527"/>
      <c r="HW1111" s="527"/>
      <c r="HX1111" s="527"/>
      <c r="HY1111" s="527"/>
      <c r="HZ1111" s="527"/>
      <c r="IA1111" s="527"/>
      <c r="IB1111" s="527"/>
      <c r="IC1111" s="527"/>
      <c r="ID1111" s="527"/>
      <c r="IE1111" s="527"/>
      <c r="IF1111" s="527"/>
      <c r="IG1111" s="527"/>
      <c r="IH1111" s="527"/>
      <c r="II1111" s="527"/>
      <c r="IJ1111" s="527"/>
      <c r="IK1111" s="527"/>
      <c r="IL1111" s="527"/>
      <c r="IM1111" s="527"/>
      <c r="IN1111" s="527"/>
      <c r="IO1111" s="527"/>
      <c r="IP1111" s="527"/>
      <c r="IQ1111" s="527"/>
      <c r="IR1111" s="527"/>
      <c r="IS1111" s="527"/>
    </row>
    <row r="1112" s="528" customFormat="1" ht="24.95" customHeight="1" spans="1:253">
      <c r="A1112" s="563" t="s">
        <v>883</v>
      </c>
      <c r="B1112" s="564">
        <v>0</v>
      </c>
      <c r="C1112" s="565">
        <v>0</v>
      </c>
      <c r="D1112" s="565">
        <v>0</v>
      </c>
      <c r="E1112" s="566" t="str">
        <f t="shared" si="209"/>
        <v/>
      </c>
      <c r="F1112" s="565">
        <v>0</v>
      </c>
      <c r="G1112" s="567" t="str">
        <f t="shared" si="212"/>
        <v/>
      </c>
    </row>
    <row r="1113" s="528" customFormat="1" ht="24.95" customHeight="1" spans="1:253">
      <c r="A1113" s="563" t="s">
        <v>884</v>
      </c>
      <c r="B1113" s="564">
        <v>79</v>
      </c>
      <c r="C1113" s="565">
        <v>206</v>
      </c>
      <c r="D1113" s="565">
        <v>205</v>
      </c>
      <c r="E1113" s="566">
        <f t="shared" si="209"/>
        <v>0.995145631067961</v>
      </c>
      <c r="F1113" s="565">
        <v>0</v>
      </c>
      <c r="G1113" s="567" t="str">
        <f t="shared" si="212"/>
        <v/>
      </c>
    </row>
    <row r="1114" s="528" customFormat="1" ht="24.95" customHeight="1" spans="1:253">
      <c r="A1114" s="568" t="s">
        <v>885</v>
      </c>
      <c r="B1114" s="367">
        <f t="shared" ref="B1114:F1114" si="215">SUM(B1115,B1122,B1132,B1138,B1141)</f>
        <v>0</v>
      </c>
      <c r="C1114" s="367">
        <f t="shared" si="215"/>
        <v>376</v>
      </c>
      <c r="D1114" s="367">
        <f t="shared" si="215"/>
        <v>375</v>
      </c>
      <c r="E1114" s="561">
        <f t="shared" si="209"/>
        <v>0.997340425531915</v>
      </c>
      <c r="F1114" s="367">
        <f t="shared" si="215"/>
        <v>0</v>
      </c>
      <c r="G1114" s="562" t="str">
        <f t="shared" si="212"/>
        <v/>
      </c>
    </row>
    <row r="1115" s="5" customFormat="1" ht="24.95" customHeight="1" spans="1:253">
      <c r="A1115" s="568" t="s">
        <v>886</v>
      </c>
      <c r="B1115" s="367">
        <f t="shared" ref="B1115:F1115" si="216">SUM(B1116:B1121)</f>
        <v>0</v>
      </c>
      <c r="C1115" s="367">
        <f t="shared" si="216"/>
        <v>0</v>
      </c>
      <c r="D1115" s="367">
        <f t="shared" si="216"/>
        <v>0</v>
      </c>
      <c r="E1115" s="561" t="str">
        <f t="shared" si="209"/>
        <v/>
      </c>
      <c r="F1115" s="367">
        <f t="shared" si="216"/>
        <v>0</v>
      </c>
      <c r="G1115" s="562" t="str">
        <f t="shared" si="212"/>
        <v/>
      </c>
      <c r="H1115" s="527"/>
      <c r="I1115" s="527"/>
      <c r="J1115" s="527"/>
      <c r="K1115" s="527"/>
      <c r="L1115" s="527"/>
      <c r="M1115" s="527"/>
      <c r="N1115" s="527"/>
      <c r="O1115" s="527"/>
      <c r="P1115" s="527"/>
      <c r="Q1115" s="527"/>
      <c r="R1115" s="527"/>
      <c r="S1115" s="527"/>
      <c r="T1115" s="527"/>
      <c r="U1115" s="527"/>
      <c r="V1115" s="527"/>
      <c r="W1115" s="527"/>
      <c r="X1115" s="527"/>
      <c r="Y1115" s="527"/>
      <c r="Z1115" s="527"/>
      <c r="AA1115" s="527"/>
      <c r="AB1115" s="527"/>
      <c r="AC1115" s="527"/>
      <c r="HN1115" s="527"/>
      <c r="HO1115" s="527"/>
      <c r="HP1115" s="527"/>
      <c r="HQ1115" s="527"/>
      <c r="HR1115" s="527"/>
      <c r="HS1115" s="527"/>
      <c r="HT1115" s="527"/>
      <c r="HU1115" s="527"/>
      <c r="HV1115" s="527"/>
      <c r="HW1115" s="527"/>
      <c r="HX1115" s="527"/>
      <c r="HY1115" s="527"/>
      <c r="HZ1115" s="527"/>
      <c r="IA1115" s="527"/>
      <c r="IB1115" s="527"/>
      <c r="IC1115" s="527"/>
      <c r="ID1115" s="527"/>
      <c r="IE1115" s="527"/>
      <c r="IF1115" s="527"/>
      <c r="IG1115" s="527"/>
      <c r="IH1115" s="527"/>
      <c r="II1115" s="527"/>
      <c r="IJ1115" s="527"/>
      <c r="IK1115" s="527"/>
      <c r="IL1115" s="527"/>
      <c r="IM1115" s="527"/>
      <c r="IN1115" s="527"/>
      <c r="IO1115" s="527"/>
      <c r="IP1115" s="527"/>
      <c r="IQ1115" s="527"/>
      <c r="IR1115" s="527"/>
      <c r="IS1115" s="527"/>
    </row>
    <row r="1116" s="528" customFormat="1" ht="24.95" customHeight="1" spans="1:253">
      <c r="A1116" s="563" t="s">
        <v>50</v>
      </c>
      <c r="B1116" s="564">
        <v>0</v>
      </c>
      <c r="C1116" s="565">
        <v>0</v>
      </c>
      <c r="D1116" s="565">
        <v>0</v>
      </c>
      <c r="E1116" s="566" t="str">
        <f t="shared" si="209"/>
        <v/>
      </c>
      <c r="F1116" s="565">
        <v>0</v>
      </c>
      <c r="G1116" s="567" t="str">
        <f t="shared" si="212"/>
        <v/>
      </c>
    </row>
    <row r="1117" s="525" customFormat="1" ht="24.95" customHeight="1" spans="1:253">
      <c r="A1117" s="563" t="s">
        <v>51</v>
      </c>
      <c r="B1117" s="564">
        <v>0</v>
      </c>
      <c r="C1117" s="565">
        <v>0</v>
      </c>
      <c r="D1117" s="565">
        <v>0</v>
      </c>
      <c r="E1117" s="566" t="str">
        <f t="shared" si="209"/>
        <v/>
      </c>
      <c r="F1117" s="565">
        <v>0</v>
      </c>
      <c r="G1117" s="567" t="str">
        <f t="shared" si="212"/>
        <v/>
      </c>
      <c r="H1117" s="527"/>
      <c r="I1117" s="527"/>
      <c r="J1117" s="527"/>
      <c r="K1117" s="527"/>
      <c r="L1117" s="527"/>
      <c r="M1117" s="527"/>
      <c r="N1117" s="527"/>
      <c r="O1117" s="527"/>
      <c r="P1117" s="527"/>
      <c r="Q1117" s="527"/>
      <c r="R1117" s="527"/>
      <c r="S1117" s="527"/>
      <c r="T1117" s="527"/>
      <c r="U1117" s="527"/>
      <c r="V1117" s="527"/>
      <c r="W1117" s="527"/>
      <c r="X1117" s="527"/>
      <c r="Y1117" s="527"/>
      <c r="Z1117" s="527"/>
      <c r="AA1117" s="527"/>
      <c r="AB1117" s="527"/>
      <c r="AC1117" s="527"/>
      <c r="HN1117" s="527"/>
      <c r="HO1117" s="527"/>
      <c r="HP1117" s="527"/>
      <c r="HQ1117" s="527"/>
      <c r="HR1117" s="527"/>
      <c r="HS1117" s="527"/>
      <c r="HT1117" s="527"/>
      <c r="HU1117" s="527"/>
      <c r="HV1117" s="527"/>
      <c r="HW1117" s="527"/>
      <c r="HX1117" s="527"/>
      <c r="HY1117" s="527"/>
      <c r="HZ1117" s="527"/>
      <c r="IA1117" s="527"/>
      <c r="IB1117" s="527"/>
      <c r="IC1117" s="527"/>
      <c r="ID1117" s="527"/>
      <c r="IE1117" s="527"/>
      <c r="IF1117" s="527"/>
      <c r="IG1117" s="527"/>
      <c r="IH1117" s="527"/>
      <c r="II1117" s="527"/>
      <c r="IJ1117" s="527"/>
      <c r="IK1117" s="527"/>
      <c r="IL1117" s="527"/>
      <c r="IM1117" s="527"/>
      <c r="IN1117" s="527"/>
      <c r="IO1117" s="527"/>
      <c r="IP1117" s="527"/>
      <c r="IQ1117" s="527"/>
      <c r="IR1117" s="527"/>
      <c r="IS1117" s="527"/>
    </row>
    <row r="1118" s="532" customFormat="1" ht="24.95" customHeight="1" spans="1:253">
      <c r="A1118" s="563" t="s">
        <v>52</v>
      </c>
      <c r="B1118" s="564">
        <v>0</v>
      </c>
      <c r="C1118" s="565">
        <v>0</v>
      </c>
      <c r="D1118" s="565">
        <v>0</v>
      </c>
      <c r="E1118" s="566" t="str">
        <f t="shared" si="209"/>
        <v/>
      </c>
      <c r="F1118" s="565">
        <v>0</v>
      </c>
      <c r="G1118" s="567" t="str">
        <f t="shared" si="212"/>
        <v/>
      </c>
      <c r="H1118" s="527"/>
      <c r="I1118" s="527"/>
      <c r="J1118" s="527"/>
      <c r="K1118" s="527"/>
      <c r="L1118" s="527"/>
      <c r="M1118" s="527"/>
      <c r="N1118" s="527"/>
      <c r="O1118" s="527"/>
      <c r="P1118" s="527"/>
      <c r="Q1118" s="527"/>
      <c r="R1118" s="527"/>
      <c r="S1118" s="527"/>
      <c r="T1118" s="527"/>
      <c r="U1118" s="527"/>
      <c r="V1118" s="527"/>
      <c r="W1118" s="527"/>
      <c r="X1118" s="527"/>
      <c r="Y1118" s="527"/>
      <c r="Z1118" s="527"/>
      <c r="AA1118" s="527"/>
      <c r="AB1118" s="527"/>
      <c r="AC1118" s="527"/>
      <c r="HN1118" s="527"/>
      <c r="HO1118" s="527"/>
      <c r="HP1118" s="527"/>
      <c r="HQ1118" s="527"/>
      <c r="HR1118" s="527"/>
      <c r="HS1118" s="527"/>
      <c r="HT1118" s="527"/>
      <c r="HU1118" s="527"/>
      <c r="HV1118" s="527"/>
      <c r="HW1118" s="527"/>
      <c r="HX1118" s="527"/>
      <c r="HY1118" s="527"/>
      <c r="HZ1118" s="527"/>
      <c r="IA1118" s="527"/>
      <c r="IB1118" s="527"/>
      <c r="IC1118" s="527"/>
      <c r="ID1118" s="527"/>
      <c r="IE1118" s="527"/>
      <c r="IF1118" s="527"/>
      <c r="IG1118" s="527"/>
      <c r="IH1118" s="527"/>
      <c r="II1118" s="527"/>
      <c r="IJ1118" s="527"/>
      <c r="IK1118" s="527"/>
      <c r="IL1118" s="527"/>
      <c r="IM1118" s="527"/>
      <c r="IN1118" s="527"/>
      <c r="IO1118" s="527"/>
      <c r="IP1118" s="527"/>
      <c r="IQ1118" s="527"/>
      <c r="IR1118" s="527"/>
      <c r="IS1118" s="527"/>
    </row>
    <row r="1119" s="525" customFormat="1" ht="24.95" customHeight="1" spans="1:253">
      <c r="A1119" s="563" t="s">
        <v>887</v>
      </c>
      <c r="B1119" s="564">
        <v>0</v>
      </c>
      <c r="C1119" s="565">
        <v>0</v>
      </c>
      <c r="D1119" s="565">
        <v>0</v>
      </c>
      <c r="E1119" s="566" t="str">
        <f t="shared" si="209"/>
        <v/>
      </c>
      <c r="F1119" s="565">
        <v>0</v>
      </c>
      <c r="G1119" s="567" t="str">
        <f t="shared" si="212"/>
        <v/>
      </c>
      <c r="H1119" s="527"/>
      <c r="I1119" s="527"/>
      <c r="J1119" s="527"/>
      <c r="K1119" s="527"/>
      <c r="L1119" s="527"/>
      <c r="M1119" s="527"/>
      <c r="N1119" s="527"/>
      <c r="O1119" s="527"/>
      <c r="P1119" s="527"/>
      <c r="Q1119" s="527"/>
      <c r="R1119" s="527"/>
      <c r="S1119" s="527"/>
      <c r="T1119" s="527"/>
      <c r="U1119" s="527"/>
      <c r="V1119" s="527"/>
      <c r="W1119" s="527"/>
      <c r="X1119" s="527"/>
      <c r="Y1119" s="527"/>
      <c r="Z1119" s="527"/>
      <c r="AA1119" s="527"/>
      <c r="AB1119" s="527"/>
      <c r="AC1119" s="527"/>
      <c r="HN1119" s="527"/>
      <c r="HO1119" s="527"/>
      <c r="HP1119" s="527"/>
      <c r="HQ1119" s="527"/>
      <c r="HR1119" s="527"/>
      <c r="HS1119" s="527"/>
      <c r="HT1119" s="527"/>
      <c r="HU1119" s="527"/>
      <c r="HV1119" s="527"/>
      <c r="HW1119" s="527"/>
      <c r="HX1119" s="527"/>
      <c r="HY1119" s="527"/>
      <c r="HZ1119" s="527"/>
      <c r="IA1119" s="527"/>
      <c r="IB1119" s="527"/>
      <c r="IC1119" s="527"/>
      <c r="ID1119" s="527"/>
      <c r="IE1119" s="527"/>
      <c r="IF1119" s="527"/>
      <c r="IG1119" s="527"/>
      <c r="IH1119" s="527"/>
      <c r="II1119" s="527"/>
      <c r="IJ1119" s="527"/>
      <c r="IK1119" s="527"/>
      <c r="IL1119" s="527"/>
      <c r="IM1119" s="527"/>
      <c r="IN1119" s="527"/>
      <c r="IO1119" s="527"/>
      <c r="IP1119" s="527"/>
      <c r="IQ1119" s="527"/>
      <c r="IR1119" s="527"/>
      <c r="IS1119" s="527"/>
    </row>
    <row r="1120" s="528" customFormat="1" ht="24.95" customHeight="1" spans="1:253">
      <c r="A1120" s="563" t="s">
        <v>59</v>
      </c>
      <c r="B1120" s="564">
        <v>0</v>
      </c>
      <c r="C1120" s="565">
        <v>0</v>
      </c>
      <c r="D1120" s="565">
        <v>0</v>
      </c>
      <c r="E1120" s="566" t="str">
        <f t="shared" si="209"/>
        <v/>
      </c>
      <c r="F1120" s="565">
        <v>0</v>
      </c>
      <c r="G1120" s="567" t="str">
        <f t="shared" si="212"/>
        <v/>
      </c>
    </row>
    <row r="1121" s="525" customFormat="1" ht="24.95" customHeight="1" spans="1:253">
      <c r="A1121" s="563" t="s">
        <v>888</v>
      </c>
      <c r="B1121" s="564">
        <v>0</v>
      </c>
      <c r="C1121" s="565">
        <v>0</v>
      </c>
      <c r="D1121" s="565">
        <v>0</v>
      </c>
      <c r="E1121" s="566" t="str">
        <f t="shared" si="209"/>
        <v/>
      </c>
      <c r="F1121" s="565">
        <v>0</v>
      </c>
      <c r="G1121" s="567" t="str">
        <f t="shared" si="212"/>
        <v/>
      </c>
      <c r="H1121" s="527"/>
      <c r="I1121" s="527"/>
      <c r="J1121" s="527"/>
      <c r="K1121" s="527"/>
      <c r="L1121" s="527"/>
      <c r="M1121" s="527"/>
      <c r="N1121" s="527"/>
      <c r="O1121" s="527"/>
      <c r="P1121" s="527"/>
      <c r="Q1121" s="527"/>
      <c r="R1121" s="527"/>
      <c r="S1121" s="527"/>
      <c r="T1121" s="527"/>
      <c r="U1121" s="527"/>
      <c r="V1121" s="527"/>
      <c r="W1121" s="527"/>
      <c r="X1121" s="527"/>
      <c r="Y1121" s="527"/>
      <c r="Z1121" s="527"/>
      <c r="AA1121" s="527"/>
      <c r="AB1121" s="527"/>
      <c r="AC1121" s="527"/>
      <c r="HN1121" s="527"/>
      <c r="HO1121" s="527"/>
      <c r="HP1121" s="527"/>
      <c r="HQ1121" s="527"/>
      <c r="HR1121" s="527"/>
      <c r="HS1121" s="527"/>
      <c r="HT1121" s="527"/>
      <c r="HU1121" s="527"/>
      <c r="HV1121" s="527"/>
      <c r="HW1121" s="527"/>
      <c r="HX1121" s="527"/>
      <c r="HY1121" s="527"/>
      <c r="HZ1121" s="527"/>
      <c r="IA1121" s="527"/>
      <c r="IB1121" s="527"/>
      <c r="IC1121" s="527"/>
      <c r="ID1121" s="527"/>
      <c r="IE1121" s="527"/>
      <c r="IF1121" s="527"/>
      <c r="IG1121" s="527"/>
      <c r="IH1121" s="527"/>
      <c r="II1121" s="527"/>
      <c r="IJ1121" s="527"/>
      <c r="IK1121" s="527"/>
      <c r="IL1121" s="527"/>
      <c r="IM1121" s="527"/>
      <c r="IN1121" s="527"/>
      <c r="IO1121" s="527"/>
      <c r="IP1121" s="527"/>
      <c r="IQ1121" s="527"/>
      <c r="IR1121" s="527"/>
      <c r="IS1121" s="527"/>
    </row>
    <row r="1122" s="529" customFormat="1" ht="24.95" customHeight="1" spans="1:253">
      <c r="A1122" s="568" t="s">
        <v>889</v>
      </c>
      <c r="B1122" s="367">
        <f t="shared" ref="B1122:F1122" si="217">SUM(B1123:B1131)</f>
        <v>0</v>
      </c>
      <c r="C1122" s="367">
        <f t="shared" si="217"/>
        <v>0</v>
      </c>
      <c r="D1122" s="367">
        <f t="shared" si="217"/>
        <v>0</v>
      </c>
      <c r="E1122" s="561" t="str">
        <f t="shared" si="209"/>
        <v/>
      </c>
      <c r="F1122" s="367">
        <f t="shared" si="217"/>
        <v>0</v>
      </c>
      <c r="G1122" s="562" t="str">
        <f t="shared" si="212"/>
        <v/>
      </c>
      <c r="H1122" s="527"/>
      <c r="I1122" s="527"/>
      <c r="J1122" s="527"/>
      <c r="K1122" s="527"/>
      <c r="L1122" s="527"/>
      <c r="M1122" s="527"/>
      <c r="N1122" s="527"/>
      <c r="O1122" s="527"/>
      <c r="P1122" s="527"/>
      <c r="Q1122" s="527"/>
      <c r="R1122" s="527"/>
      <c r="S1122" s="527"/>
      <c r="T1122" s="527"/>
      <c r="U1122" s="527"/>
      <c r="V1122" s="527"/>
      <c r="W1122" s="527"/>
      <c r="X1122" s="527"/>
      <c r="Y1122" s="527"/>
      <c r="Z1122" s="527"/>
      <c r="AA1122" s="527"/>
      <c r="AB1122" s="527"/>
      <c r="AC1122" s="527"/>
      <c r="HN1122" s="527"/>
      <c r="HO1122" s="527"/>
      <c r="HP1122" s="527"/>
      <c r="HQ1122" s="527"/>
      <c r="HR1122" s="527"/>
      <c r="HS1122" s="527"/>
      <c r="HT1122" s="527"/>
      <c r="HU1122" s="527"/>
      <c r="HV1122" s="527"/>
      <c r="HW1122" s="527"/>
      <c r="HX1122" s="527"/>
      <c r="HY1122" s="527"/>
      <c r="HZ1122" s="527"/>
      <c r="IA1122" s="527"/>
      <c r="IB1122" s="527"/>
      <c r="IC1122" s="527"/>
      <c r="ID1122" s="527"/>
      <c r="IE1122" s="527"/>
      <c r="IF1122" s="527"/>
      <c r="IG1122" s="527"/>
      <c r="IH1122" s="527"/>
      <c r="II1122" s="527"/>
      <c r="IJ1122" s="527"/>
      <c r="IK1122" s="527"/>
      <c r="IL1122" s="527"/>
      <c r="IM1122" s="527"/>
      <c r="IN1122" s="527"/>
      <c r="IO1122" s="527"/>
      <c r="IP1122" s="527"/>
      <c r="IQ1122" s="527"/>
      <c r="IR1122" s="527"/>
      <c r="IS1122" s="527"/>
    </row>
    <row r="1123" s="5" customFormat="1" ht="24.95" customHeight="1" spans="1:253">
      <c r="A1123" s="563" t="s">
        <v>890</v>
      </c>
      <c r="B1123" s="564">
        <v>0</v>
      </c>
      <c r="C1123" s="565">
        <v>0</v>
      </c>
      <c r="D1123" s="565">
        <v>0</v>
      </c>
      <c r="E1123" s="566" t="str">
        <f t="shared" si="209"/>
        <v/>
      </c>
      <c r="F1123" s="565">
        <v>0</v>
      </c>
      <c r="G1123" s="567" t="str">
        <f t="shared" si="212"/>
        <v/>
      </c>
      <c r="H1123" s="527"/>
      <c r="I1123" s="527"/>
      <c r="J1123" s="527"/>
      <c r="K1123" s="527"/>
      <c r="L1123" s="527"/>
      <c r="M1123" s="527"/>
      <c r="N1123" s="527"/>
      <c r="O1123" s="527"/>
      <c r="P1123" s="527"/>
      <c r="Q1123" s="527"/>
      <c r="R1123" s="527"/>
      <c r="S1123" s="527"/>
      <c r="T1123" s="527"/>
      <c r="U1123" s="527"/>
      <c r="V1123" s="527"/>
      <c r="W1123" s="527"/>
      <c r="X1123" s="527"/>
      <c r="Y1123" s="527"/>
      <c r="Z1123" s="527"/>
      <c r="AA1123" s="527"/>
      <c r="AB1123" s="527"/>
      <c r="AC1123" s="527"/>
      <c r="HN1123" s="527"/>
      <c r="HO1123" s="527"/>
      <c r="HP1123" s="527"/>
      <c r="HQ1123" s="527"/>
      <c r="HR1123" s="527"/>
      <c r="HS1123" s="527"/>
      <c r="HT1123" s="527"/>
      <c r="HU1123" s="527"/>
      <c r="HV1123" s="527"/>
      <c r="HW1123" s="527"/>
      <c r="HX1123" s="527"/>
      <c r="HY1123" s="527"/>
      <c r="HZ1123" s="527"/>
      <c r="IA1123" s="527"/>
      <c r="IB1123" s="527"/>
      <c r="IC1123" s="527"/>
      <c r="ID1123" s="527"/>
      <c r="IE1123" s="527"/>
      <c r="IF1123" s="527"/>
      <c r="IG1123" s="527"/>
      <c r="IH1123" s="527"/>
      <c r="II1123" s="527"/>
      <c r="IJ1123" s="527"/>
      <c r="IK1123" s="527"/>
      <c r="IL1123" s="527"/>
      <c r="IM1123" s="527"/>
      <c r="IN1123" s="527"/>
      <c r="IO1123" s="527"/>
      <c r="IP1123" s="527"/>
      <c r="IQ1123" s="527"/>
      <c r="IR1123" s="527"/>
      <c r="IS1123" s="527"/>
    </row>
    <row r="1124" s="5" customFormat="1" ht="24.95" customHeight="1" spans="1:253">
      <c r="A1124" s="563" t="s">
        <v>891</v>
      </c>
      <c r="B1124" s="564">
        <v>0</v>
      </c>
      <c r="C1124" s="565">
        <v>0</v>
      </c>
      <c r="D1124" s="565">
        <v>0</v>
      </c>
      <c r="E1124" s="566" t="str">
        <f t="shared" si="209"/>
        <v/>
      </c>
      <c r="F1124" s="565">
        <v>0</v>
      </c>
      <c r="G1124" s="567" t="str">
        <f t="shared" si="212"/>
        <v/>
      </c>
      <c r="H1124" s="527"/>
      <c r="I1124" s="527"/>
      <c r="J1124" s="527"/>
      <c r="K1124" s="527"/>
      <c r="L1124" s="527"/>
      <c r="M1124" s="527"/>
      <c r="N1124" s="527"/>
      <c r="O1124" s="527"/>
      <c r="P1124" s="527"/>
      <c r="Q1124" s="527"/>
      <c r="R1124" s="527"/>
      <c r="S1124" s="527"/>
      <c r="T1124" s="527"/>
      <c r="U1124" s="527"/>
      <c r="V1124" s="527"/>
      <c r="W1124" s="527"/>
      <c r="X1124" s="527"/>
      <c r="Y1124" s="527"/>
      <c r="Z1124" s="527"/>
      <c r="AA1124" s="527"/>
      <c r="AB1124" s="527"/>
      <c r="AC1124" s="527"/>
      <c r="HN1124" s="527"/>
      <c r="HO1124" s="527"/>
      <c r="HP1124" s="527"/>
      <c r="HQ1124" s="527"/>
      <c r="HR1124" s="527"/>
      <c r="HS1124" s="527"/>
      <c r="HT1124" s="527"/>
      <c r="HU1124" s="527"/>
      <c r="HV1124" s="527"/>
      <c r="HW1124" s="527"/>
      <c r="HX1124" s="527"/>
      <c r="HY1124" s="527"/>
      <c r="HZ1124" s="527"/>
      <c r="IA1124" s="527"/>
      <c r="IB1124" s="527"/>
      <c r="IC1124" s="527"/>
      <c r="ID1124" s="527"/>
      <c r="IE1124" s="527"/>
      <c r="IF1124" s="527"/>
      <c r="IG1124" s="527"/>
      <c r="IH1124" s="527"/>
      <c r="II1124" s="527"/>
      <c r="IJ1124" s="527"/>
      <c r="IK1124" s="527"/>
      <c r="IL1124" s="527"/>
      <c r="IM1124" s="527"/>
      <c r="IN1124" s="527"/>
      <c r="IO1124" s="527"/>
      <c r="IP1124" s="527"/>
      <c r="IQ1124" s="527"/>
      <c r="IR1124" s="527"/>
      <c r="IS1124" s="527"/>
    </row>
    <row r="1125" s="529" customFormat="1" ht="24.95" customHeight="1" spans="1:253">
      <c r="A1125" s="563" t="s">
        <v>892</v>
      </c>
      <c r="B1125" s="564">
        <v>0</v>
      </c>
      <c r="C1125" s="565">
        <v>0</v>
      </c>
      <c r="D1125" s="565">
        <v>0</v>
      </c>
      <c r="E1125" s="566" t="str">
        <f t="shared" si="209"/>
        <v/>
      </c>
      <c r="F1125" s="565">
        <v>0</v>
      </c>
      <c r="G1125" s="567" t="str">
        <f t="shared" si="212"/>
        <v/>
      </c>
      <c r="H1125" s="527"/>
      <c r="I1125" s="527"/>
      <c r="J1125" s="527"/>
      <c r="K1125" s="527"/>
      <c r="L1125" s="527"/>
      <c r="M1125" s="527"/>
      <c r="N1125" s="527"/>
      <c r="O1125" s="527"/>
      <c r="P1125" s="527"/>
      <c r="Q1125" s="527"/>
      <c r="R1125" s="527"/>
      <c r="S1125" s="527"/>
      <c r="T1125" s="527"/>
      <c r="U1125" s="527"/>
      <c r="V1125" s="527"/>
      <c r="W1125" s="527"/>
      <c r="X1125" s="527"/>
      <c r="Y1125" s="527"/>
      <c r="Z1125" s="527"/>
      <c r="AA1125" s="527"/>
      <c r="AB1125" s="527"/>
      <c r="AC1125" s="527"/>
      <c r="HN1125" s="527"/>
      <c r="HO1125" s="527"/>
      <c r="HP1125" s="527"/>
      <c r="HQ1125" s="527"/>
      <c r="HR1125" s="527"/>
      <c r="HS1125" s="527"/>
      <c r="HT1125" s="527"/>
      <c r="HU1125" s="527"/>
      <c r="HV1125" s="527"/>
      <c r="HW1125" s="527"/>
      <c r="HX1125" s="527"/>
      <c r="HY1125" s="527"/>
      <c r="HZ1125" s="527"/>
      <c r="IA1125" s="527"/>
      <c r="IB1125" s="527"/>
      <c r="IC1125" s="527"/>
      <c r="ID1125" s="527"/>
      <c r="IE1125" s="527"/>
      <c r="IF1125" s="527"/>
      <c r="IG1125" s="527"/>
      <c r="IH1125" s="527"/>
      <c r="II1125" s="527"/>
      <c r="IJ1125" s="527"/>
      <c r="IK1125" s="527"/>
      <c r="IL1125" s="527"/>
      <c r="IM1125" s="527"/>
      <c r="IN1125" s="527"/>
      <c r="IO1125" s="527"/>
      <c r="IP1125" s="527"/>
      <c r="IQ1125" s="527"/>
      <c r="IR1125" s="527"/>
      <c r="IS1125" s="527"/>
    </row>
    <row r="1126" s="529" customFormat="1" ht="24.95" customHeight="1" spans="1:253">
      <c r="A1126" s="563" t="s">
        <v>893</v>
      </c>
      <c r="B1126" s="564">
        <v>0</v>
      </c>
      <c r="C1126" s="565">
        <v>0</v>
      </c>
      <c r="D1126" s="565">
        <v>0</v>
      </c>
      <c r="E1126" s="566" t="str">
        <f t="shared" si="209"/>
        <v/>
      </c>
      <c r="F1126" s="565">
        <v>0</v>
      </c>
      <c r="G1126" s="567" t="str">
        <f t="shared" si="212"/>
        <v/>
      </c>
      <c r="H1126" s="527"/>
      <c r="I1126" s="527"/>
      <c r="J1126" s="527"/>
      <c r="K1126" s="527"/>
      <c r="L1126" s="527"/>
      <c r="M1126" s="527"/>
      <c r="N1126" s="527"/>
      <c r="O1126" s="527"/>
      <c r="P1126" s="527"/>
      <c r="Q1126" s="527"/>
      <c r="R1126" s="527"/>
      <c r="S1126" s="527"/>
      <c r="T1126" s="527"/>
      <c r="U1126" s="527"/>
      <c r="V1126" s="527"/>
      <c r="W1126" s="527"/>
      <c r="X1126" s="527"/>
      <c r="Y1126" s="527"/>
      <c r="Z1126" s="527"/>
      <c r="AA1126" s="527"/>
      <c r="AB1126" s="527"/>
      <c r="AC1126" s="527"/>
      <c r="HN1126" s="527"/>
      <c r="HO1126" s="527"/>
      <c r="HP1126" s="527"/>
      <c r="HQ1126" s="527"/>
      <c r="HR1126" s="527"/>
      <c r="HS1126" s="527"/>
      <c r="HT1126" s="527"/>
      <c r="HU1126" s="527"/>
      <c r="HV1126" s="527"/>
      <c r="HW1126" s="527"/>
      <c r="HX1126" s="527"/>
      <c r="HY1126" s="527"/>
      <c r="HZ1126" s="527"/>
      <c r="IA1126" s="527"/>
      <c r="IB1126" s="527"/>
      <c r="IC1126" s="527"/>
      <c r="ID1126" s="527"/>
      <c r="IE1126" s="527"/>
      <c r="IF1126" s="527"/>
      <c r="IG1126" s="527"/>
      <c r="IH1126" s="527"/>
      <c r="II1126" s="527"/>
      <c r="IJ1126" s="527"/>
      <c r="IK1126" s="527"/>
      <c r="IL1126" s="527"/>
      <c r="IM1126" s="527"/>
      <c r="IN1126" s="527"/>
      <c r="IO1126" s="527"/>
      <c r="IP1126" s="527"/>
      <c r="IQ1126" s="527"/>
      <c r="IR1126" s="527"/>
      <c r="IS1126" s="527"/>
    </row>
    <row r="1127" s="525" customFormat="1" ht="24.95" customHeight="1" spans="1:253">
      <c r="A1127" s="563" t="s">
        <v>894</v>
      </c>
      <c r="B1127" s="564">
        <v>0</v>
      </c>
      <c r="C1127" s="565">
        <v>0</v>
      </c>
      <c r="D1127" s="565">
        <v>0</v>
      </c>
      <c r="E1127" s="566" t="str">
        <f t="shared" si="209"/>
        <v/>
      </c>
      <c r="F1127" s="565">
        <v>0</v>
      </c>
      <c r="G1127" s="567" t="str">
        <f t="shared" si="212"/>
        <v/>
      </c>
      <c r="H1127" s="527"/>
      <c r="I1127" s="527"/>
      <c r="J1127" s="527"/>
      <c r="K1127" s="527"/>
      <c r="L1127" s="527"/>
      <c r="M1127" s="527"/>
      <c r="N1127" s="527"/>
      <c r="O1127" s="527"/>
      <c r="P1127" s="527"/>
      <c r="Q1127" s="527"/>
      <c r="R1127" s="527"/>
      <c r="S1127" s="527"/>
      <c r="T1127" s="527"/>
      <c r="U1127" s="527"/>
      <c r="V1127" s="527"/>
      <c r="W1127" s="527"/>
      <c r="X1127" s="527"/>
      <c r="Y1127" s="527"/>
      <c r="Z1127" s="527"/>
      <c r="AA1127" s="527"/>
      <c r="AB1127" s="527"/>
      <c r="AC1127" s="527"/>
      <c r="HN1127" s="527"/>
      <c r="HO1127" s="527"/>
      <c r="HP1127" s="527"/>
      <c r="HQ1127" s="527"/>
      <c r="HR1127" s="527"/>
      <c r="HS1127" s="527"/>
      <c r="HT1127" s="527"/>
      <c r="HU1127" s="527"/>
      <c r="HV1127" s="527"/>
      <c r="HW1127" s="527"/>
      <c r="HX1127" s="527"/>
      <c r="HY1127" s="527"/>
      <c r="HZ1127" s="527"/>
      <c r="IA1127" s="527"/>
      <c r="IB1127" s="527"/>
      <c r="IC1127" s="527"/>
      <c r="ID1127" s="527"/>
      <c r="IE1127" s="527"/>
      <c r="IF1127" s="527"/>
      <c r="IG1127" s="527"/>
      <c r="IH1127" s="527"/>
      <c r="II1127" s="527"/>
      <c r="IJ1127" s="527"/>
      <c r="IK1127" s="527"/>
      <c r="IL1127" s="527"/>
      <c r="IM1127" s="527"/>
      <c r="IN1127" s="527"/>
      <c r="IO1127" s="527"/>
      <c r="IP1127" s="527"/>
      <c r="IQ1127" s="527"/>
      <c r="IR1127" s="527"/>
      <c r="IS1127" s="527"/>
    </row>
    <row r="1128" s="528" customFormat="1" ht="24.95" customHeight="1" spans="1:253">
      <c r="A1128" s="563" t="s">
        <v>895</v>
      </c>
      <c r="B1128" s="564">
        <v>0</v>
      </c>
      <c r="C1128" s="565">
        <v>0</v>
      </c>
      <c r="D1128" s="565">
        <v>0</v>
      </c>
      <c r="E1128" s="566" t="str">
        <f t="shared" si="209"/>
        <v/>
      </c>
      <c r="F1128" s="565">
        <v>0</v>
      </c>
      <c r="G1128" s="567" t="str">
        <f t="shared" si="212"/>
        <v/>
      </c>
    </row>
    <row r="1129" s="525" customFormat="1" ht="24.95" customHeight="1" spans="1:253">
      <c r="A1129" s="563" t="s">
        <v>896</v>
      </c>
      <c r="B1129" s="564">
        <v>0</v>
      </c>
      <c r="C1129" s="565">
        <v>0</v>
      </c>
      <c r="D1129" s="565">
        <v>0</v>
      </c>
      <c r="E1129" s="566" t="str">
        <f t="shared" si="209"/>
        <v/>
      </c>
      <c r="F1129" s="565">
        <v>0</v>
      </c>
      <c r="G1129" s="567" t="str">
        <f t="shared" si="212"/>
        <v/>
      </c>
      <c r="H1129" s="527"/>
      <c r="I1129" s="527"/>
      <c r="J1129" s="527"/>
      <c r="K1129" s="527"/>
      <c r="L1129" s="527"/>
      <c r="M1129" s="527"/>
      <c r="N1129" s="527"/>
      <c r="O1129" s="527"/>
      <c r="P1129" s="527"/>
      <c r="Q1129" s="527"/>
      <c r="R1129" s="527"/>
      <c r="S1129" s="527"/>
      <c r="T1129" s="527"/>
      <c r="U1129" s="527"/>
      <c r="V1129" s="527"/>
      <c r="W1129" s="527"/>
      <c r="X1129" s="527"/>
      <c r="Y1129" s="527"/>
      <c r="Z1129" s="527"/>
      <c r="AA1129" s="527"/>
      <c r="AB1129" s="527"/>
      <c r="AC1129" s="527"/>
      <c r="HN1129" s="527"/>
      <c r="HO1129" s="527"/>
      <c r="HP1129" s="527"/>
      <c r="HQ1129" s="527"/>
      <c r="HR1129" s="527"/>
      <c r="HS1129" s="527"/>
      <c r="HT1129" s="527"/>
      <c r="HU1129" s="527"/>
      <c r="HV1129" s="527"/>
      <c r="HW1129" s="527"/>
      <c r="HX1129" s="527"/>
      <c r="HY1129" s="527"/>
      <c r="HZ1129" s="527"/>
      <c r="IA1129" s="527"/>
      <c r="IB1129" s="527"/>
      <c r="IC1129" s="527"/>
      <c r="ID1129" s="527"/>
      <c r="IE1129" s="527"/>
      <c r="IF1129" s="527"/>
      <c r="IG1129" s="527"/>
      <c r="IH1129" s="527"/>
      <c r="II1129" s="527"/>
      <c r="IJ1129" s="527"/>
      <c r="IK1129" s="527"/>
      <c r="IL1129" s="527"/>
      <c r="IM1129" s="527"/>
      <c r="IN1129" s="527"/>
      <c r="IO1129" s="527"/>
      <c r="IP1129" s="527"/>
      <c r="IQ1129" s="527"/>
      <c r="IR1129" s="527"/>
      <c r="IS1129" s="527"/>
    </row>
    <row r="1130" s="528" customFormat="1" ht="24.95" customHeight="1" spans="1:253">
      <c r="A1130" s="563" t="s">
        <v>897</v>
      </c>
      <c r="B1130" s="564">
        <v>0</v>
      </c>
      <c r="C1130" s="565">
        <v>0</v>
      </c>
      <c r="D1130" s="565">
        <v>0</v>
      </c>
      <c r="E1130" s="566" t="str">
        <f t="shared" si="209"/>
        <v/>
      </c>
      <c r="F1130" s="565">
        <v>0</v>
      </c>
      <c r="G1130" s="567" t="str">
        <f t="shared" si="212"/>
        <v/>
      </c>
    </row>
    <row r="1131" s="525" customFormat="1" ht="24.95" customHeight="1" spans="1:253">
      <c r="A1131" s="563" t="s">
        <v>898</v>
      </c>
      <c r="B1131" s="564">
        <v>0</v>
      </c>
      <c r="C1131" s="565">
        <v>0</v>
      </c>
      <c r="D1131" s="565">
        <v>0</v>
      </c>
      <c r="E1131" s="566" t="str">
        <f t="shared" si="209"/>
        <v/>
      </c>
      <c r="F1131" s="565">
        <v>0</v>
      </c>
      <c r="G1131" s="567" t="str">
        <f t="shared" si="212"/>
        <v/>
      </c>
      <c r="H1131" s="527"/>
      <c r="I1131" s="527"/>
      <c r="J1131" s="527"/>
      <c r="K1131" s="527"/>
      <c r="L1131" s="527"/>
      <c r="M1131" s="527"/>
      <c r="N1131" s="527"/>
      <c r="O1131" s="527"/>
      <c r="P1131" s="527"/>
      <c r="Q1131" s="527"/>
      <c r="R1131" s="527"/>
      <c r="S1131" s="527"/>
      <c r="T1131" s="527"/>
      <c r="U1131" s="527"/>
      <c r="V1131" s="527"/>
      <c r="W1131" s="527"/>
      <c r="X1131" s="527"/>
      <c r="Y1131" s="527"/>
      <c r="Z1131" s="527"/>
      <c r="AA1131" s="527"/>
      <c r="AB1131" s="527"/>
      <c r="AC1131" s="527"/>
      <c r="HN1131" s="527"/>
      <c r="HO1131" s="527"/>
      <c r="HP1131" s="527"/>
      <c r="HQ1131" s="527"/>
      <c r="HR1131" s="527"/>
      <c r="HS1131" s="527"/>
      <c r="HT1131" s="527"/>
      <c r="HU1131" s="527"/>
      <c r="HV1131" s="527"/>
      <c r="HW1131" s="527"/>
      <c r="HX1131" s="527"/>
      <c r="HY1131" s="527"/>
      <c r="HZ1131" s="527"/>
      <c r="IA1131" s="527"/>
      <c r="IB1131" s="527"/>
      <c r="IC1131" s="527"/>
      <c r="ID1131" s="527"/>
      <c r="IE1131" s="527"/>
      <c r="IF1131" s="527"/>
      <c r="IG1131" s="527"/>
      <c r="IH1131" s="527"/>
      <c r="II1131" s="527"/>
      <c r="IJ1131" s="527"/>
      <c r="IK1131" s="527"/>
      <c r="IL1131" s="527"/>
      <c r="IM1131" s="527"/>
      <c r="IN1131" s="527"/>
      <c r="IO1131" s="527"/>
      <c r="IP1131" s="527"/>
      <c r="IQ1131" s="527"/>
      <c r="IR1131" s="527"/>
      <c r="IS1131" s="527"/>
    </row>
    <row r="1132" s="525" customFormat="1" ht="24.95" customHeight="1" spans="1:253">
      <c r="A1132" s="568" t="s">
        <v>899</v>
      </c>
      <c r="B1132" s="367">
        <f t="shared" ref="B1132:F1132" si="218">SUM(B1133:B1137)</f>
        <v>0</v>
      </c>
      <c r="C1132" s="367">
        <f t="shared" si="218"/>
        <v>0</v>
      </c>
      <c r="D1132" s="367">
        <f t="shared" si="218"/>
        <v>0</v>
      </c>
      <c r="E1132" s="561" t="str">
        <f t="shared" si="209"/>
        <v/>
      </c>
      <c r="F1132" s="367">
        <f t="shared" si="218"/>
        <v>0</v>
      </c>
      <c r="G1132" s="562" t="str">
        <f t="shared" si="212"/>
        <v/>
      </c>
      <c r="H1132" s="527"/>
      <c r="I1132" s="527"/>
      <c r="J1132" s="527"/>
      <c r="K1132" s="527"/>
      <c r="L1132" s="527"/>
      <c r="M1132" s="527"/>
      <c r="N1132" s="527"/>
      <c r="O1132" s="527"/>
      <c r="P1132" s="527"/>
      <c r="Q1132" s="527"/>
      <c r="R1132" s="527"/>
      <c r="S1132" s="527"/>
      <c r="T1132" s="527"/>
      <c r="U1132" s="527"/>
      <c r="V1132" s="527"/>
      <c r="W1132" s="527"/>
      <c r="X1132" s="527"/>
      <c r="Y1132" s="527"/>
      <c r="Z1132" s="527"/>
      <c r="AA1132" s="527"/>
      <c r="AB1132" s="527"/>
      <c r="AC1132" s="527"/>
      <c r="HN1132" s="527"/>
      <c r="HO1132" s="527"/>
      <c r="HP1132" s="527"/>
      <c r="HQ1132" s="527"/>
      <c r="HR1132" s="527"/>
      <c r="HS1132" s="527"/>
      <c r="HT1132" s="527"/>
      <c r="HU1132" s="527"/>
      <c r="HV1132" s="527"/>
      <c r="HW1132" s="527"/>
      <c r="HX1132" s="527"/>
      <c r="HY1132" s="527"/>
      <c r="HZ1132" s="527"/>
      <c r="IA1132" s="527"/>
      <c r="IB1132" s="527"/>
      <c r="IC1132" s="527"/>
      <c r="ID1132" s="527"/>
      <c r="IE1132" s="527"/>
      <c r="IF1132" s="527"/>
      <c r="IG1132" s="527"/>
      <c r="IH1132" s="527"/>
      <c r="II1132" s="527"/>
      <c r="IJ1132" s="527"/>
      <c r="IK1132" s="527"/>
      <c r="IL1132" s="527"/>
      <c r="IM1132" s="527"/>
      <c r="IN1132" s="527"/>
      <c r="IO1132" s="527"/>
      <c r="IP1132" s="527"/>
      <c r="IQ1132" s="527"/>
      <c r="IR1132" s="527"/>
      <c r="IS1132" s="527"/>
    </row>
    <row r="1133" s="529" customFormat="1" ht="24.95" customHeight="1" spans="1:253">
      <c r="A1133" s="563" t="s">
        <v>900</v>
      </c>
      <c r="B1133" s="564">
        <v>0</v>
      </c>
      <c r="C1133" s="565">
        <v>0</v>
      </c>
      <c r="D1133" s="565">
        <v>0</v>
      </c>
      <c r="E1133" s="566" t="str">
        <f t="shared" si="209"/>
        <v/>
      </c>
      <c r="F1133" s="565">
        <v>0</v>
      </c>
      <c r="G1133" s="567" t="str">
        <f t="shared" si="212"/>
        <v/>
      </c>
      <c r="H1133" s="527"/>
      <c r="I1133" s="527"/>
      <c r="J1133" s="527"/>
      <c r="K1133" s="527"/>
      <c r="L1133" s="527"/>
      <c r="M1133" s="527"/>
      <c r="N1133" s="527"/>
      <c r="O1133" s="527"/>
      <c r="P1133" s="527"/>
      <c r="Q1133" s="527"/>
      <c r="R1133" s="527"/>
      <c r="S1133" s="527"/>
      <c r="T1133" s="527"/>
      <c r="U1133" s="527"/>
      <c r="V1133" s="527"/>
      <c r="W1133" s="527"/>
      <c r="X1133" s="527"/>
      <c r="Y1133" s="527"/>
      <c r="Z1133" s="527"/>
      <c r="AA1133" s="527"/>
      <c r="AB1133" s="527"/>
      <c r="AC1133" s="527"/>
      <c r="HN1133" s="527"/>
      <c r="HO1133" s="527"/>
      <c r="HP1133" s="527"/>
      <c r="HQ1133" s="527"/>
      <c r="HR1133" s="527"/>
      <c r="HS1133" s="527"/>
      <c r="HT1133" s="527"/>
      <c r="HU1133" s="527"/>
      <c r="HV1133" s="527"/>
      <c r="HW1133" s="527"/>
      <c r="HX1133" s="527"/>
      <c r="HY1133" s="527"/>
      <c r="HZ1133" s="527"/>
      <c r="IA1133" s="527"/>
      <c r="IB1133" s="527"/>
      <c r="IC1133" s="527"/>
      <c r="ID1133" s="527"/>
      <c r="IE1133" s="527"/>
      <c r="IF1133" s="527"/>
      <c r="IG1133" s="527"/>
      <c r="IH1133" s="527"/>
      <c r="II1133" s="527"/>
      <c r="IJ1133" s="527"/>
      <c r="IK1133" s="527"/>
      <c r="IL1133" s="527"/>
      <c r="IM1133" s="527"/>
      <c r="IN1133" s="527"/>
      <c r="IO1133" s="527"/>
      <c r="IP1133" s="527"/>
      <c r="IQ1133" s="527"/>
      <c r="IR1133" s="527"/>
      <c r="IS1133" s="527"/>
    </row>
    <row r="1134" s="528" customFormat="1" ht="24.95" customHeight="1" spans="1:253">
      <c r="A1134" s="563" t="s">
        <v>901</v>
      </c>
      <c r="B1134" s="564">
        <v>0</v>
      </c>
      <c r="C1134" s="565">
        <v>0</v>
      </c>
      <c r="D1134" s="565">
        <v>0</v>
      </c>
      <c r="E1134" s="566" t="str">
        <f t="shared" si="209"/>
        <v/>
      </c>
      <c r="F1134" s="565">
        <v>0</v>
      </c>
      <c r="G1134" s="567" t="str">
        <f t="shared" si="212"/>
        <v/>
      </c>
    </row>
    <row r="1135" s="525" customFormat="1" ht="24.95" customHeight="1" spans="1:253">
      <c r="A1135" s="563" t="s">
        <v>902</v>
      </c>
      <c r="B1135" s="564">
        <v>0</v>
      </c>
      <c r="C1135" s="565">
        <v>0</v>
      </c>
      <c r="D1135" s="565">
        <v>0</v>
      </c>
      <c r="E1135" s="566" t="str">
        <f t="shared" si="209"/>
        <v/>
      </c>
      <c r="F1135" s="565">
        <v>0</v>
      </c>
      <c r="G1135" s="567" t="str">
        <f t="shared" si="212"/>
        <v/>
      </c>
      <c r="H1135" s="527"/>
      <c r="I1135" s="527"/>
      <c r="J1135" s="527"/>
      <c r="K1135" s="527"/>
      <c r="L1135" s="527"/>
      <c r="M1135" s="527"/>
      <c r="N1135" s="527"/>
      <c r="O1135" s="527"/>
      <c r="P1135" s="527"/>
      <c r="Q1135" s="527"/>
      <c r="R1135" s="527"/>
      <c r="S1135" s="527"/>
      <c r="T1135" s="527"/>
      <c r="U1135" s="527"/>
      <c r="V1135" s="527"/>
      <c r="W1135" s="527"/>
      <c r="X1135" s="527"/>
      <c r="Y1135" s="527"/>
      <c r="Z1135" s="527"/>
      <c r="AA1135" s="527"/>
      <c r="AB1135" s="527"/>
      <c r="AC1135" s="527"/>
      <c r="HN1135" s="527"/>
      <c r="HO1135" s="527"/>
      <c r="HP1135" s="527"/>
      <c r="HQ1135" s="527"/>
      <c r="HR1135" s="527"/>
      <c r="HS1135" s="527"/>
      <c r="HT1135" s="527"/>
      <c r="HU1135" s="527"/>
      <c r="HV1135" s="527"/>
      <c r="HW1135" s="527"/>
      <c r="HX1135" s="527"/>
      <c r="HY1135" s="527"/>
      <c r="HZ1135" s="527"/>
      <c r="IA1135" s="527"/>
      <c r="IB1135" s="527"/>
      <c r="IC1135" s="527"/>
      <c r="ID1135" s="527"/>
      <c r="IE1135" s="527"/>
      <c r="IF1135" s="527"/>
      <c r="IG1135" s="527"/>
      <c r="IH1135" s="527"/>
      <c r="II1135" s="527"/>
      <c r="IJ1135" s="527"/>
      <c r="IK1135" s="527"/>
      <c r="IL1135" s="527"/>
      <c r="IM1135" s="527"/>
      <c r="IN1135" s="527"/>
      <c r="IO1135" s="527"/>
      <c r="IP1135" s="527"/>
      <c r="IQ1135" s="527"/>
      <c r="IR1135" s="527"/>
      <c r="IS1135" s="527"/>
    </row>
    <row r="1136" s="528" customFormat="1" ht="24.95" customHeight="1" spans="1:253">
      <c r="A1136" s="563" t="s">
        <v>903</v>
      </c>
      <c r="B1136" s="564">
        <v>0</v>
      </c>
      <c r="C1136" s="565">
        <v>0</v>
      </c>
      <c r="D1136" s="565">
        <v>0</v>
      </c>
      <c r="E1136" s="566" t="str">
        <f t="shared" si="209"/>
        <v/>
      </c>
      <c r="F1136" s="565">
        <v>0</v>
      </c>
      <c r="G1136" s="567" t="str">
        <f t="shared" si="212"/>
        <v/>
      </c>
    </row>
    <row r="1137" s="528" customFormat="1" ht="24.95" customHeight="1" spans="1:253">
      <c r="A1137" s="563" t="s">
        <v>904</v>
      </c>
      <c r="B1137" s="564">
        <v>0</v>
      </c>
      <c r="C1137" s="565">
        <v>0</v>
      </c>
      <c r="D1137" s="565">
        <v>0</v>
      </c>
      <c r="E1137" s="566" t="str">
        <f t="shared" si="209"/>
        <v/>
      </c>
      <c r="F1137" s="565">
        <v>0</v>
      </c>
      <c r="G1137" s="567" t="str">
        <f t="shared" si="212"/>
        <v/>
      </c>
    </row>
    <row r="1138" s="525" customFormat="1" ht="24.95" customHeight="1" spans="1:253">
      <c r="A1138" s="568" t="s">
        <v>905</v>
      </c>
      <c r="B1138" s="367">
        <f t="shared" ref="B1138:F1138" si="219">SUM(B1139:B1140)</f>
        <v>0</v>
      </c>
      <c r="C1138" s="367">
        <f t="shared" si="219"/>
        <v>0</v>
      </c>
      <c r="D1138" s="367">
        <f t="shared" si="219"/>
        <v>0</v>
      </c>
      <c r="E1138" s="561" t="str">
        <f t="shared" si="209"/>
        <v/>
      </c>
      <c r="F1138" s="367">
        <f t="shared" si="219"/>
        <v>0</v>
      </c>
      <c r="G1138" s="562" t="str">
        <f t="shared" si="212"/>
        <v/>
      </c>
      <c r="H1138" s="527"/>
      <c r="I1138" s="527"/>
      <c r="J1138" s="527"/>
      <c r="K1138" s="527"/>
      <c r="L1138" s="527"/>
      <c r="M1138" s="527"/>
      <c r="N1138" s="527"/>
      <c r="O1138" s="527"/>
      <c r="P1138" s="527"/>
      <c r="Q1138" s="527"/>
      <c r="R1138" s="527"/>
      <c r="S1138" s="527"/>
      <c r="T1138" s="527"/>
      <c r="U1138" s="527"/>
      <c r="V1138" s="527"/>
      <c r="W1138" s="527"/>
      <c r="X1138" s="527"/>
      <c r="Y1138" s="527"/>
      <c r="Z1138" s="527"/>
      <c r="AA1138" s="527"/>
      <c r="AB1138" s="527"/>
      <c r="AC1138" s="527"/>
      <c r="HN1138" s="527"/>
      <c r="HO1138" s="527"/>
      <c r="HP1138" s="527"/>
      <c r="HQ1138" s="527"/>
      <c r="HR1138" s="527"/>
      <c r="HS1138" s="527"/>
      <c r="HT1138" s="527"/>
      <c r="HU1138" s="527"/>
      <c r="HV1138" s="527"/>
      <c r="HW1138" s="527"/>
      <c r="HX1138" s="527"/>
      <c r="HY1138" s="527"/>
      <c r="HZ1138" s="527"/>
      <c r="IA1138" s="527"/>
      <c r="IB1138" s="527"/>
      <c r="IC1138" s="527"/>
      <c r="ID1138" s="527"/>
      <c r="IE1138" s="527"/>
      <c r="IF1138" s="527"/>
      <c r="IG1138" s="527"/>
      <c r="IH1138" s="527"/>
      <c r="II1138" s="527"/>
      <c r="IJ1138" s="527"/>
      <c r="IK1138" s="527"/>
      <c r="IL1138" s="527"/>
      <c r="IM1138" s="527"/>
      <c r="IN1138" s="527"/>
      <c r="IO1138" s="527"/>
      <c r="IP1138" s="527"/>
      <c r="IQ1138" s="527"/>
      <c r="IR1138" s="527"/>
      <c r="IS1138" s="527"/>
    </row>
    <row r="1139" s="528" customFormat="1" ht="24.95" customHeight="1" spans="1:253">
      <c r="A1139" s="563" t="s">
        <v>906</v>
      </c>
      <c r="B1139" s="564">
        <v>0</v>
      </c>
      <c r="C1139" s="565">
        <v>0</v>
      </c>
      <c r="D1139" s="565">
        <v>0</v>
      </c>
      <c r="E1139" s="566" t="str">
        <f t="shared" si="209"/>
        <v/>
      </c>
      <c r="F1139" s="565">
        <v>0</v>
      </c>
      <c r="G1139" s="567" t="str">
        <f t="shared" si="212"/>
        <v/>
      </c>
    </row>
    <row r="1140" s="525" customFormat="1" ht="24.95" customHeight="1" spans="1:253">
      <c r="A1140" s="563" t="s">
        <v>907</v>
      </c>
      <c r="B1140" s="564">
        <v>0</v>
      </c>
      <c r="C1140" s="565">
        <v>0</v>
      </c>
      <c r="D1140" s="565">
        <v>0</v>
      </c>
      <c r="E1140" s="566" t="str">
        <f t="shared" si="209"/>
        <v/>
      </c>
      <c r="F1140" s="565">
        <v>0</v>
      </c>
      <c r="G1140" s="567" t="str">
        <f t="shared" si="212"/>
        <v/>
      </c>
      <c r="H1140" s="527"/>
      <c r="I1140" s="527"/>
      <c r="J1140" s="527"/>
      <c r="K1140" s="527"/>
      <c r="L1140" s="527"/>
      <c r="M1140" s="527"/>
      <c r="N1140" s="527"/>
      <c r="O1140" s="527"/>
      <c r="P1140" s="527"/>
      <c r="Q1140" s="527"/>
      <c r="R1140" s="527"/>
      <c r="S1140" s="527"/>
      <c r="T1140" s="527"/>
      <c r="U1140" s="527"/>
      <c r="V1140" s="527"/>
      <c r="W1140" s="527"/>
      <c r="X1140" s="527"/>
      <c r="Y1140" s="527"/>
      <c r="Z1140" s="527"/>
      <c r="AA1140" s="527"/>
      <c r="AB1140" s="527"/>
      <c r="AC1140" s="527"/>
      <c r="HN1140" s="527"/>
      <c r="HO1140" s="527"/>
      <c r="HP1140" s="527"/>
      <c r="HQ1140" s="527"/>
      <c r="HR1140" s="527"/>
      <c r="HS1140" s="527"/>
      <c r="HT1140" s="527"/>
      <c r="HU1140" s="527"/>
      <c r="HV1140" s="527"/>
      <c r="HW1140" s="527"/>
      <c r="HX1140" s="527"/>
      <c r="HY1140" s="527"/>
      <c r="HZ1140" s="527"/>
      <c r="IA1140" s="527"/>
      <c r="IB1140" s="527"/>
      <c r="IC1140" s="527"/>
      <c r="ID1140" s="527"/>
      <c r="IE1140" s="527"/>
      <c r="IF1140" s="527"/>
      <c r="IG1140" s="527"/>
      <c r="IH1140" s="527"/>
      <c r="II1140" s="527"/>
      <c r="IJ1140" s="527"/>
      <c r="IK1140" s="527"/>
      <c r="IL1140" s="527"/>
      <c r="IM1140" s="527"/>
      <c r="IN1140" s="527"/>
      <c r="IO1140" s="527"/>
      <c r="IP1140" s="527"/>
      <c r="IQ1140" s="527"/>
      <c r="IR1140" s="527"/>
      <c r="IS1140" s="527"/>
    </row>
    <row r="1141" s="528" customFormat="1" ht="24.95" customHeight="1" spans="1:253">
      <c r="A1141" s="568" t="s">
        <v>908</v>
      </c>
      <c r="B1141" s="367">
        <f t="shared" ref="B1141:F1141" si="220">SUM(B1142:B1143)</f>
        <v>0</v>
      </c>
      <c r="C1141" s="367">
        <f t="shared" si="220"/>
        <v>376</v>
      </c>
      <c r="D1141" s="367">
        <f t="shared" si="220"/>
        <v>375</v>
      </c>
      <c r="E1141" s="561">
        <f t="shared" si="209"/>
        <v>0.997340425531915</v>
      </c>
      <c r="F1141" s="367">
        <f t="shared" si="220"/>
        <v>0</v>
      </c>
      <c r="G1141" s="562" t="str">
        <f t="shared" si="212"/>
        <v/>
      </c>
    </row>
    <row r="1142" s="525" customFormat="1" ht="24.95" customHeight="1" spans="1:253">
      <c r="A1142" s="563" t="s">
        <v>909</v>
      </c>
      <c r="B1142" s="564">
        <v>0</v>
      </c>
      <c r="C1142" s="565">
        <v>0</v>
      </c>
      <c r="D1142" s="565">
        <v>0</v>
      </c>
      <c r="E1142" s="566" t="str">
        <f t="shared" si="209"/>
        <v/>
      </c>
      <c r="F1142" s="565">
        <v>0</v>
      </c>
      <c r="G1142" s="567" t="str">
        <f t="shared" si="212"/>
        <v/>
      </c>
      <c r="H1142" s="527"/>
      <c r="I1142" s="527"/>
      <c r="J1142" s="527"/>
      <c r="K1142" s="527"/>
      <c r="L1142" s="527"/>
      <c r="M1142" s="527"/>
      <c r="N1142" s="527"/>
      <c r="O1142" s="527"/>
      <c r="P1142" s="527"/>
      <c r="Q1142" s="527"/>
      <c r="R1142" s="527"/>
      <c r="S1142" s="527"/>
      <c r="T1142" s="527"/>
      <c r="U1142" s="527"/>
      <c r="V1142" s="527"/>
      <c r="W1142" s="527"/>
      <c r="X1142" s="527"/>
      <c r="Y1142" s="527"/>
      <c r="Z1142" s="527"/>
      <c r="AA1142" s="527"/>
      <c r="AB1142" s="527"/>
      <c r="AC1142" s="527"/>
      <c r="HN1142" s="527"/>
      <c r="HO1142" s="527"/>
      <c r="HP1142" s="527"/>
      <c r="HQ1142" s="527"/>
      <c r="HR1142" s="527"/>
      <c r="HS1142" s="527"/>
      <c r="HT1142" s="527"/>
      <c r="HU1142" s="527"/>
      <c r="HV1142" s="527"/>
      <c r="HW1142" s="527"/>
      <c r="HX1142" s="527"/>
      <c r="HY1142" s="527"/>
      <c r="HZ1142" s="527"/>
      <c r="IA1142" s="527"/>
      <c r="IB1142" s="527"/>
      <c r="IC1142" s="527"/>
      <c r="ID1142" s="527"/>
      <c r="IE1142" s="527"/>
      <c r="IF1142" s="527"/>
      <c r="IG1142" s="527"/>
      <c r="IH1142" s="527"/>
      <c r="II1142" s="527"/>
      <c r="IJ1142" s="527"/>
      <c r="IK1142" s="527"/>
      <c r="IL1142" s="527"/>
      <c r="IM1142" s="527"/>
      <c r="IN1142" s="527"/>
      <c r="IO1142" s="527"/>
      <c r="IP1142" s="527"/>
      <c r="IQ1142" s="527"/>
      <c r="IR1142" s="527"/>
      <c r="IS1142" s="527"/>
    </row>
    <row r="1143" s="525" customFormat="1" ht="24.95" customHeight="1" spans="1:253">
      <c r="A1143" s="563" t="s">
        <v>910</v>
      </c>
      <c r="B1143" s="564">
        <v>0</v>
      </c>
      <c r="C1143" s="565">
        <v>376</v>
      </c>
      <c r="D1143" s="565">
        <v>375</v>
      </c>
      <c r="E1143" s="566">
        <f t="shared" si="209"/>
        <v>0.997340425531915</v>
      </c>
      <c r="F1143" s="565">
        <v>0</v>
      </c>
      <c r="G1143" s="567" t="str">
        <f t="shared" si="212"/>
        <v/>
      </c>
      <c r="H1143" s="527"/>
      <c r="I1143" s="527"/>
      <c r="J1143" s="527"/>
      <c r="K1143" s="527"/>
      <c r="L1143" s="527"/>
      <c r="M1143" s="527"/>
      <c r="N1143" s="527"/>
      <c r="O1143" s="527"/>
      <c r="P1143" s="527"/>
      <c r="Q1143" s="527"/>
      <c r="R1143" s="527"/>
      <c r="S1143" s="527"/>
      <c r="T1143" s="527"/>
      <c r="U1143" s="527"/>
      <c r="V1143" s="527"/>
      <c r="W1143" s="527"/>
      <c r="X1143" s="527"/>
      <c r="Y1143" s="527"/>
      <c r="Z1143" s="527"/>
      <c r="AA1143" s="527"/>
      <c r="AB1143" s="527"/>
      <c r="AC1143" s="527"/>
      <c r="HN1143" s="527"/>
      <c r="HO1143" s="527"/>
      <c r="HP1143" s="527"/>
      <c r="HQ1143" s="527"/>
      <c r="HR1143" s="527"/>
      <c r="HS1143" s="527"/>
      <c r="HT1143" s="527"/>
      <c r="HU1143" s="527"/>
      <c r="HV1143" s="527"/>
      <c r="HW1143" s="527"/>
      <c r="HX1143" s="527"/>
      <c r="HY1143" s="527"/>
      <c r="HZ1143" s="527"/>
      <c r="IA1143" s="527"/>
      <c r="IB1143" s="527"/>
      <c r="IC1143" s="527"/>
      <c r="ID1143" s="527"/>
      <c r="IE1143" s="527"/>
      <c r="IF1143" s="527"/>
      <c r="IG1143" s="527"/>
      <c r="IH1143" s="527"/>
      <c r="II1143" s="527"/>
      <c r="IJ1143" s="527"/>
      <c r="IK1143" s="527"/>
      <c r="IL1143" s="527"/>
      <c r="IM1143" s="527"/>
      <c r="IN1143" s="527"/>
      <c r="IO1143" s="527"/>
      <c r="IP1143" s="527"/>
      <c r="IQ1143" s="527"/>
      <c r="IR1143" s="527"/>
      <c r="IS1143" s="527"/>
    </row>
    <row r="1144" s="528" customFormat="1" ht="24.95" customHeight="1" spans="1:253">
      <c r="A1144" s="568" t="s">
        <v>911</v>
      </c>
      <c r="B1144" s="367">
        <f t="shared" ref="B1144:F1144" si="221">SUM(B1145,B1146,B1147,B1148,B1149,B1150,B1151,B1152,B1153)</f>
        <v>0</v>
      </c>
      <c r="C1144" s="367">
        <f t="shared" si="221"/>
        <v>0</v>
      </c>
      <c r="D1144" s="367">
        <f t="shared" si="221"/>
        <v>0</v>
      </c>
      <c r="E1144" s="561" t="str">
        <f t="shared" si="209"/>
        <v/>
      </c>
      <c r="F1144" s="367">
        <f t="shared" si="221"/>
        <v>0</v>
      </c>
      <c r="G1144" s="562" t="str">
        <f t="shared" si="212"/>
        <v/>
      </c>
    </row>
    <row r="1145" s="525" customFormat="1" ht="24.95" customHeight="1" spans="1:253">
      <c r="A1145" s="568" t="s">
        <v>912</v>
      </c>
      <c r="B1145" s="367" t="str">
        <f>IFERROR(VLOOKUP(#REF!,'[4]2025年一般公共预算支出预算表'!$A$1:$D$65536,4,FALSE),"")</f>
        <v/>
      </c>
      <c r="C1145" s="370">
        <f>SUM(D1145,H1145)</f>
        <v>0</v>
      </c>
      <c r="D1145" s="367" t="str">
        <f>IFERROR(VLOOKUP(#REF!,'[3]L02'!$A:$C,3,FALSE),"")</f>
        <v/>
      </c>
      <c r="E1145" s="566" t="str">
        <f t="shared" si="209"/>
        <v/>
      </c>
      <c r="F1145" s="565">
        <v>0</v>
      </c>
      <c r="G1145" s="567" t="str">
        <f t="shared" si="212"/>
        <v/>
      </c>
      <c r="H1145" s="527"/>
      <c r="I1145" s="527"/>
      <c r="J1145" s="527"/>
      <c r="K1145" s="527"/>
      <c r="L1145" s="527"/>
      <c r="M1145" s="527"/>
      <c r="N1145" s="527"/>
      <c r="O1145" s="527"/>
      <c r="P1145" s="527"/>
      <c r="Q1145" s="527"/>
      <c r="R1145" s="527"/>
      <c r="S1145" s="527"/>
      <c r="T1145" s="527"/>
      <c r="U1145" s="527"/>
      <c r="V1145" s="527"/>
      <c r="W1145" s="527"/>
      <c r="X1145" s="527"/>
      <c r="Y1145" s="527"/>
      <c r="Z1145" s="527"/>
      <c r="AA1145" s="527"/>
      <c r="AB1145" s="527"/>
      <c r="AC1145" s="527"/>
      <c r="HN1145" s="527"/>
      <c r="HO1145" s="527"/>
      <c r="HP1145" s="527"/>
      <c r="HQ1145" s="527"/>
      <c r="HR1145" s="527"/>
      <c r="HS1145" s="527"/>
      <c r="HT1145" s="527"/>
      <c r="HU1145" s="527"/>
      <c r="HV1145" s="527"/>
      <c r="HW1145" s="527"/>
      <c r="HX1145" s="527"/>
      <c r="HY1145" s="527"/>
      <c r="HZ1145" s="527"/>
      <c r="IA1145" s="527"/>
      <c r="IB1145" s="527"/>
      <c r="IC1145" s="527"/>
      <c r="ID1145" s="527"/>
      <c r="IE1145" s="527"/>
      <c r="IF1145" s="527"/>
      <c r="IG1145" s="527"/>
      <c r="IH1145" s="527"/>
      <c r="II1145" s="527"/>
      <c r="IJ1145" s="527"/>
      <c r="IK1145" s="527"/>
      <c r="IL1145" s="527"/>
      <c r="IM1145" s="527"/>
      <c r="IN1145" s="527"/>
      <c r="IO1145" s="527"/>
      <c r="IP1145" s="527"/>
      <c r="IQ1145" s="527"/>
      <c r="IR1145" s="527"/>
      <c r="IS1145" s="527"/>
    </row>
    <row r="1146" s="532" customFormat="1" ht="24.95" customHeight="1" spans="1:253">
      <c r="A1146" s="568" t="s">
        <v>913</v>
      </c>
      <c r="B1146" s="564">
        <v>0</v>
      </c>
      <c r="C1146" s="565">
        <v>0</v>
      </c>
      <c r="D1146" s="565">
        <v>0</v>
      </c>
      <c r="E1146" s="566" t="str">
        <f t="shared" si="209"/>
        <v/>
      </c>
      <c r="F1146" s="565">
        <v>0</v>
      </c>
      <c r="G1146" s="567" t="str">
        <f t="shared" si="212"/>
        <v/>
      </c>
      <c r="H1146" s="527"/>
      <c r="I1146" s="527"/>
      <c r="J1146" s="527"/>
      <c r="K1146" s="527"/>
      <c r="L1146" s="527"/>
      <c r="M1146" s="527"/>
      <c r="N1146" s="527"/>
      <c r="O1146" s="527"/>
      <c r="P1146" s="527"/>
      <c r="Q1146" s="527"/>
      <c r="R1146" s="527"/>
      <c r="S1146" s="527"/>
      <c r="T1146" s="527"/>
      <c r="U1146" s="527"/>
      <c r="V1146" s="527"/>
      <c r="W1146" s="527"/>
      <c r="X1146" s="527"/>
      <c r="Y1146" s="527"/>
      <c r="Z1146" s="527"/>
      <c r="AA1146" s="527"/>
      <c r="AB1146" s="527"/>
      <c r="AC1146" s="527"/>
      <c r="HN1146" s="527"/>
      <c r="HO1146" s="527"/>
      <c r="HP1146" s="527"/>
      <c r="HQ1146" s="527"/>
      <c r="HR1146" s="527"/>
      <c r="HS1146" s="527"/>
      <c r="HT1146" s="527"/>
      <c r="HU1146" s="527"/>
      <c r="HV1146" s="527"/>
      <c r="HW1146" s="527"/>
      <c r="HX1146" s="527"/>
      <c r="HY1146" s="527"/>
      <c r="HZ1146" s="527"/>
      <c r="IA1146" s="527"/>
      <c r="IB1146" s="527"/>
      <c r="IC1146" s="527"/>
      <c r="ID1146" s="527"/>
      <c r="IE1146" s="527"/>
      <c r="IF1146" s="527"/>
      <c r="IG1146" s="527"/>
      <c r="IH1146" s="527"/>
      <c r="II1146" s="527"/>
      <c r="IJ1146" s="527"/>
      <c r="IK1146" s="527"/>
      <c r="IL1146" s="527"/>
      <c r="IM1146" s="527"/>
      <c r="IN1146" s="527"/>
      <c r="IO1146" s="527"/>
      <c r="IP1146" s="527"/>
      <c r="IQ1146" s="527"/>
      <c r="IR1146" s="527"/>
      <c r="IS1146" s="527"/>
    </row>
    <row r="1147" s="525" customFormat="1" ht="24.95" customHeight="1" spans="1:253">
      <c r="A1147" s="461" t="s">
        <v>914</v>
      </c>
      <c r="B1147" s="564">
        <v>0</v>
      </c>
      <c r="C1147" s="565">
        <v>0</v>
      </c>
      <c r="D1147" s="565">
        <v>0</v>
      </c>
      <c r="E1147" s="566" t="str">
        <f t="shared" si="209"/>
        <v/>
      </c>
      <c r="F1147" s="565">
        <v>0</v>
      </c>
      <c r="G1147" s="567" t="str">
        <f t="shared" si="212"/>
        <v/>
      </c>
      <c r="H1147" s="527"/>
      <c r="I1147" s="527"/>
      <c r="J1147" s="527"/>
      <c r="K1147" s="527"/>
      <c r="L1147" s="527"/>
      <c r="M1147" s="527"/>
      <c r="N1147" s="527"/>
      <c r="O1147" s="527"/>
      <c r="P1147" s="527"/>
      <c r="Q1147" s="527"/>
      <c r="R1147" s="527"/>
      <c r="S1147" s="527"/>
      <c r="T1147" s="527"/>
      <c r="U1147" s="527"/>
      <c r="V1147" s="527"/>
      <c r="W1147" s="527"/>
      <c r="X1147" s="527"/>
      <c r="Y1147" s="527"/>
      <c r="Z1147" s="527"/>
      <c r="AA1147" s="527"/>
      <c r="AB1147" s="527"/>
      <c r="AC1147" s="527"/>
      <c r="HN1147" s="527"/>
      <c r="HO1147" s="527"/>
      <c r="HP1147" s="527"/>
      <c r="HQ1147" s="527"/>
      <c r="HR1147" s="527"/>
      <c r="HS1147" s="527"/>
      <c r="HT1147" s="527"/>
      <c r="HU1147" s="527"/>
      <c r="HV1147" s="527"/>
      <c r="HW1147" s="527"/>
      <c r="HX1147" s="527"/>
      <c r="HY1147" s="527"/>
      <c r="HZ1147" s="527"/>
      <c r="IA1147" s="527"/>
      <c r="IB1147" s="527"/>
      <c r="IC1147" s="527"/>
      <c r="ID1147" s="527"/>
      <c r="IE1147" s="527"/>
      <c r="IF1147" s="527"/>
      <c r="IG1147" s="527"/>
      <c r="IH1147" s="527"/>
      <c r="II1147" s="527"/>
      <c r="IJ1147" s="527"/>
      <c r="IK1147" s="527"/>
      <c r="IL1147" s="527"/>
      <c r="IM1147" s="527"/>
      <c r="IN1147" s="527"/>
      <c r="IO1147" s="527"/>
      <c r="IP1147" s="527"/>
      <c r="IQ1147" s="527"/>
      <c r="IR1147" s="527"/>
      <c r="IS1147" s="527"/>
    </row>
    <row r="1148" s="533" customFormat="1" ht="24.95" customHeight="1" spans="1:253">
      <c r="A1148" s="568" t="s">
        <v>915</v>
      </c>
      <c r="B1148" s="564">
        <v>0</v>
      </c>
      <c r="C1148" s="565">
        <v>0</v>
      </c>
      <c r="D1148" s="565">
        <v>0</v>
      </c>
      <c r="E1148" s="566" t="str">
        <f t="shared" si="209"/>
        <v/>
      </c>
      <c r="F1148" s="565">
        <v>0</v>
      </c>
      <c r="G1148" s="567" t="str">
        <f t="shared" si="212"/>
        <v/>
      </c>
      <c r="H1148" s="569"/>
      <c r="I1148" s="569"/>
      <c r="J1148" s="569"/>
      <c r="K1148" s="569"/>
      <c r="L1148" s="569"/>
      <c r="M1148" s="569"/>
      <c r="N1148" s="569"/>
      <c r="O1148" s="569"/>
      <c r="P1148" s="569"/>
      <c r="Q1148" s="569"/>
      <c r="R1148" s="569"/>
      <c r="S1148" s="569"/>
      <c r="T1148" s="569"/>
      <c r="U1148" s="569"/>
      <c r="V1148" s="569"/>
      <c r="W1148" s="569"/>
      <c r="X1148" s="569"/>
      <c r="Y1148" s="569"/>
      <c r="Z1148" s="569"/>
      <c r="AA1148" s="569"/>
      <c r="AB1148" s="569"/>
      <c r="AC1148" s="569"/>
      <c r="HN1148" s="569"/>
      <c r="HO1148" s="569"/>
      <c r="HP1148" s="569"/>
      <c r="HQ1148" s="569"/>
      <c r="HR1148" s="569"/>
      <c r="HS1148" s="569"/>
      <c r="HT1148" s="569"/>
      <c r="HU1148" s="569"/>
      <c r="HV1148" s="569"/>
      <c r="HW1148" s="569"/>
      <c r="HX1148" s="569"/>
      <c r="HY1148" s="569"/>
      <c r="HZ1148" s="569"/>
      <c r="IA1148" s="569"/>
      <c r="IB1148" s="569"/>
      <c r="IC1148" s="569"/>
      <c r="ID1148" s="569"/>
      <c r="IE1148" s="569"/>
      <c r="IF1148" s="569"/>
      <c r="IG1148" s="569"/>
      <c r="IH1148" s="569"/>
      <c r="II1148" s="569"/>
      <c r="IJ1148" s="569"/>
      <c r="IK1148" s="569"/>
      <c r="IL1148" s="569"/>
      <c r="IM1148" s="569"/>
      <c r="IN1148" s="569"/>
      <c r="IO1148" s="569"/>
      <c r="IP1148" s="569"/>
      <c r="IQ1148" s="569"/>
      <c r="IR1148" s="569"/>
      <c r="IS1148" s="569"/>
    </row>
    <row r="1149" s="529" customFormat="1" ht="24.95" customHeight="1" spans="1:253">
      <c r="A1149" s="568" t="s">
        <v>916</v>
      </c>
      <c r="B1149" s="564">
        <v>0</v>
      </c>
      <c r="C1149" s="565">
        <v>0</v>
      </c>
      <c r="D1149" s="565">
        <v>0</v>
      </c>
      <c r="E1149" s="566" t="str">
        <f t="shared" si="209"/>
        <v/>
      </c>
      <c r="F1149" s="565">
        <v>0</v>
      </c>
      <c r="G1149" s="567" t="str">
        <f t="shared" si="212"/>
        <v/>
      </c>
      <c r="H1149" s="527"/>
      <c r="I1149" s="527"/>
      <c r="J1149" s="527"/>
      <c r="K1149" s="527"/>
      <c r="L1149" s="527"/>
      <c r="M1149" s="527"/>
      <c r="N1149" s="527"/>
      <c r="O1149" s="527"/>
      <c r="P1149" s="527"/>
      <c r="Q1149" s="527"/>
      <c r="R1149" s="527"/>
      <c r="S1149" s="527"/>
      <c r="T1149" s="527"/>
      <c r="U1149" s="527"/>
      <c r="V1149" s="527"/>
      <c r="W1149" s="527"/>
      <c r="X1149" s="527"/>
      <c r="Y1149" s="527"/>
      <c r="Z1149" s="527"/>
      <c r="AA1149" s="527"/>
      <c r="AB1149" s="527"/>
      <c r="AC1149" s="527"/>
      <c r="HN1149" s="527"/>
      <c r="HO1149" s="527"/>
      <c r="HP1149" s="527"/>
      <c r="HQ1149" s="527"/>
      <c r="HR1149" s="527"/>
      <c r="HS1149" s="527"/>
      <c r="HT1149" s="527"/>
      <c r="HU1149" s="527"/>
      <c r="HV1149" s="527"/>
      <c r="HW1149" s="527"/>
      <c r="HX1149" s="527"/>
      <c r="HY1149" s="527"/>
      <c r="HZ1149" s="527"/>
      <c r="IA1149" s="527"/>
      <c r="IB1149" s="527"/>
      <c r="IC1149" s="527"/>
      <c r="ID1149" s="527"/>
      <c r="IE1149" s="527"/>
      <c r="IF1149" s="527"/>
      <c r="IG1149" s="527"/>
      <c r="IH1149" s="527"/>
      <c r="II1149" s="527"/>
      <c r="IJ1149" s="527"/>
      <c r="IK1149" s="527"/>
      <c r="IL1149" s="527"/>
      <c r="IM1149" s="527"/>
      <c r="IN1149" s="527"/>
      <c r="IO1149" s="527"/>
      <c r="IP1149" s="527"/>
      <c r="IQ1149" s="527"/>
      <c r="IR1149" s="527"/>
      <c r="IS1149" s="527"/>
    </row>
    <row r="1150" s="528" customFormat="1" ht="24.95" customHeight="1" spans="1:253">
      <c r="A1150" s="568" t="s">
        <v>917</v>
      </c>
      <c r="B1150" s="564">
        <v>0</v>
      </c>
      <c r="C1150" s="565">
        <v>0</v>
      </c>
      <c r="D1150" s="565">
        <v>0</v>
      </c>
      <c r="E1150" s="566" t="str">
        <f t="shared" si="209"/>
        <v/>
      </c>
      <c r="F1150" s="565">
        <v>0</v>
      </c>
      <c r="G1150" s="567" t="str">
        <f t="shared" si="212"/>
        <v/>
      </c>
    </row>
    <row r="1151" s="528" customFormat="1" ht="24.95" customHeight="1" spans="1:253">
      <c r="A1151" s="568" t="s">
        <v>918</v>
      </c>
      <c r="B1151" s="564">
        <v>0</v>
      </c>
      <c r="C1151" s="565">
        <v>0</v>
      </c>
      <c r="D1151" s="565">
        <v>0</v>
      </c>
      <c r="E1151" s="566" t="str">
        <f t="shared" si="209"/>
        <v/>
      </c>
      <c r="F1151" s="565">
        <v>0</v>
      </c>
      <c r="G1151" s="567" t="str">
        <f t="shared" si="212"/>
        <v/>
      </c>
    </row>
    <row r="1152" s="528" customFormat="1" ht="24.95" customHeight="1" spans="1:253">
      <c r="A1152" s="568" t="s">
        <v>919</v>
      </c>
      <c r="B1152" s="564">
        <v>0</v>
      </c>
      <c r="C1152" s="565">
        <v>0</v>
      </c>
      <c r="D1152" s="565">
        <v>0</v>
      </c>
      <c r="E1152" s="566" t="str">
        <f t="shared" si="209"/>
        <v/>
      </c>
      <c r="F1152" s="565">
        <v>0</v>
      </c>
      <c r="G1152" s="567" t="str">
        <f t="shared" si="212"/>
        <v/>
      </c>
    </row>
    <row r="1153" s="525" customFormat="1" ht="24.95" customHeight="1" spans="1:253">
      <c r="A1153" s="568" t="s">
        <v>920</v>
      </c>
      <c r="B1153" s="564">
        <v>0</v>
      </c>
      <c r="C1153" s="565">
        <v>0</v>
      </c>
      <c r="D1153" s="565">
        <v>0</v>
      </c>
      <c r="E1153" s="566" t="str">
        <f t="shared" si="209"/>
        <v/>
      </c>
      <c r="F1153" s="565">
        <v>0</v>
      </c>
      <c r="G1153" s="567" t="str">
        <f t="shared" si="212"/>
        <v/>
      </c>
      <c r="H1153" s="527"/>
      <c r="I1153" s="527"/>
      <c r="J1153" s="527"/>
      <c r="K1153" s="527"/>
      <c r="L1153" s="527"/>
      <c r="M1153" s="527"/>
      <c r="N1153" s="527"/>
      <c r="O1153" s="527"/>
      <c r="P1153" s="527"/>
      <c r="Q1153" s="527"/>
      <c r="R1153" s="527"/>
      <c r="S1153" s="527"/>
      <c r="T1153" s="527"/>
      <c r="U1153" s="527"/>
      <c r="V1153" s="527"/>
      <c r="W1153" s="527"/>
      <c r="X1153" s="527"/>
      <c r="Y1153" s="527"/>
      <c r="Z1153" s="527"/>
      <c r="AA1153" s="527"/>
      <c r="AB1153" s="527"/>
      <c r="AC1153" s="527"/>
      <c r="HN1153" s="527"/>
      <c r="HO1153" s="527"/>
      <c r="HP1153" s="527"/>
      <c r="HQ1153" s="527"/>
      <c r="HR1153" s="527"/>
      <c r="HS1153" s="527"/>
      <c r="HT1153" s="527"/>
      <c r="HU1153" s="527"/>
      <c r="HV1153" s="527"/>
      <c r="HW1153" s="527"/>
      <c r="HX1153" s="527"/>
      <c r="HY1153" s="527"/>
      <c r="HZ1153" s="527"/>
      <c r="IA1153" s="527"/>
      <c r="IB1153" s="527"/>
      <c r="IC1153" s="527"/>
      <c r="ID1153" s="527"/>
      <c r="IE1153" s="527"/>
      <c r="IF1153" s="527"/>
      <c r="IG1153" s="527"/>
      <c r="IH1153" s="527"/>
      <c r="II1153" s="527"/>
      <c r="IJ1153" s="527"/>
      <c r="IK1153" s="527"/>
      <c r="IL1153" s="527"/>
      <c r="IM1153" s="527"/>
      <c r="IN1153" s="527"/>
      <c r="IO1153" s="527"/>
      <c r="IP1153" s="527"/>
      <c r="IQ1153" s="527"/>
      <c r="IR1153" s="527"/>
      <c r="IS1153" s="527"/>
    </row>
    <row r="1154" s="529" customFormat="1" ht="24.95" customHeight="1" spans="1:253">
      <c r="A1154" s="575" t="s">
        <v>921</v>
      </c>
      <c r="B1154" s="367">
        <f t="shared" ref="B1154:F1154" si="222">SUM(B1155,B1182,B1197)</f>
        <v>182</v>
      </c>
      <c r="C1154" s="367">
        <f t="shared" si="222"/>
        <v>6276</v>
      </c>
      <c r="D1154" s="367">
        <f t="shared" si="222"/>
        <v>6276</v>
      </c>
      <c r="E1154" s="561">
        <f t="shared" si="209"/>
        <v>1</v>
      </c>
      <c r="F1154" s="367">
        <f t="shared" si="222"/>
        <v>5408</v>
      </c>
      <c r="G1154" s="562">
        <f t="shared" si="212"/>
        <v>0.160502958579882</v>
      </c>
      <c r="H1154" s="527"/>
      <c r="I1154" s="527"/>
      <c r="J1154" s="527"/>
      <c r="K1154" s="527"/>
      <c r="L1154" s="527"/>
      <c r="M1154" s="527"/>
      <c r="N1154" s="527"/>
      <c r="O1154" s="527"/>
      <c r="P1154" s="527"/>
      <c r="Q1154" s="527"/>
      <c r="R1154" s="527"/>
      <c r="S1154" s="527"/>
      <c r="T1154" s="527"/>
      <c r="U1154" s="527"/>
      <c r="V1154" s="527"/>
      <c r="W1154" s="527"/>
      <c r="X1154" s="527"/>
      <c r="Y1154" s="527"/>
      <c r="Z1154" s="527"/>
      <c r="AA1154" s="527"/>
      <c r="AB1154" s="527"/>
      <c r="AC1154" s="527"/>
      <c r="HN1154" s="527"/>
      <c r="HO1154" s="527"/>
      <c r="HP1154" s="527"/>
      <c r="HQ1154" s="527"/>
      <c r="HR1154" s="527"/>
      <c r="HS1154" s="527"/>
      <c r="HT1154" s="527"/>
      <c r="HU1154" s="527"/>
      <c r="HV1154" s="527"/>
      <c r="HW1154" s="527"/>
      <c r="HX1154" s="527"/>
      <c r="HY1154" s="527"/>
      <c r="HZ1154" s="527"/>
      <c r="IA1154" s="527"/>
      <c r="IB1154" s="527"/>
      <c r="IC1154" s="527"/>
      <c r="ID1154" s="527"/>
      <c r="IE1154" s="527"/>
      <c r="IF1154" s="527"/>
      <c r="IG1154" s="527"/>
      <c r="IH1154" s="527"/>
      <c r="II1154" s="527"/>
      <c r="IJ1154" s="527"/>
      <c r="IK1154" s="527"/>
      <c r="IL1154" s="527"/>
      <c r="IM1154" s="527"/>
      <c r="IN1154" s="527"/>
      <c r="IO1154" s="527"/>
      <c r="IP1154" s="527"/>
      <c r="IQ1154" s="527"/>
      <c r="IR1154" s="527"/>
      <c r="IS1154" s="527"/>
    </row>
    <row r="1155" s="528" customFormat="1" ht="24.95" customHeight="1" spans="1:253">
      <c r="A1155" s="568" t="s">
        <v>922</v>
      </c>
      <c r="B1155" s="367">
        <f t="shared" ref="B1155:F1155" si="223">SUM(B1156:B1181)</f>
        <v>182</v>
      </c>
      <c r="C1155" s="367">
        <f t="shared" si="223"/>
        <v>6276</v>
      </c>
      <c r="D1155" s="367">
        <f t="shared" si="223"/>
        <v>6276</v>
      </c>
      <c r="E1155" s="561">
        <f t="shared" si="209"/>
        <v>1</v>
      </c>
      <c r="F1155" s="367">
        <f t="shared" si="223"/>
        <v>5408</v>
      </c>
      <c r="G1155" s="562">
        <f t="shared" si="212"/>
        <v>0.160502958579882</v>
      </c>
    </row>
    <row r="1156" s="528" customFormat="1" ht="24.95" customHeight="1" spans="1:253">
      <c r="A1156" s="563" t="s">
        <v>50</v>
      </c>
      <c r="B1156" s="564">
        <v>27</v>
      </c>
      <c r="C1156" s="565">
        <v>23</v>
      </c>
      <c r="D1156" s="565">
        <v>23</v>
      </c>
      <c r="E1156" s="566">
        <f t="shared" si="209"/>
        <v>1</v>
      </c>
      <c r="F1156" s="565">
        <v>26</v>
      </c>
      <c r="G1156" s="567">
        <f t="shared" si="212"/>
        <v>-0.115384615384615</v>
      </c>
    </row>
    <row r="1157" s="528" customFormat="1" ht="24.95" customHeight="1" spans="1:253">
      <c r="A1157" s="563" t="s">
        <v>51</v>
      </c>
      <c r="B1157" s="564">
        <v>0</v>
      </c>
      <c r="C1157" s="565">
        <v>0</v>
      </c>
      <c r="D1157" s="565">
        <v>0</v>
      </c>
      <c r="E1157" s="566" t="str">
        <f t="shared" ref="E1157:E1220" si="224">IFERROR(D1157/C1157,"")</f>
        <v/>
      </c>
      <c r="F1157" s="565">
        <v>0</v>
      </c>
      <c r="G1157" s="567" t="str">
        <f t="shared" si="212"/>
        <v/>
      </c>
    </row>
    <row r="1158" s="528" customFormat="1" ht="24.95" customHeight="1" spans="1:253">
      <c r="A1158" s="563" t="s">
        <v>52</v>
      </c>
      <c r="B1158" s="564">
        <v>0</v>
      </c>
      <c r="C1158" s="565">
        <v>0</v>
      </c>
      <c r="D1158" s="565">
        <v>0</v>
      </c>
      <c r="E1158" s="566" t="str">
        <f t="shared" si="224"/>
        <v/>
      </c>
      <c r="F1158" s="565">
        <v>0</v>
      </c>
      <c r="G1158" s="567" t="str">
        <f t="shared" si="212"/>
        <v/>
      </c>
    </row>
    <row r="1159" s="529" customFormat="1" ht="24.95" customHeight="1" spans="1:253">
      <c r="A1159" s="563" t="s">
        <v>923</v>
      </c>
      <c r="B1159" s="564">
        <v>0</v>
      </c>
      <c r="C1159" s="565">
        <v>0</v>
      </c>
      <c r="D1159" s="565">
        <v>0</v>
      </c>
      <c r="E1159" s="566" t="str">
        <f t="shared" si="224"/>
        <v/>
      </c>
      <c r="F1159" s="565">
        <v>0</v>
      </c>
      <c r="G1159" s="567" t="str">
        <f t="shared" si="212"/>
        <v/>
      </c>
      <c r="H1159" s="527"/>
      <c r="I1159" s="527"/>
      <c r="J1159" s="527"/>
      <c r="K1159" s="527"/>
      <c r="L1159" s="527"/>
      <c r="M1159" s="527"/>
      <c r="N1159" s="527"/>
      <c r="O1159" s="527"/>
      <c r="P1159" s="527"/>
      <c r="Q1159" s="527"/>
      <c r="R1159" s="527"/>
      <c r="S1159" s="527"/>
      <c r="T1159" s="527"/>
      <c r="U1159" s="527"/>
      <c r="V1159" s="527"/>
      <c r="W1159" s="527"/>
      <c r="X1159" s="527"/>
      <c r="Y1159" s="527"/>
      <c r="Z1159" s="527"/>
      <c r="AA1159" s="527"/>
      <c r="AB1159" s="527"/>
      <c r="AC1159" s="527"/>
      <c r="HN1159" s="527"/>
      <c r="HO1159" s="527"/>
      <c r="HP1159" s="527"/>
      <c r="HQ1159" s="527"/>
      <c r="HR1159" s="527"/>
      <c r="HS1159" s="527"/>
      <c r="HT1159" s="527"/>
      <c r="HU1159" s="527"/>
      <c r="HV1159" s="527"/>
      <c r="HW1159" s="527"/>
      <c r="HX1159" s="527"/>
      <c r="HY1159" s="527"/>
      <c r="HZ1159" s="527"/>
      <c r="IA1159" s="527"/>
      <c r="IB1159" s="527"/>
      <c r="IC1159" s="527"/>
      <c r="ID1159" s="527"/>
      <c r="IE1159" s="527"/>
      <c r="IF1159" s="527"/>
      <c r="IG1159" s="527"/>
      <c r="IH1159" s="527"/>
      <c r="II1159" s="527"/>
      <c r="IJ1159" s="527"/>
      <c r="IK1159" s="527"/>
      <c r="IL1159" s="527"/>
      <c r="IM1159" s="527"/>
      <c r="IN1159" s="527"/>
      <c r="IO1159" s="527"/>
      <c r="IP1159" s="527"/>
      <c r="IQ1159" s="527"/>
      <c r="IR1159" s="527"/>
      <c r="IS1159" s="527"/>
    </row>
    <row r="1160" s="529" customFormat="1" ht="24.95" customHeight="1" spans="1:253">
      <c r="A1160" s="563" t="s">
        <v>924</v>
      </c>
      <c r="B1160" s="564">
        <v>0</v>
      </c>
      <c r="C1160" s="565">
        <v>0</v>
      </c>
      <c r="D1160" s="565">
        <v>0</v>
      </c>
      <c r="E1160" s="566" t="str">
        <f t="shared" si="224"/>
        <v/>
      </c>
      <c r="F1160" s="565">
        <v>0</v>
      </c>
      <c r="G1160" s="567" t="str">
        <f t="shared" si="212"/>
        <v/>
      </c>
      <c r="H1160" s="527"/>
      <c r="I1160" s="527"/>
      <c r="J1160" s="527"/>
      <c r="K1160" s="527"/>
      <c r="L1160" s="527"/>
      <c r="M1160" s="527"/>
      <c r="N1160" s="527"/>
      <c r="O1160" s="527"/>
      <c r="P1160" s="527"/>
      <c r="Q1160" s="527"/>
      <c r="R1160" s="527"/>
      <c r="S1160" s="527"/>
      <c r="T1160" s="527"/>
      <c r="U1160" s="527"/>
      <c r="V1160" s="527"/>
      <c r="W1160" s="527"/>
      <c r="X1160" s="527"/>
      <c r="Y1160" s="527"/>
      <c r="Z1160" s="527"/>
      <c r="AA1160" s="527"/>
      <c r="AB1160" s="527"/>
      <c r="AC1160" s="527"/>
      <c r="HN1160" s="527"/>
      <c r="HO1160" s="527"/>
      <c r="HP1160" s="527"/>
      <c r="HQ1160" s="527"/>
      <c r="HR1160" s="527"/>
      <c r="HS1160" s="527"/>
      <c r="HT1160" s="527"/>
      <c r="HU1160" s="527"/>
      <c r="HV1160" s="527"/>
      <c r="HW1160" s="527"/>
      <c r="HX1160" s="527"/>
      <c r="HY1160" s="527"/>
      <c r="HZ1160" s="527"/>
      <c r="IA1160" s="527"/>
      <c r="IB1160" s="527"/>
      <c r="IC1160" s="527"/>
      <c r="ID1160" s="527"/>
      <c r="IE1160" s="527"/>
      <c r="IF1160" s="527"/>
      <c r="IG1160" s="527"/>
      <c r="IH1160" s="527"/>
      <c r="II1160" s="527"/>
      <c r="IJ1160" s="527"/>
      <c r="IK1160" s="527"/>
      <c r="IL1160" s="527"/>
      <c r="IM1160" s="527"/>
      <c r="IN1160" s="527"/>
      <c r="IO1160" s="527"/>
      <c r="IP1160" s="527"/>
      <c r="IQ1160" s="527"/>
      <c r="IR1160" s="527"/>
      <c r="IS1160" s="527"/>
    </row>
    <row r="1161" s="529" customFormat="1" ht="24.95" customHeight="1" spans="1:253">
      <c r="A1161" s="563" t="s">
        <v>925</v>
      </c>
      <c r="B1161" s="564">
        <v>0</v>
      </c>
      <c r="C1161" s="565">
        <v>0</v>
      </c>
      <c r="D1161" s="565">
        <v>0</v>
      </c>
      <c r="E1161" s="566" t="str">
        <f t="shared" si="224"/>
        <v/>
      </c>
      <c r="F1161" s="565">
        <v>0</v>
      </c>
      <c r="G1161" s="567" t="str">
        <f t="shared" si="212"/>
        <v/>
      </c>
      <c r="H1161" s="527"/>
      <c r="I1161" s="527"/>
      <c r="J1161" s="527"/>
      <c r="K1161" s="527"/>
      <c r="L1161" s="527"/>
      <c r="M1161" s="527"/>
      <c r="N1161" s="527"/>
      <c r="O1161" s="527"/>
      <c r="P1161" s="527"/>
      <c r="Q1161" s="527"/>
      <c r="R1161" s="527"/>
      <c r="S1161" s="527"/>
      <c r="T1161" s="527"/>
      <c r="U1161" s="527"/>
      <c r="V1161" s="527"/>
      <c r="W1161" s="527"/>
      <c r="X1161" s="527"/>
      <c r="Y1161" s="527"/>
      <c r="Z1161" s="527"/>
      <c r="AA1161" s="527"/>
      <c r="AB1161" s="527"/>
      <c r="AC1161" s="527"/>
      <c r="HN1161" s="527"/>
      <c r="HO1161" s="527"/>
      <c r="HP1161" s="527"/>
      <c r="HQ1161" s="527"/>
      <c r="HR1161" s="527"/>
      <c r="HS1161" s="527"/>
      <c r="HT1161" s="527"/>
      <c r="HU1161" s="527"/>
      <c r="HV1161" s="527"/>
      <c r="HW1161" s="527"/>
      <c r="HX1161" s="527"/>
      <c r="HY1161" s="527"/>
      <c r="HZ1161" s="527"/>
      <c r="IA1161" s="527"/>
      <c r="IB1161" s="527"/>
      <c r="IC1161" s="527"/>
      <c r="ID1161" s="527"/>
      <c r="IE1161" s="527"/>
      <c r="IF1161" s="527"/>
      <c r="IG1161" s="527"/>
      <c r="IH1161" s="527"/>
      <c r="II1161" s="527"/>
      <c r="IJ1161" s="527"/>
      <c r="IK1161" s="527"/>
      <c r="IL1161" s="527"/>
      <c r="IM1161" s="527"/>
      <c r="IN1161" s="527"/>
      <c r="IO1161" s="527"/>
      <c r="IP1161" s="527"/>
      <c r="IQ1161" s="527"/>
      <c r="IR1161" s="527"/>
      <c r="IS1161" s="527"/>
    </row>
    <row r="1162" s="529" customFormat="1" ht="24.95" customHeight="1" spans="1:253">
      <c r="A1162" s="563" t="s">
        <v>926</v>
      </c>
      <c r="B1162" s="564">
        <v>0</v>
      </c>
      <c r="C1162" s="565">
        <v>0</v>
      </c>
      <c r="D1162" s="565">
        <v>0</v>
      </c>
      <c r="E1162" s="566" t="str">
        <f t="shared" si="224"/>
        <v/>
      </c>
      <c r="F1162" s="565">
        <v>0</v>
      </c>
      <c r="G1162" s="567" t="str">
        <f t="shared" si="212"/>
        <v/>
      </c>
      <c r="H1162" s="527"/>
      <c r="I1162" s="527"/>
      <c r="J1162" s="527"/>
      <c r="K1162" s="527"/>
      <c r="L1162" s="527"/>
      <c r="M1162" s="527"/>
      <c r="N1162" s="527"/>
      <c r="O1162" s="527"/>
      <c r="P1162" s="527"/>
      <c r="Q1162" s="527"/>
      <c r="R1162" s="527"/>
      <c r="S1162" s="527"/>
      <c r="T1162" s="527"/>
      <c r="U1162" s="527"/>
      <c r="V1162" s="527"/>
      <c r="W1162" s="527"/>
      <c r="X1162" s="527"/>
      <c r="Y1162" s="527"/>
      <c r="Z1162" s="527"/>
      <c r="AA1162" s="527"/>
      <c r="AB1162" s="527"/>
      <c r="AC1162" s="527"/>
      <c r="HN1162" s="527"/>
      <c r="HO1162" s="527"/>
      <c r="HP1162" s="527"/>
      <c r="HQ1162" s="527"/>
      <c r="HR1162" s="527"/>
      <c r="HS1162" s="527"/>
      <c r="HT1162" s="527"/>
      <c r="HU1162" s="527"/>
      <c r="HV1162" s="527"/>
      <c r="HW1162" s="527"/>
      <c r="HX1162" s="527"/>
      <c r="HY1162" s="527"/>
      <c r="HZ1162" s="527"/>
      <c r="IA1162" s="527"/>
      <c r="IB1162" s="527"/>
      <c r="IC1162" s="527"/>
      <c r="ID1162" s="527"/>
      <c r="IE1162" s="527"/>
      <c r="IF1162" s="527"/>
      <c r="IG1162" s="527"/>
      <c r="IH1162" s="527"/>
      <c r="II1162" s="527"/>
      <c r="IJ1162" s="527"/>
      <c r="IK1162" s="527"/>
      <c r="IL1162" s="527"/>
      <c r="IM1162" s="527"/>
      <c r="IN1162" s="527"/>
      <c r="IO1162" s="527"/>
      <c r="IP1162" s="527"/>
      <c r="IQ1162" s="527"/>
      <c r="IR1162" s="527"/>
      <c r="IS1162" s="527"/>
    </row>
    <row r="1163" s="529" customFormat="1" ht="24.95" customHeight="1" spans="1:253">
      <c r="A1163" s="563" t="s">
        <v>927</v>
      </c>
      <c r="B1163" s="564">
        <v>0</v>
      </c>
      <c r="C1163" s="565">
        <v>0</v>
      </c>
      <c r="D1163" s="565">
        <v>0</v>
      </c>
      <c r="E1163" s="566" t="str">
        <f t="shared" si="224"/>
        <v/>
      </c>
      <c r="F1163" s="565">
        <v>0</v>
      </c>
      <c r="G1163" s="567" t="str">
        <f t="shared" si="212"/>
        <v/>
      </c>
      <c r="H1163" s="527"/>
      <c r="I1163" s="527"/>
      <c r="J1163" s="527"/>
      <c r="K1163" s="527"/>
      <c r="L1163" s="527"/>
      <c r="M1163" s="527"/>
      <c r="N1163" s="527"/>
      <c r="O1163" s="527"/>
      <c r="P1163" s="527"/>
      <c r="Q1163" s="527"/>
      <c r="R1163" s="527"/>
      <c r="S1163" s="527"/>
      <c r="T1163" s="527"/>
      <c r="U1163" s="527"/>
      <c r="V1163" s="527"/>
      <c r="W1163" s="527"/>
      <c r="X1163" s="527"/>
      <c r="Y1163" s="527"/>
      <c r="Z1163" s="527"/>
      <c r="AA1163" s="527"/>
      <c r="AB1163" s="527"/>
      <c r="AC1163" s="527"/>
      <c r="HN1163" s="527"/>
      <c r="HO1163" s="527"/>
      <c r="HP1163" s="527"/>
      <c r="HQ1163" s="527"/>
      <c r="HR1163" s="527"/>
      <c r="HS1163" s="527"/>
      <c r="HT1163" s="527"/>
      <c r="HU1163" s="527"/>
      <c r="HV1163" s="527"/>
      <c r="HW1163" s="527"/>
      <c r="HX1163" s="527"/>
      <c r="HY1163" s="527"/>
      <c r="HZ1163" s="527"/>
      <c r="IA1163" s="527"/>
      <c r="IB1163" s="527"/>
      <c r="IC1163" s="527"/>
      <c r="ID1163" s="527"/>
      <c r="IE1163" s="527"/>
      <c r="IF1163" s="527"/>
      <c r="IG1163" s="527"/>
      <c r="IH1163" s="527"/>
      <c r="II1163" s="527"/>
      <c r="IJ1163" s="527"/>
      <c r="IK1163" s="527"/>
      <c r="IL1163" s="527"/>
      <c r="IM1163" s="527"/>
      <c r="IN1163" s="527"/>
      <c r="IO1163" s="527"/>
      <c r="IP1163" s="527"/>
      <c r="IQ1163" s="527"/>
      <c r="IR1163" s="527"/>
      <c r="IS1163" s="527"/>
    </row>
    <row r="1164" s="529" customFormat="1" ht="24.95" customHeight="1" spans="1:253">
      <c r="A1164" s="563" t="s">
        <v>928</v>
      </c>
      <c r="B1164" s="564">
        <v>0</v>
      </c>
      <c r="C1164" s="565">
        <v>5441</v>
      </c>
      <c r="D1164" s="565">
        <v>5441</v>
      </c>
      <c r="E1164" s="566">
        <f t="shared" si="224"/>
        <v>1</v>
      </c>
      <c r="F1164" s="565">
        <v>5197</v>
      </c>
      <c r="G1164" s="567">
        <f t="shared" si="212"/>
        <v>0.0469501635558976</v>
      </c>
      <c r="H1164" s="527"/>
      <c r="I1164" s="527"/>
      <c r="J1164" s="527"/>
      <c r="K1164" s="527"/>
      <c r="L1164" s="527"/>
      <c r="M1164" s="527"/>
      <c r="N1164" s="527"/>
      <c r="O1164" s="527"/>
      <c r="P1164" s="527"/>
      <c r="Q1164" s="527"/>
      <c r="R1164" s="527"/>
      <c r="S1164" s="527"/>
      <c r="T1164" s="527"/>
      <c r="U1164" s="527"/>
      <c r="V1164" s="527"/>
      <c r="W1164" s="527"/>
      <c r="X1164" s="527"/>
      <c r="Y1164" s="527"/>
      <c r="Z1164" s="527"/>
      <c r="AA1164" s="527"/>
      <c r="AB1164" s="527"/>
      <c r="AC1164" s="527"/>
      <c r="HN1164" s="527"/>
      <c r="HO1164" s="527"/>
      <c r="HP1164" s="527"/>
      <c r="HQ1164" s="527"/>
      <c r="HR1164" s="527"/>
      <c r="HS1164" s="527"/>
      <c r="HT1164" s="527"/>
      <c r="HU1164" s="527"/>
      <c r="HV1164" s="527"/>
      <c r="HW1164" s="527"/>
      <c r="HX1164" s="527"/>
      <c r="HY1164" s="527"/>
      <c r="HZ1164" s="527"/>
      <c r="IA1164" s="527"/>
      <c r="IB1164" s="527"/>
      <c r="IC1164" s="527"/>
      <c r="ID1164" s="527"/>
      <c r="IE1164" s="527"/>
      <c r="IF1164" s="527"/>
      <c r="IG1164" s="527"/>
      <c r="IH1164" s="527"/>
      <c r="II1164" s="527"/>
      <c r="IJ1164" s="527"/>
      <c r="IK1164" s="527"/>
      <c r="IL1164" s="527"/>
      <c r="IM1164" s="527"/>
      <c r="IN1164" s="527"/>
      <c r="IO1164" s="527"/>
      <c r="IP1164" s="527"/>
      <c r="IQ1164" s="527"/>
      <c r="IR1164" s="527"/>
      <c r="IS1164" s="527"/>
    </row>
    <row r="1165" s="529" customFormat="1" ht="24.95" customHeight="1" spans="1:253">
      <c r="A1165" s="563" t="s">
        <v>929</v>
      </c>
      <c r="B1165" s="564">
        <v>0</v>
      </c>
      <c r="C1165" s="565">
        <v>0</v>
      </c>
      <c r="D1165" s="565">
        <v>0</v>
      </c>
      <c r="E1165" s="566" t="str">
        <f t="shared" si="224"/>
        <v/>
      </c>
      <c r="F1165" s="565">
        <v>0</v>
      </c>
      <c r="G1165" s="567" t="str">
        <f t="shared" si="212"/>
        <v/>
      </c>
      <c r="H1165" s="527"/>
      <c r="I1165" s="527"/>
      <c r="J1165" s="527"/>
      <c r="K1165" s="527"/>
      <c r="L1165" s="527"/>
      <c r="M1165" s="527"/>
      <c r="N1165" s="527"/>
      <c r="O1165" s="527"/>
      <c r="P1165" s="527"/>
      <c r="Q1165" s="527"/>
      <c r="R1165" s="527"/>
      <c r="S1165" s="527"/>
      <c r="T1165" s="527"/>
      <c r="U1165" s="527"/>
      <c r="V1165" s="527"/>
      <c r="W1165" s="527"/>
      <c r="X1165" s="527"/>
      <c r="Y1165" s="527"/>
      <c r="Z1165" s="527"/>
      <c r="AA1165" s="527"/>
      <c r="AB1165" s="527"/>
      <c r="AC1165" s="527"/>
      <c r="HN1165" s="527"/>
      <c r="HO1165" s="527"/>
      <c r="HP1165" s="527"/>
      <c r="HQ1165" s="527"/>
      <c r="HR1165" s="527"/>
      <c r="HS1165" s="527"/>
      <c r="HT1165" s="527"/>
      <c r="HU1165" s="527"/>
      <c r="HV1165" s="527"/>
      <c r="HW1165" s="527"/>
      <c r="HX1165" s="527"/>
      <c r="HY1165" s="527"/>
      <c r="HZ1165" s="527"/>
      <c r="IA1165" s="527"/>
      <c r="IB1165" s="527"/>
      <c r="IC1165" s="527"/>
      <c r="ID1165" s="527"/>
      <c r="IE1165" s="527"/>
      <c r="IF1165" s="527"/>
      <c r="IG1165" s="527"/>
      <c r="IH1165" s="527"/>
      <c r="II1165" s="527"/>
      <c r="IJ1165" s="527"/>
      <c r="IK1165" s="527"/>
      <c r="IL1165" s="527"/>
      <c r="IM1165" s="527"/>
      <c r="IN1165" s="527"/>
      <c r="IO1165" s="527"/>
      <c r="IP1165" s="527"/>
      <c r="IQ1165" s="527"/>
      <c r="IR1165" s="527"/>
      <c r="IS1165" s="527"/>
    </row>
    <row r="1166" s="5" customFormat="1" ht="24.95" customHeight="1" spans="1:253">
      <c r="A1166" s="563" t="s">
        <v>930</v>
      </c>
      <c r="B1166" s="564">
        <v>0</v>
      </c>
      <c r="C1166" s="565">
        <v>0</v>
      </c>
      <c r="D1166" s="565">
        <v>0</v>
      </c>
      <c r="E1166" s="566" t="str">
        <f t="shared" si="224"/>
        <v/>
      </c>
      <c r="F1166" s="565">
        <v>0</v>
      </c>
      <c r="G1166" s="567" t="str">
        <f t="shared" ref="G1166:G1229" si="225">IFERROR((D1166-F1166)/F1166,"")</f>
        <v/>
      </c>
      <c r="H1166" s="527"/>
      <c r="I1166" s="527"/>
      <c r="J1166" s="527"/>
      <c r="K1166" s="527"/>
      <c r="L1166" s="527"/>
      <c r="M1166" s="527"/>
      <c r="N1166" s="527"/>
      <c r="O1166" s="527"/>
      <c r="P1166" s="527"/>
      <c r="Q1166" s="527"/>
      <c r="R1166" s="527"/>
      <c r="S1166" s="527"/>
      <c r="T1166" s="527"/>
      <c r="U1166" s="527"/>
      <c r="V1166" s="527"/>
      <c r="W1166" s="527"/>
      <c r="X1166" s="527"/>
      <c r="Y1166" s="527"/>
      <c r="Z1166" s="527"/>
      <c r="AA1166" s="527"/>
      <c r="AB1166" s="527"/>
      <c r="AC1166" s="527"/>
      <c r="HN1166" s="527"/>
      <c r="HO1166" s="527"/>
      <c r="HP1166" s="527"/>
      <c r="HQ1166" s="527"/>
      <c r="HR1166" s="527"/>
      <c r="HS1166" s="527"/>
      <c r="HT1166" s="527"/>
      <c r="HU1166" s="527"/>
      <c r="HV1166" s="527"/>
      <c r="HW1166" s="527"/>
      <c r="HX1166" s="527"/>
      <c r="HY1166" s="527"/>
      <c r="HZ1166" s="527"/>
      <c r="IA1166" s="527"/>
      <c r="IB1166" s="527"/>
      <c r="IC1166" s="527"/>
      <c r="ID1166" s="527"/>
      <c r="IE1166" s="527"/>
      <c r="IF1166" s="527"/>
      <c r="IG1166" s="527"/>
      <c r="IH1166" s="527"/>
      <c r="II1166" s="527"/>
      <c r="IJ1166" s="527"/>
      <c r="IK1166" s="527"/>
      <c r="IL1166" s="527"/>
      <c r="IM1166" s="527"/>
      <c r="IN1166" s="527"/>
      <c r="IO1166" s="527"/>
      <c r="IP1166" s="527"/>
      <c r="IQ1166" s="527"/>
      <c r="IR1166" s="527"/>
      <c r="IS1166" s="527"/>
    </row>
    <row r="1167" s="528" customFormat="1" ht="24.95" customHeight="1" spans="1:253">
      <c r="A1167" s="563" t="s">
        <v>931</v>
      </c>
      <c r="B1167" s="564">
        <v>0</v>
      </c>
      <c r="C1167" s="565">
        <v>0</v>
      </c>
      <c r="D1167" s="565">
        <v>0</v>
      </c>
      <c r="E1167" s="566" t="str">
        <f t="shared" si="224"/>
        <v/>
      </c>
      <c r="F1167" s="565">
        <v>0</v>
      </c>
      <c r="G1167" s="567" t="str">
        <f t="shared" si="225"/>
        <v/>
      </c>
    </row>
    <row r="1168" s="5" customFormat="1" ht="24.95" customHeight="1" spans="1:253">
      <c r="A1168" s="563" t="s">
        <v>932</v>
      </c>
      <c r="B1168" s="564">
        <v>0</v>
      </c>
      <c r="C1168" s="565">
        <v>0</v>
      </c>
      <c r="D1168" s="565">
        <v>0</v>
      </c>
      <c r="E1168" s="566" t="str">
        <f t="shared" si="224"/>
        <v/>
      </c>
      <c r="F1168" s="565">
        <v>0</v>
      </c>
      <c r="G1168" s="567" t="str">
        <f t="shared" si="225"/>
        <v/>
      </c>
      <c r="H1168" s="527"/>
      <c r="I1168" s="527"/>
      <c r="J1168" s="527"/>
      <c r="K1168" s="527"/>
      <c r="L1168" s="527"/>
      <c r="M1168" s="527"/>
      <c r="N1168" s="527"/>
      <c r="O1168" s="527"/>
      <c r="P1168" s="527"/>
      <c r="Q1168" s="527"/>
      <c r="R1168" s="527"/>
      <c r="S1168" s="527"/>
      <c r="T1168" s="527"/>
      <c r="U1168" s="527"/>
      <c r="V1168" s="527"/>
      <c r="W1168" s="527"/>
      <c r="X1168" s="527"/>
      <c r="Y1168" s="527"/>
      <c r="Z1168" s="527"/>
      <c r="AA1168" s="527"/>
      <c r="AB1168" s="527"/>
      <c r="AC1168" s="527"/>
      <c r="HN1168" s="527"/>
      <c r="HO1168" s="527"/>
      <c r="HP1168" s="527"/>
      <c r="HQ1168" s="527"/>
      <c r="HR1168" s="527"/>
      <c r="HS1168" s="527"/>
      <c r="HT1168" s="527"/>
      <c r="HU1168" s="527"/>
      <c r="HV1168" s="527"/>
      <c r="HW1168" s="527"/>
      <c r="HX1168" s="527"/>
      <c r="HY1168" s="527"/>
      <c r="HZ1168" s="527"/>
      <c r="IA1168" s="527"/>
      <c r="IB1168" s="527"/>
      <c r="IC1168" s="527"/>
      <c r="ID1168" s="527"/>
      <c r="IE1168" s="527"/>
      <c r="IF1168" s="527"/>
      <c r="IG1168" s="527"/>
      <c r="IH1168" s="527"/>
      <c r="II1168" s="527"/>
      <c r="IJ1168" s="527"/>
      <c r="IK1168" s="527"/>
      <c r="IL1168" s="527"/>
      <c r="IM1168" s="527"/>
      <c r="IN1168" s="527"/>
      <c r="IO1168" s="527"/>
      <c r="IP1168" s="527"/>
      <c r="IQ1168" s="527"/>
      <c r="IR1168" s="527"/>
      <c r="IS1168" s="527"/>
    </row>
    <row r="1169" s="5" customFormat="1" ht="24.95" customHeight="1" spans="1:253">
      <c r="A1169" s="563" t="s">
        <v>933</v>
      </c>
      <c r="B1169" s="564">
        <v>0</v>
      </c>
      <c r="C1169" s="565">
        <v>0</v>
      </c>
      <c r="D1169" s="565">
        <v>0</v>
      </c>
      <c r="E1169" s="566" t="str">
        <f t="shared" si="224"/>
        <v/>
      </c>
      <c r="F1169" s="565">
        <v>0</v>
      </c>
      <c r="G1169" s="567" t="str">
        <f t="shared" si="225"/>
        <v/>
      </c>
      <c r="H1169" s="527"/>
      <c r="I1169" s="527"/>
      <c r="J1169" s="527"/>
      <c r="K1169" s="527"/>
      <c r="L1169" s="527"/>
      <c r="M1169" s="527"/>
      <c r="N1169" s="527"/>
      <c r="O1169" s="527"/>
      <c r="P1169" s="527"/>
      <c r="Q1169" s="527"/>
      <c r="R1169" s="527"/>
      <c r="S1169" s="527"/>
      <c r="T1169" s="527"/>
      <c r="U1169" s="527"/>
      <c r="V1169" s="527"/>
      <c r="W1169" s="527"/>
      <c r="X1169" s="527"/>
      <c r="Y1169" s="527"/>
      <c r="Z1169" s="527"/>
      <c r="AA1169" s="527"/>
      <c r="AB1169" s="527"/>
      <c r="AC1169" s="527"/>
      <c r="HN1169" s="527"/>
      <c r="HO1169" s="527"/>
      <c r="HP1169" s="527"/>
      <c r="HQ1169" s="527"/>
      <c r="HR1169" s="527"/>
      <c r="HS1169" s="527"/>
      <c r="HT1169" s="527"/>
      <c r="HU1169" s="527"/>
      <c r="HV1169" s="527"/>
      <c r="HW1169" s="527"/>
      <c r="HX1169" s="527"/>
      <c r="HY1169" s="527"/>
      <c r="HZ1169" s="527"/>
      <c r="IA1169" s="527"/>
      <c r="IB1169" s="527"/>
      <c r="IC1169" s="527"/>
      <c r="ID1169" s="527"/>
      <c r="IE1169" s="527"/>
      <c r="IF1169" s="527"/>
      <c r="IG1169" s="527"/>
      <c r="IH1169" s="527"/>
      <c r="II1169" s="527"/>
      <c r="IJ1169" s="527"/>
      <c r="IK1169" s="527"/>
      <c r="IL1169" s="527"/>
      <c r="IM1169" s="527"/>
      <c r="IN1169" s="527"/>
      <c r="IO1169" s="527"/>
      <c r="IP1169" s="527"/>
      <c r="IQ1169" s="527"/>
      <c r="IR1169" s="527"/>
      <c r="IS1169" s="527"/>
    </row>
    <row r="1170" s="5" customFormat="1" ht="24.95" customHeight="1" spans="1:253">
      <c r="A1170" s="563" t="s">
        <v>934</v>
      </c>
      <c r="B1170" s="564">
        <v>0</v>
      </c>
      <c r="C1170" s="565">
        <v>0</v>
      </c>
      <c r="D1170" s="565">
        <v>0</v>
      </c>
      <c r="E1170" s="566" t="str">
        <f t="shared" si="224"/>
        <v/>
      </c>
      <c r="F1170" s="565">
        <v>0</v>
      </c>
      <c r="G1170" s="567" t="str">
        <f t="shared" si="225"/>
        <v/>
      </c>
      <c r="H1170" s="527"/>
      <c r="I1170" s="527"/>
      <c r="J1170" s="527"/>
      <c r="K1170" s="527"/>
      <c r="L1170" s="527"/>
      <c r="M1170" s="527"/>
      <c r="N1170" s="527"/>
      <c r="O1170" s="527"/>
      <c r="P1170" s="527"/>
      <c r="Q1170" s="527"/>
      <c r="R1170" s="527"/>
      <c r="S1170" s="527"/>
      <c r="T1170" s="527"/>
      <c r="U1170" s="527"/>
      <c r="V1170" s="527"/>
      <c r="W1170" s="527"/>
      <c r="X1170" s="527"/>
      <c r="Y1170" s="527"/>
      <c r="Z1170" s="527"/>
      <c r="AA1170" s="527"/>
      <c r="AB1170" s="527"/>
      <c r="AC1170" s="527"/>
      <c r="HN1170" s="527"/>
      <c r="HO1170" s="527"/>
      <c r="HP1170" s="527"/>
      <c r="HQ1170" s="527"/>
      <c r="HR1170" s="527"/>
      <c r="HS1170" s="527"/>
      <c r="HT1170" s="527"/>
      <c r="HU1170" s="527"/>
      <c r="HV1170" s="527"/>
      <c r="HW1170" s="527"/>
      <c r="HX1170" s="527"/>
      <c r="HY1170" s="527"/>
      <c r="HZ1170" s="527"/>
      <c r="IA1170" s="527"/>
      <c r="IB1170" s="527"/>
      <c r="IC1170" s="527"/>
      <c r="ID1170" s="527"/>
      <c r="IE1170" s="527"/>
      <c r="IF1170" s="527"/>
      <c r="IG1170" s="527"/>
      <c r="IH1170" s="527"/>
      <c r="II1170" s="527"/>
      <c r="IJ1170" s="527"/>
      <c r="IK1170" s="527"/>
      <c r="IL1170" s="527"/>
      <c r="IM1170" s="527"/>
      <c r="IN1170" s="527"/>
      <c r="IO1170" s="527"/>
      <c r="IP1170" s="527"/>
      <c r="IQ1170" s="527"/>
      <c r="IR1170" s="527"/>
      <c r="IS1170" s="527"/>
    </row>
    <row r="1171" s="5" customFormat="1" ht="37.5" spans="1:253">
      <c r="A1171" s="563" t="s">
        <v>935</v>
      </c>
      <c r="B1171" s="564">
        <v>0</v>
      </c>
      <c r="C1171" s="565">
        <v>0</v>
      </c>
      <c r="D1171" s="565">
        <v>0</v>
      </c>
      <c r="E1171" s="566" t="str">
        <f t="shared" si="224"/>
        <v/>
      </c>
      <c r="F1171" s="565">
        <v>0</v>
      </c>
      <c r="G1171" s="567" t="str">
        <f t="shared" si="225"/>
        <v/>
      </c>
      <c r="H1171" s="527"/>
      <c r="I1171" s="527"/>
      <c r="J1171" s="527"/>
      <c r="K1171" s="527"/>
      <c r="L1171" s="527"/>
      <c r="M1171" s="527"/>
      <c r="N1171" s="527"/>
      <c r="O1171" s="527"/>
      <c r="P1171" s="527"/>
      <c r="Q1171" s="527"/>
      <c r="R1171" s="527"/>
      <c r="S1171" s="527"/>
      <c r="T1171" s="527"/>
      <c r="U1171" s="527"/>
      <c r="V1171" s="527"/>
      <c r="W1171" s="527"/>
      <c r="X1171" s="527"/>
      <c r="Y1171" s="527"/>
      <c r="Z1171" s="527"/>
      <c r="AA1171" s="527"/>
      <c r="AB1171" s="527"/>
      <c r="AC1171" s="527"/>
      <c r="HN1171" s="527"/>
      <c r="HO1171" s="527"/>
      <c r="HP1171" s="527"/>
      <c r="HQ1171" s="527"/>
      <c r="HR1171" s="527"/>
      <c r="HS1171" s="527"/>
      <c r="HT1171" s="527"/>
      <c r="HU1171" s="527"/>
      <c r="HV1171" s="527"/>
      <c r="HW1171" s="527"/>
      <c r="HX1171" s="527"/>
      <c r="HY1171" s="527"/>
      <c r="HZ1171" s="527"/>
      <c r="IA1171" s="527"/>
      <c r="IB1171" s="527"/>
      <c r="IC1171" s="527"/>
      <c r="ID1171" s="527"/>
      <c r="IE1171" s="527"/>
      <c r="IF1171" s="527"/>
      <c r="IG1171" s="527"/>
      <c r="IH1171" s="527"/>
      <c r="II1171" s="527"/>
      <c r="IJ1171" s="527"/>
      <c r="IK1171" s="527"/>
      <c r="IL1171" s="527"/>
      <c r="IM1171" s="527"/>
      <c r="IN1171" s="527"/>
      <c r="IO1171" s="527"/>
      <c r="IP1171" s="527"/>
      <c r="IQ1171" s="527"/>
      <c r="IR1171" s="527"/>
      <c r="IS1171" s="527"/>
    </row>
    <row r="1172" s="5" customFormat="1" ht="24.95" customHeight="1" spans="1:253">
      <c r="A1172" s="563" t="s">
        <v>936</v>
      </c>
      <c r="B1172" s="564">
        <v>0</v>
      </c>
      <c r="C1172" s="565">
        <v>0</v>
      </c>
      <c r="D1172" s="565">
        <v>0</v>
      </c>
      <c r="E1172" s="566" t="str">
        <f t="shared" si="224"/>
        <v/>
      </c>
      <c r="F1172" s="565">
        <v>0</v>
      </c>
      <c r="G1172" s="567" t="str">
        <f t="shared" si="225"/>
        <v/>
      </c>
      <c r="H1172" s="527"/>
      <c r="I1172" s="527"/>
      <c r="J1172" s="527"/>
      <c r="K1172" s="527"/>
      <c r="L1172" s="527"/>
      <c r="M1172" s="527"/>
      <c r="N1172" s="527"/>
      <c r="O1172" s="527"/>
      <c r="P1172" s="527"/>
      <c r="Q1172" s="527"/>
      <c r="R1172" s="527"/>
      <c r="S1172" s="527"/>
      <c r="T1172" s="527"/>
      <c r="U1172" s="527"/>
      <c r="V1172" s="527"/>
      <c r="W1172" s="527"/>
      <c r="X1172" s="527"/>
      <c r="Y1172" s="527"/>
      <c r="Z1172" s="527"/>
      <c r="AA1172" s="527"/>
      <c r="AB1172" s="527"/>
      <c r="AC1172" s="527"/>
      <c r="HN1172" s="527"/>
      <c r="HO1172" s="527"/>
      <c r="HP1172" s="527"/>
      <c r="HQ1172" s="527"/>
      <c r="HR1172" s="527"/>
      <c r="HS1172" s="527"/>
      <c r="HT1172" s="527"/>
      <c r="HU1172" s="527"/>
      <c r="HV1172" s="527"/>
      <c r="HW1172" s="527"/>
      <c r="HX1172" s="527"/>
      <c r="HY1172" s="527"/>
      <c r="HZ1172" s="527"/>
      <c r="IA1172" s="527"/>
      <c r="IB1172" s="527"/>
      <c r="IC1172" s="527"/>
      <c r="ID1172" s="527"/>
      <c r="IE1172" s="527"/>
      <c r="IF1172" s="527"/>
      <c r="IG1172" s="527"/>
      <c r="IH1172" s="527"/>
      <c r="II1172" s="527"/>
      <c r="IJ1172" s="527"/>
      <c r="IK1172" s="527"/>
      <c r="IL1172" s="527"/>
      <c r="IM1172" s="527"/>
      <c r="IN1172" s="527"/>
      <c r="IO1172" s="527"/>
      <c r="IP1172" s="527"/>
      <c r="IQ1172" s="527"/>
      <c r="IR1172" s="527"/>
      <c r="IS1172" s="527"/>
    </row>
    <row r="1173" s="5" customFormat="1" ht="24.95" customHeight="1" spans="1:253">
      <c r="A1173" s="563" t="s">
        <v>937</v>
      </c>
      <c r="B1173" s="564">
        <v>0</v>
      </c>
      <c r="C1173" s="565">
        <v>0</v>
      </c>
      <c r="D1173" s="565">
        <v>0</v>
      </c>
      <c r="E1173" s="566" t="str">
        <f t="shared" si="224"/>
        <v/>
      </c>
      <c r="F1173" s="565">
        <v>0</v>
      </c>
      <c r="G1173" s="567" t="str">
        <f t="shared" si="225"/>
        <v/>
      </c>
      <c r="H1173" s="527"/>
      <c r="I1173" s="527"/>
      <c r="J1173" s="527"/>
      <c r="K1173" s="527"/>
      <c r="L1173" s="527"/>
      <c r="M1173" s="527"/>
      <c r="N1173" s="527"/>
      <c r="O1173" s="527"/>
      <c r="P1173" s="527"/>
      <c r="Q1173" s="527"/>
      <c r="R1173" s="527"/>
      <c r="S1173" s="527"/>
      <c r="T1173" s="527"/>
      <c r="U1173" s="527"/>
      <c r="V1173" s="527"/>
      <c r="W1173" s="527"/>
      <c r="X1173" s="527"/>
      <c r="Y1173" s="527"/>
      <c r="Z1173" s="527"/>
      <c r="AA1173" s="527"/>
      <c r="AB1173" s="527"/>
      <c r="AC1173" s="527"/>
      <c r="HN1173" s="527"/>
      <c r="HO1173" s="527"/>
      <c r="HP1173" s="527"/>
      <c r="HQ1173" s="527"/>
      <c r="HR1173" s="527"/>
      <c r="HS1173" s="527"/>
      <c r="HT1173" s="527"/>
      <c r="HU1173" s="527"/>
      <c r="HV1173" s="527"/>
      <c r="HW1173" s="527"/>
      <c r="HX1173" s="527"/>
      <c r="HY1173" s="527"/>
      <c r="HZ1173" s="527"/>
      <c r="IA1173" s="527"/>
      <c r="IB1173" s="527"/>
      <c r="IC1173" s="527"/>
      <c r="ID1173" s="527"/>
      <c r="IE1173" s="527"/>
      <c r="IF1173" s="527"/>
      <c r="IG1173" s="527"/>
      <c r="IH1173" s="527"/>
      <c r="II1173" s="527"/>
      <c r="IJ1173" s="527"/>
      <c r="IK1173" s="527"/>
      <c r="IL1173" s="527"/>
      <c r="IM1173" s="527"/>
      <c r="IN1173" s="527"/>
      <c r="IO1173" s="527"/>
      <c r="IP1173" s="527"/>
      <c r="IQ1173" s="527"/>
      <c r="IR1173" s="527"/>
      <c r="IS1173" s="527"/>
    </row>
    <row r="1174" s="528" customFormat="1" ht="24.95" customHeight="1" spans="1:253">
      <c r="A1174" s="563" t="s">
        <v>938</v>
      </c>
      <c r="B1174" s="564">
        <v>0</v>
      </c>
      <c r="C1174" s="565">
        <v>0</v>
      </c>
      <c r="D1174" s="565">
        <v>0</v>
      </c>
      <c r="E1174" s="566" t="str">
        <f t="shared" si="224"/>
        <v/>
      </c>
      <c r="F1174" s="565">
        <v>0</v>
      </c>
      <c r="G1174" s="567" t="str">
        <f t="shared" si="225"/>
        <v/>
      </c>
    </row>
    <row r="1175" s="5" customFormat="1" ht="24.95" customHeight="1" spans="1:253">
      <c r="A1175" s="563" t="s">
        <v>939</v>
      </c>
      <c r="B1175" s="564">
        <v>0</v>
      </c>
      <c r="C1175" s="565">
        <v>0</v>
      </c>
      <c r="D1175" s="565">
        <v>0</v>
      </c>
      <c r="E1175" s="566" t="str">
        <f t="shared" si="224"/>
        <v/>
      </c>
      <c r="F1175" s="565">
        <v>0</v>
      </c>
      <c r="G1175" s="567" t="str">
        <f t="shared" si="225"/>
        <v/>
      </c>
      <c r="H1175" s="527"/>
      <c r="I1175" s="527"/>
      <c r="J1175" s="527"/>
      <c r="K1175" s="527"/>
      <c r="L1175" s="527"/>
      <c r="M1175" s="527"/>
      <c r="N1175" s="527"/>
      <c r="O1175" s="527"/>
      <c r="P1175" s="527"/>
      <c r="Q1175" s="527"/>
      <c r="R1175" s="527"/>
      <c r="S1175" s="527"/>
      <c r="T1175" s="527"/>
      <c r="U1175" s="527"/>
      <c r="V1175" s="527"/>
      <c r="W1175" s="527"/>
      <c r="X1175" s="527"/>
      <c r="Y1175" s="527"/>
      <c r="Z1175" s="527"/>
      <c r="AA1175" s="527"/>
      <c r="AB1175" s="527"/>
      <c r="AC1175" s="527"/>
      <c r="HN1175" s="527"/>
      <c r="HO1175" s="527"/>
      <c r="HP1175" s="527"/>
      <c r="HQ1175" s="527"/>
      <c r="HR1175" s="527"/>
      <c r="HS1175" s="527"/>
      <c r="HT1175" s="527"/>
      <c r="HU1175" s="527"/>
      <c r="HV1175" s="527"/>
      <c r="HW1175" s="527"/>
      <c r="HX1175" s="527"/>
      <c r="HY1175" s="527"/>
      <c r="HZ1175" s="527"/>
      <c r="IA1175" s="527"/>
      <c r="IB1175" s="527"/>
      <c r="IC1175" s="527"/>
      <c r="ID1175" s="527"/>
      <c r="IE1175" s="527"/>
      <c r="IF1175" s="527"/>
      <c r="IG1175" s="527"/>
      <c r="IH1175" s="527"/>
      <c r="II1175" s="527"/>
      <c r="IJ1175" s="527"/>
      <c r="IK1175" s="527"/>
      <c r="IL1175" s="527"/>
      <c r="IM1175" s="527"/>
      <c r="IN1175" s="527"/>
      <c r="IO1175" s="527"/>
      <c r="IP1175" s="527"/>
      <c r="IQ1175" s="527"/>
      <c r="IR1175" s="527"/>
      <c r="IS1175" s="527"/>
    </row>
    <row r="1176" s="5" customFormat="1" ht="24.95" customHeight="1" spans="1:253">
      <c r="A1176" s="563" t="s">
        <v>940</v>
      </c>
      <c r="B1176" s="564">
        <v>0</v>
      </c>
      <c r="C1176" s="565">
        <v>0</v>
      </c>
      <c r="D1176" s="565">
        <v>0</v>
      </c>
      <c r="E1176" s="566" t="str">
        <f t="shared" si="224"/>
        <v/>
      </c>
      <c r="F1176" s="565">
        <v>0</v>
      </c>
      <c r="G1176" s="567" t="str">
        <f t="shared" si="225"/>
        <v/>
      </c>
      <c r="H1176" s="527"/>
      <c r="I1176" s="527"/>
      <c r="J1176" s="527"/>
      <c r="K1176" s="527"/>
      <c r="L1176" s="527"/>
      <c r="M1176" s="527"/>
      <c r="N1176" s="527"/>
      <c r="O1176" s="527"/>
      <c r="P1176" s="527"/>
      <c r="Q1176" s="527"/>
      <c r="R1176" s="527"/>
      <c r="S1176" s="527"/>
      <c r="T1176" s="527"/>
      <c r="U1176" s="527"/>
      <c r="V1176" s="527"/>
      <c r="W1176" s="527"/>
      <c r="X1176" s="527"/>
      <c r="Y1176" s="527"/>
      <c r="Z1176" s="527"/>
      <c r="AA1176" s="527"/>
      <c r="AB1176" s="527"/>
      <c r="AC1176" s="527"/>
      <c r="HN1176" s="527"/>
      <c r="HO1176" s="527"/>
      <c r="HP1176" s="527"/>
      <c r="HQ1176" s="527"/>
      <c r="HR1176" s="527"/>
      <c r="HS1176" s="527"/>
      <c r="HT1176" s="527"/>
      <c r="HU1176" s="527"/>
      <c r="HV1176" s="527"/>
      <c r="HW1176" s="527"/>
      <c r="HX1176" s="527"/>
      <c r="HY1176" s="527"/>
      <c r="HZ1176" s="527"/>
      <c r="IA1176" s="527"/>
      <c r="IB1176" s="527"/>
      <c r="IC1176" s="527"/>
      <c r="ID1176" s="527"/>
      <c r="IE1176" s="527"/>
      <c r="IF1176" s="527"/>
      <c r="IG1176" s="527"/>
      <c r="IH1176" s="527"/>
      <c r="II1176" s="527"/>
      <c r="IJ1176" s="527"/>
      <c r="IK1176" s="527"/>
      <c r="IL1176" s="527"/>
      <c r="IM1176" s="527"/>
      <c r="IN1176" s="527"/>
      <c r="IO1176" s="527"/>
      <c r="IP1176" s="527"/>
      <c r="IQ1176" s="527"/>
      <c r="IR1176" s="527"/>
      <c r="IS1176" s="527"/>
    </row>
    <row r="1177" s="5" customFormat="1" ht="24.95" customHeight="1" spans="1:253">
      <c r="A1177" s="563" t="s">
        <v>941</v>
      </c>
      <c r="B1177" s="564">
        <v>0</v>
      </c>
      <c r="C1177" s="565">
        <v>0</v>
      </c>
      <c r="D1177" s="565">
        <v>0</v>
      </c>
      <c r="E1177" s="566" t="str">
        <f t="shared" si="224"/>
        <v/>
      </c>
      <c r="F1177" s="565">
        <v>0</v>
      </c>
      <c r="G1177" s="567" t="str">
        <f t="shared" si="225"/>
        <v/>
      </c>
      <c r="H1177" s="527"/>
      <c r="I1177" s="527"/>
      <c r="J1177" s="527"/>
      <c r="K1177" s="527"/>
      <c r="L1177" s="527"/>
      <c r="M1177" s="527"/>
      <c r="N1177" s="527"/>
      <c r="O1177" s="527"/>
      <c r="P1177" s="527"/>
      <c r="Q1177" s="527"/>
      <c r="R1177" s="527"/>
      <c r="S1177" s="527"/>
      <c r="T1177" s="527"/>
      <c r="U1177" s="527"/>
      <c r="V1177" s="527"/>
      <c r="W1177" s="527"/>
      <c r="X1177" s="527"/>
      <c r="Y1177" s="527"/>
      <c r="Z1177" s="527"/>
      <c r="AA1177" s="527"/>
      <c r="AB1177" s="527"/>
      <c r="AC1177" s="527"/>
      <c r="HN1177" s="527"/>
      <c r="HO1177" s="527"/>
      <c r="HP1177" s="527"/>
      <c r="HQ1177" s="527"/>
      <c r="HR1177" s="527"/>
      <c r="HS1177" s="527"/>
      <c r="HT1177" s="527"/>
      <c r="HU1177" s="527"/>
      <c r="HV1177" s="527"/>
      <c r="HW1177" s="527"/>
      <c r="HX1177" s="527"/>
      <c r="HY1177" s="527"/>
      <c r="HZ1177" s="527"/>
      <c r="IA1177" s="527"/>
      <c r="IB1177" s="527"/>
      <c r="IC1177" s="527"/>
      <c r="ID1177" s="527"/>
      <c r="IE1177" s="527"/>
      <c r="IF1177" s="527"/>
      <c r="IG1177" s="527"/>
      <c r="IH1177" s="527"/>
      <c r="II1177" s="527"/>
      <c r="IJ1177" s="527"/>
      <c r="IK1177" s="527"/>
      <c r="IL1177" s="527"/>
      <c r="IM1177" s="527"/>
      <c r="IN1177" s="527"/>
      <c r="IO1177" s="527"/>
      <c r="IP1177" s="527"/>
      <c r="IQ1177" s="527"/>
      <c r="IR1177" s="527"/>
      <c r="IS1177" s="527"/>
    </row>
    <row r="1178" s="5" customFormat="1" ht="24.95" customHeight="1" spans="1:253">
      <c r="A1178" s="563" t="s">
        <v>942</v>
      </c>
      <c r="B1178" s="564">
        <v>0</v>
      </c>
      <c r="C1178" s="565">
        <v>0</v>
      </c>
      <c r="D1178" s="565">
        <v>0</v>
      </c>
      <c r="E1178" s="566" t="str">
        <f t="shared" si="224"/>
        <v/>
      </c>
      <c r="F1178" s="565">
        <v>0</v>
      </c>
      <c r="G1178" s="567" t="str">
        <f t="shared" si="225"/>
        <v/>
      </c>
      <c r="H1178" s="527"/>
      <c r="I1178" s="527"/>
      <c r="J1178" s="527"/>
      <c r="K1178" s="527"/>
      <c r="L1178" s="527"/>
      <c r="M1178" s="527"/>
      <c r="N1178" s="527"/>
      <c r="O1178" s="527"/>
      <c r="P1178" s="527"/>
      <c r="Q1178" s="527"/>
      <c r="R1178" s="527"/>
      <c r="S1178" s="527"/>
      <c r="T1178" s="527"/>
      <c r="U1178" s="527"/>
      <c r="V1178" s="527"/>
      <c r="W1178" s="527"/>
      <c r="X1178" s="527"/>
      <c r="Y1178" s="527"/>
      <c r="Z1178" s="527"/>
      <c r="AA1178" s="527"/>
      <c r="AB1178" s="527"/>
      <c r="AC1178" s="527"/>
      <c r="HN1178" s="527"/>
      <c r="HO1178" s="527"/>
      <c r="HP1178" s="527"/>
      <c r="HQ1178" s="527"/>
      <c r="HR1178" s="527"/>
      <c r="HS1178" s="527"/>
      <c r="HT1178" s="527"/>
      <c r="HU1178" s="527"/>
      <c r="HV1178" s="527"/>
      <c r="HW1178" s="527"/>
      <c r="HX1178" s="527"/>
      <c r="HY1178" s="527"/>
      <c r="HZ1178" s="527"/>
      <c r="IA1178" s="527"/>
      <c r="IB1178" s="527"/>
      <c r="IC1178" s="527"/>
      <c r="ID1178" s="527"/>
      <c r="IE1178" s="527"/>
      <c r="IF1178" s="527"/>
      <c r="IG1178" s="527"/>
      <c r="IH1178" s="527"/>
      <c r="II1178" s="527"/>
      <c r="IJ1178" s="527"/>
      <c r="IK1178" s="527"/>
      <c r="IL1178" s="527"/>
      <c r="IM1178" s="527"/>
      <c r="IN1178" s="527"/>
      <c r="IO1178" s="527"/>
      <c r="IP1178" s="527"/>
      <c r="IQ1178" s="527"/>
      <c r="IR1178" s="527"/>
      <c r="IS1178" s="527"/>
    </row>
    <row r="1179" s="528" customFormat="1" ht="24.95" customHeight="1" spans="1:253">
      <c r="A1179" s="563" t="s">
        <v>943</v>
      </c>
      <c r="B1179" s="564">
        <v>0</v>
      </c>
      <c r="C1179" s="565">
        <v>0</v>
      </c>
      <c r="D1179" s="565">
        <v>0</v>
      </c>
      <c r="E1179" s="566" t="str">
        <f t="shared" si="224"/>
        <v/>
      </c>
      <c r="F1179" s="565">
        <v>0</v>
      </c>
      <c r="G1179" s="567" t="str">
        <f t="shared" si="225"/>
        <v/>
      </c>
    </row>
    <row r="1180" s="528" customFormat="1" ht="24.95" customHeight="1" spans="1:253">
      <c r="A1180" s="563" t="s">
        <v>59</v>
      </c>
      <c r="B1180" s="564">
        <v>155</v>
      </c>
      <c r="C1180" s="565">
        <v>198</v>
      </c>
      <c r="D1180" s="565">
        <v>198</v>
      </c>
      <c r="E1180" s="566">
        <f t="shared" si="224"/>
        <v>1</v>
      </c>
      <c r="F1180" s="565">
        <v>157</v>
      </c>
      <c r="G1180" s="567">
        <f t="shared" si="225"/>
        <v>0.261146496815287</v>
      </c>
    </row>
    <row r="1181" s="5" customFormat="1" ht="24.95" customHeight="1" spans="1:253">
      <c r="A1181" s="563" t="s">
        <v>944</v>
      </c>
      <c r="B1181" s="564">
        <v>0</v>
      </c>
      <c r="C1181" s="565">
        <v>614</v>
      </c>
      <c r="D1181" s="565">
        <v>614</v>
      </c>
      <c r="E1181" s="566">
        <f t="shared" si="224"/>
        <v>1</v>
      </c>
      <c r="F1181" s="565">
        <v>28</v>
      </c>
      <c r="G1181" s="567">
        <f t="shared" si="225"/>
        <v>20.9285714285714</v>
      </c>
      <c r="H1181" s="527"/>
      <c r="I1181" s="527"/>
      <c r="J1181" s="527"/>
      <c r="K1181" s="527"/>
      <c r="L1181" s="527"/>
      <c r="M1181" s="527"/>
      <c r="N1181" s="527"/>
      <c r="O1181" s="527"/>
      <c r="P1181" s="527"/>
      <c r="Q1181" s="527"/>
      <c r="R1181" s="527"/>
      <c r="S1181" s="527"/>
      <c r="T1181" s="527"/>
      <c r="U1181" s="527"/>
      <c r="V1181" s="527"/>
      <c r="W1181" s="527"/>
      <c r="X1181" s="527"/>
      <c r="Y1181" s="527"/>
      <c r="Z1181" s="527"/>
      <c r="AA1181" s="527"/>
      <c r="AB1181" s="527"/>
      <c r="AC1181" s="527"/>
      <c r="HN1181" s="527"/>
      <c r="HO1181" s="527"/>
      <c r="HP1181" s="527"/>
      <c r="HQ1181" s="527"/>
      <c r="HR1181" s="527"/>
      <c r="HS1181" s="527"/>
      <c r="HT1181" s="527"/>
      <c r="HU1181" s="527"/>
      <c r="HV1181" s="527"/>
      <c r="HW1181" s="527"/>
      <c r="HX1181" s="527"/>
      <c r="HY1181" s="527"/>
      <c r="HZ1181" s="527"/>
      <c r="IA1181" s="527"/>
      <c r="IB1181" s="527"/>
      <c r="IC1181" s="527"/>
      <c r="ID1181" s="527"/>
      <c r="IE1181" s="527"/>
      <c r="IF1181" s="527"/>
      <c r="IG1181" s="527"/>
      <c r="IH1181" s="527"/>
      <c r="II1181" s="527"/>
      <c r="IJ1181" s="527"/>
      <c r="IK1181" s="527"/>
      <c r="IL1181" s="527"/>
      <c r="IM1181" s="527"/>
      <c r="IN1181" s="527"/>
      <c r="IO1181" s="527"/>
      <c r="IP1181" s="527"/>
      <c r="IQ1181" s="527"/>
      <c r="IR1181" s="527"/>
      <c r="IS1181" s="527"/>
    </row>
    <row r="1182" s="5" customFormat="1" ht="24.95" customHeight="1" spans="1:253">
      <c r="A1182" s="568" t="s">
        <v>945</v>
      </c>
      <c r="B1182" s="367">
        <f t="shared" ref="B1182:F1182" si="226">SUM(B1183:B1196)</f>
        <v>0</v>
      </c>
      <c r="C1182" s="367">
        <f t="shared" si="226"/>
        <v>0</v>
      </c>
      <c r="D1182" s="367">
        <f t="shared" si="226"/>
        <v>0</v>
      </c>
      <c r="E1182" s="561" t="str">
        <f t="shared" si="224"/>
        <v/>
      </c>
      <c r="F1182" s="367">
        <f t="shared" si="226"/>
        <v>0</v>
      </c>
      <c r="G1182" s="562" t="str">
        <f t="shared" si="225"/>
        <v/>
      </c>
      <c r="H1182" s="527"/>
      <c r="I1182" s="527"/>
      <c r="J1182" s="527"/>
      <c r="K1182" s="527"/>
      <c r="L1182" s="527"/>
      <c r="M1182" s="527"/>
      <c r="N1182" s="527"/>
      <c r="O1182" s="527"/>
      <c r="P1182" s="527"/>
      <c r="Q1182" s="527"/>
      <c r="R1182" s="527"/>
      <c r="S1182" s="527"/>
      <c r="T1182" s="527"/>
      <c r="U1182" s="527"/>
      <c r="V1182" s="527"/>
      <c r="W1182" s="527"/>
      <c r="X1182" s="527"/>
      <c r="Y1182" s="527"/>
      <c r="Z1182" s="527"/>
      <c r="AA1182" s="527"/>
      <c r="AB1182" s="527"/>
      <c r="AC1182" s="527"/>
      <c r="HN1182" s="527"/>
      <c r="HO1182" s="527"/>
      <c r="HP1182" s="527"/>
      <c r="HQ1182" s="527"/>
      <c r="HR1182" s="527"/>
      <c r="HS1182" s="527"/>
      <c r="HT1182" s="527"/>
      <c r="HU1182" s="527"/>
      <c r="HV1182" s="527"/>
      <c r="HW1182" s="527"/>
      <c r="HX1182" s="527"/>
      <c r="HY1182" s="527"/>
      <c r="HZ1182" s="527"/>
      <c r="IA1182" s="527"/>
      <c r="IB1182" s="527"/>
      <c r="IC1182" s="527"/>
      <c r="ID1182" s="527"/>
      <c r="IE1182" s="527"/>
      <c r="IF1182" s="527"/>
      <c r="IG1182" s="527"/>
      <c r="IH1182" s="527"/>
      <c r="II1182" s="527"/>
      <c r="IJ1182" s="527"/>
      <c r="IK1182" s="527"/>
      <c r="IL1182" s="527"/>
      <c r="IM1182" s="527"/>
      <c r="IN1182" s="527"/>
      <c r="IO1182" s="527"/>
      <c r="IP1182" s="527"/>
      <c r="IQ1182" s="527"/>
      <c r="IR1182" s="527"/>
      <c r="IS1182" s="527"/>
    </row>
    <row r="1183" s="528" customFormat="1" ht="24.95" customHeight="1" spans="1:253">
      <c r="A1183" s="563" t="s">
        <v>50</v>
      </c>
      <c r="B1183" s="564">
        <v>0</v>
      </c>
      <c r="C1183" s="565">
        <v>0</v>
      </c>
      <c r="D1183" s="565">
        <v>0</v>
      </c>
      <c r="E1183" s="566" t="str">
        <f t="shared" si="224"/>
        <v/>
      </c>
      <c r="F1183" s="565">
        <v>0</v>
      </c>
      <c r="G1183" s="567" t="str">
        <f t="shared" si="225"/>
        <v/>
      </c>
    </row>
    <row r="1184" s="528" customFormat="1" ht="24.95" customHeight="1" spans="1:253">
      <c r="A1184" s="563" t="s">
        <v>51</v>
      </c>
      <c r="B1184" s="564">
        <v>0</v>
      </c>
      <c r="C1184" s="565">
        <v>0</v>
      </c>
      <c r="D1184" s="565">
        <v>0</v>
      </c>
      <c r="E1184" s="566" t="str">
        <f t="shared" si="224"/>
        <v/>
      </c>
      <c r="F1184" s="565">
        <v>0</v>
      </c>
      <c r="G1184" s="567" t="str">
        <f t="shared" si="225"/>
        <v/>
      </c>
    </row>
    <row r="1185" s="532" customFormat="1" ht="24.95" customHeight="1" spans="1:253">
      <c r="A1185" s="563" t="s">
        <v>52</v>
      </c>
      <c r="B1185" s="564">
        <v>0</v>
      </c>
      <c r="C1185" s="565">
        <v>0</v>
      </c>
      <c r="D1185" s="565">
        <v>0</v>
      </c>
      <c r="E1185" s="566" t="str">
        <f t="shared" si="224"/>
        <v/>
      </c>
      <c r="F1185" s="565">
        <v>0</v>
      </c>
      <c r="G1185" s="567" t="str">
        <f t="shared" si="225"/>
        <v/>
      </c>
      <c r="H1185" s="527"/>
      <c r="I1185" s="527"/>
      <c r="J1185" s="527"/>
      <c r="K1185" s="527"/>
      <c r="L1185" s="527"/>
      <c r="M1185" s="527"/>
      <c r="N1185" s="527"/>
      <c r="O1185" s="527"/>
      <c r="P1185" s="527"/>
      <c r="Q1185" s="527"/>
      <c r="R1185" s="527"/>
      <c r="S1185" s="527"/>
      <c r="T1185" s="527"/>
      <c r="U1185" s="527"/>
      <c r="V1185" s="527"/>
      <c r="W1185" s="527"/>
      <c r="X1185" s="527"/>
      <c r="Y1185" s="527"/>
      <c r="Z1185" s="527"/>
      <c r="AA1185" s="527"/>
      <c r="AB1185" s="527"/>
      <c r="AC1185" s="527"/>
      <c r="HN1185" s="527"/>
      <c r="HO1185" s="527"/>
      <c r="HP1185" s="527"/>
      <c r="HQ1185" s="527"/>
      <c r="HR1185" s="527"/>
      <c r="HS1185" s="527"/>
      <c r="HT1185" s="527"/>
      <c r="HU1185" s="527"/>
      <c r="HV1185" s="527"/>
      <c r="HW1185" s="527"/>
      <c r="HX1185" s="527"/>
      <c r="HY1185" s="527"/>
      <c r="HZ1185" s="527"/>
      <c r="IA1185" s="527"/>
      <c r="IB1185" s="527"/>
      <c r="IC1185" s="527"/>
      <c r="ID1185" s="527"/>
      <c r="IE1185" s="527"/>
      <c r="IF1185" s="527"/>
      <c r="IG1185" s="527"/>
      <c r="IH1185" s="527"/>
      <c r="II1185" s="527"/>
      <c r="IJ1185" s="527"/>
      <c r="IK1185" s="527"/>
      <c r="IL1185" s="527"/>
      <c r="IM1185" s="527"/>
      <c r="IN1185" s="527"/>
      <c r="IO1185" s="527"/>
      <c r="IP1185" s="527"/>
      <c r="IQ1185" s="527"/>
      <c r="IR1185" s="527"/>
      <c r="IS1185" s="527"/>
    </row>
    <row r="1186" s="532" customFormat="1" ht="24.95" customHeight="1" spans="1:253">
      <c r="A1186" s="563" t="s">
        <v>946</v>
      </c>
      <c r="B1186" s="564">
        <v>0</v>
      </c>
      <c r="C1186" s="565">
        <v>0</v>
      </c>
      <c r="D1186" s="565">
        <v>0</v>
      </c>
      <c r="E1186" s="566" t="str">
        <f t="shared" si="224"/>
        <v/>
      </c>
      <c r="F1186" s="565">
        <v>0</v>
      </c>
      <c r="G1186" s="567" t="str">
        <f t="shared" si="225"/>
        <v/>
      </c>
      <c r="H1186" s="527"/>
      <c r="I1186" s="527"/>
      <c r="J1186" s="527"/>
      <c r="K1186" s="527"/>
      <c r="L1186" s="527"/>
      <c r="M1186" s="527"/>
      <c r="N1186" s="527"/>
      <c r="O1186" s="527"/>
      <c r="P1186" s="527"/>
      <c r="Q1186" s="527"/>
      <c r="R1186" s="527"/>
      <c r="S1186" s="527"/>
      <c r="T1186" s="527"/>
      <c r="U1186" s="527"/>
      <c r="V1186" s="527"/>
      <c r="W1186" s="527"/>
      <c r="X1186" s="527"/>
      <c r="Y1186" s="527"/>
      <c r="Z1186" s="527"/>
      <c r="AA1186" s="527"/>
      <c r="AB1186" s="527"/>
      <c r="AC1186" s="527"/>
      <c r="HN1186" s="527"/>
      <c r="HO1186" s="527"/>
      <c r="HP1186" s="527"/>
      <c r="HQ1186" s="527"/>
      <c r="HR1186" s="527"/>
      <c r="HS1186" s="527"/>
      <c r="HT1186" s="527"/>
      <c r="HU1186" s="527"/>
      <c r="HV1186" s="527"/>
      <c r="HW1186" s="527"/>
      <c r="HX1186" s="527"/>
      <c r="HY1186" s="527"/>
      <c r="HZ1186" s="527"/>
      <c r="IA1186" s="527"/>
      <c r="IB1186" s="527"/>
      <c r="IC1186" s="527"/>
      <c r="ID1186" s="527"/>
      <c r="IE1186" s="527"/>
      <c r="IF1186" s="527"/>
      <c r="IG1186" s="527"/>
      <c r="IH1186" s="527"/>
      <c r="II1186" s="527"/>
      <c r="IJ1186" s="527"/>
      <c r="IK1186" s="527"/>
      <c r="IL1186" s="527"/>
      <c r="IM1186" s="527"/>
      <c r="IN1186" s="527"/>
      <c r="IO1186" s="527"/>
      <c r="IP1186" s="527"/>
      <c r="IQ1186" s="527"/>
      <c r="IR1186" s="527"/>
      <c r="IS1186" s="527"/>
    </row>
    <row r="1187" s="525" customFormat="1" ht="24.95" customHeight="1" spans="1:253">
      <c r="A1187" s="563" t="s">
        <v>947</v>
      </c>
      <c r="B1187" s="564">
        <v>0</v>
      </c>
      <c r="C1187" s="565">
        <v>0</v>
      </c>
      <c r="D1187" s="565">
        <v>0</v>
      </c>
      <c r="E1187" s="566" t="str">
        <f t="shared" si="224"/>
        <v/>
      </c>
      <c r="F1187" s="565">
        <v>0</v>
      </c>
      <c r="G1187" s="567" t="str">
        <f t="shared" si="225"/>
        <v/>
      </c>
      <c r="H1187" s="527"/>
      <c r="I1187" s="527"/>
      <c r="J1187" s="527"/>
      <c r="K1187" s="527"/>
      <c r="L1187" s="527"/>
      <c r="M1187" s="527"/>
      <c r="N1187" s="527"/>
      <c r="O1187" s="527"/>
      <c r="P1187" s="527"/>
      <c r="Q1187" s="527"/>
      <c r="R1187" s="527"/>
      <c r="S1187" s="527"/>
      <c r="T1187" s="527"/>
      <c r="U1187" s="527"/>
      <c r="V1187" s="527"/>
      <c r="W1187" s="527"/>
      <c r="X1187" s="527"/>
      <c r="Y1187" s="527"/>
      <c r="Z1187" s="527"/>
      <c r="AA1187" s="527"/>
      <c r="AB1187" s="527"/>
      <c r="AC1187" s="527"/>
      <c r="HN1187" s="527"/>
      <c r="HO1187" s="527"/>
      <c r="HP1187" s="527"/>
      <c r="HQ1187" s="527"/>
      <c r="HR1187" s="527"/>
      <c r="HS1187" s="527"/>
      <c r="HT1187" s="527"/>
      <c r="HU1187" s="527"/>
      <c r="HV1187" s="527"/>
      <c r="HW1187" s="527"/>
      <c r="HX1187" s="527"/>
      <c r="HY1187" s="527"/>
      <c r="HZ1187" s="527"/>
      <c r="IA1187" s="527"/>
      <c r="IB1187" s="527"/>
      <c r="IC1187" s="527"/>
      <c r="ID1187" s="527"/>
      <c r="IE1187" s="527"/>
      <c r="IF1187" s="527"/>
      <c r="IG1187" s="527"/>
      <c r="IH1187" s="527"/>
      <c r="II1187" s="527"/>
      <c r="IJ1187" s="527"/>
      <c r="IK1187" s="527"/>
      <c r="IL1187" s="527"/>
      <c r="IM1187" s="527"/>
      <c r="IN1187" s="527"/>
      <c r="IO1187" s="527"/>
      <c r="IP1187" s="527"/>
      <c r="IQ1187" s="527"/>
      <c r="IR1187" s="527"/>
      <c r="IS1187" s="527"/>
    </row>
    <row r="1188" s="525" customFormat="1" ht="24.95" customHeight="1" spans="1:253">
      <c r="A1188" s="563" t="s">
        <v>948</v>
      </c>
      <c r="B1188" s="564">
        <v>0</v>
      </c>
      <c r="C1188" s="565">
        <v>0</v>
      </c>
      <c r="D1188" s="565">
        <v>0</v>
      </c>
      <c r="E1188" s="566" t="str">
        <f t="shared" si="224"/>
        <v/>
      </c>
      <c r="F1188" s="565">
        <v>0</v>
      </c>
      <c r="G1188" s="567" t="str">
        <f t="shared" si="225"/>
        <v/>
      </c>
      <c r="H1188" s="527"/>
      <c r="I1188" s="527"/>
      <c r="J1188" s="527"/>
      <c r="K1188" s="527"/>
      <c r="L1188" s="527"/>
      <c r="M1188" s="527"/>
      <c r="N1188" s="527"/>
      <c r="O1188" s="527"/>
      <c r="P1188" s="527"/>
      <c r="Q1188" s="527"/>
      <c r="R1188" s="527"/>
      <c r="S1188" s="527"/>
      <c r="T1188" s="527"/>
      <c r="U1188" s="527"/>
      <c r="V1188" s="527"/>
      <c r="W1188" s="527"/>
      <c r="X1188" s="527"/>
      <c r="Y1188" s="527"/>
      <c r="Z1188" s="527"/>
      <c r="AA1188" s="527"/>
      <c r="AB1188" s="527"/>
      <c r="AC1188" s="527"/>
      <c r="HN1188" s="527"/>
      <c r="HO1188" s="527"/>
      <c r="HP1188" s="527"/>
      <c r="HQ1188" s="527"/>
      <c r="HR1188" s="527"/>
      <c r="HS1188" s="527"/>
      <c r="HT1188" s="527"/>
      <c r="HU1188" s="527"/>
      <c r="HV1188" s="527"/>
      <c r="HW1188" s="527"/>
      <c r="HX1188" s="527"/>
      <c r="HY1188" s="527"/>
      <c r="HZ1188" s="527"/>
      <c r="IA1188" s="527"/>
      <c r="IB1188" s="527"/>
      <c r="IC1188" s="527"/>
      <c r="ID1188" s="527"/>
      <c r="IE1188" s="527"/>
      <c r="IF1188" s="527"/>
      <c r="IG1188" s="527"/>
      <c r="IH1188" s="527"/>
      <c r="II1188" s="527"/>
      <c r="IJ1188" s="527"/>
      <c r="IK1188" s="527"/>
      <c r="IL1188" s="527"/>
      <c r="IM1188" s="527"/>
      <c r="IN1188" s="527"/>
      <c r="IO1188" s="527"/>
      <c r="IP1188" s="527"/>
      <c r="IQ1188" s="527"/>
      <c r="IR1188" s="527"/>
      <c r="IS1188" s="527"/>
    </row>
    <row r="1189" s="525" customFormat="1" ht="24.95" customHeight="1" spans="1:253">
      <c r="A1189" s="563" t="s">
        <v>949</v>
      </c>
      <c r="B1189" s="564">
        <v>0</v>
      </c>
      <c r="C1189" s="565">
        <v>0</v>
      </c>
      <c r="D1189" s="565">
        <v>0</v>
      </c>
      <c r="E1189" s="566" t="str">
        <f t="shared" si="224"/>
        <v/>
      </c>
      <c r="F1189" s="565">
        <v>0</v>
      </c>
      <c r="G1189" s="567" t="str">
        <f t="shared" si="225"/>
        <v/>
      </c>
      <c r="H1189" s="527"/>
      <c r="I1189" s="527"/>
      <c r="J1189" s="527"/>
      <c r="K1189" s="527"/>
      <c r="L1189" s="527"/>
      <c r="M1189" s="527"/>
      <c r="N1189" s="527"/>
      <c r="O1189" s="527"/>
      <c r="P1189" s="527"/>
      <c r="Q1189" s="527"/>
      <c r="R1189" s="527"/>
      <c r="S1189" s="527"/>
      <c r="T1189" s="527"/>
      <c r="U1189" s="527"/>
      <c r="V1189" s="527"/>
      <c r="W1189" s="527"/>
      <c r="X1189" s="527"/>
      <c r="Y1189" s="527"/>
      <c r="Z1189" s="527"/>
      <c r="AA1189" s="527"/>
      <c r="AB1189" s="527"/>
      <c r="AC1189" s="527"/>
      <c r="HN1189" s="527"/>
      <c r="HO1189" s="527"/>
      <c r="HP1189" s="527"/>
      <c r="HQ1189" s="527"/>
      <c r="HR1189" s="527"/>
      <c r="HS1189" s="527"/>
      <c r="HT1189" s="527"/>
      <c r="HU1189" s="527"/>
      <c r="HV1189" s="527"/>
      <c r="HW1189" s="527"/>
      <c r="HX1189" s="527"/>
      <c r="HY1189" s="527"/>
      <c r="HZ1189" s="527"/>
      <c r="IA1189" s="527"/>
      <c r="IB1189" s="527"/>
      <c r="IC1189" s="527"/>
      <c r="ID1189" s="527"/>
      <c r="IE1189" s="527"/>
      <c r="IF1189" s="527"/>
      <c r="IG1189" s="527"/>
      <c r="IH1189" s="527"/>
      <c r="II1189" s="527"/>
      <c r="IJ1189" s="527"/>
      <c r="IK1189" s="527"/>
      <c r="IL1189" s="527"/>
      <c r="IM1189" s="527"/>
      <c r="IN1189" s="527"/>
      <c r="IO1189" s="527"/>
      <c r="IP1189" s="527"/>
      <c r="IQ1189" s="527"/>
      <c r="IR1189" s="527"/>
      <c r="IS1189" s="527"/>
    </row>
    <row r="1190" s="525" customFormat="1" ht="24.95" customHeight="1" spans="1:253">
      <c r="A1190" s="563" t="s">
        <v>950</v>
      </c>
      <c r="B1190" s="564">
        <v>0</v>
      </c>
      <c r="C1190" s="565">
        <v>0</v>
      </c>
      <c r="D1190" s="565">
        <v>0</v>
      </c>
      <c r="E1190" s="566" t="str">
        <f t="shared" si="224"/>
        <v/>
      </c>
      <c r="F1190" s="565">
        <v>0</v>
      </c>
      <c r="G1190" s="567" t="str">
        <f t="shared" si="225"/>
        <v/>
      </c>
      <c r="H1190" s="527"/>
      <c r="I1190" s="527"/>
      <c r="J1190" s="527"/>
      <c r="K1190" s="527"/>
      <c r="L1190" s="527"/>
      <c r="M1190" s="527"/>
      <c r="N1190" s="527"/>
      <c r="O1190" s="527"/>
      <c r="P1190" s="527"/>
      <c r="Q1190" s="527"/>
      <c r="R1190" s="527"/>
      <c r="S1190" s="527"/>
      <c r="T1190" s="527"/>
      <c r="U1190" s="527"/>
      <c r="V1190" s="527"/>
      <c r="W1190" s="527"/>
      <c r="X1190" s="527"/>
      <c r="Y1190" s="527"/>
      <c r="Z1190" s="527"/>
      <c r="AA1190" s="527"/>
      <c r="AB1190" s="527"/>
      <c r="AC1190" s="527"/>
      <c r="HN1190" s="527"/>
      <c r="HO1190" s="527"/>
      <c r="HP1190" s="527"/>
      <c r="HQ1190" s="527"/>
      <c r="HR1190" s="527"/>
      <c r="HS1190" s="527"/>
      <c r="HT1190" s="527"/>
      <c r="HU1190" s="527"/>
      <c r="HV1190" s="527"/>
      <c r="HW1190" s="527"/>
      <c r="HX1190" s="527"/>
      <c r="HY1190" s="527"/>
      <c r="HZ1190" s="527"/>
      <c r="IA1190" s="527"/>
      <c r="IB1190" s="527"/>
      <c r="IC1190" s="527"/>
      <c r="ID1190" s="527"/>
      <c r="IE1190" s="527"/>
      <c r="IF1190" s="527"/>
      <c r="IG1190" s="527"/>
      <c r="IH1190" s="527"/>
      <c r="II1190" s="527"/>
      <c r="IJ1190" s="527"/>
      <c r="IK1190" s="527"/>
      <c r="IL1190" s="527"/>
      <c r="IM1190" s="527"/>
      <c r="IN1190" s="527"/>
      <c r="IO1190" s="527"/>
      <c r="IP1190" s="527"/>
      <c r="IQ1190" s="527"/>
      <c r="IR1190" s="527"/>
      <c r="IS1190" s="527"/>
    </row>
    <row r="1191" s="528" customFormat="1" ht="24.95" customHeight="1" spans="1:253">
      <c r="A1191" s="563" t="s">
        <v>951</v>
      </c>
      <c r="B1191" s="564">
        <v>0</v>
      </c>
      <c r="C1191" s="565">
        <v>0</v>
      </c>
      <c r="D1191" s="565">
        <v>0</v>
      </c>
      <c r="E1191" s="566" t="str">
        <f t="shared" si="224"/>
        <v/>
      </c>
      <c r="F1191" s="565">
        <v>0</v>
      </c>
      <c r="G1191" s="567" t="str">
        <f t="shared" si="225"/>
        <v/>
      </c>
    </row>
    <row r="1192" s="525" customFormat="1" ht="24.95" customHeight="1" spans="1:253">
      <c r="A1192" s="563" t="s">
        <v>952</v>
      </c>
      <c r="B1192" s="564">
        <v>0</v>
      </c>
      <c r="C1192" s="565">
        <v>0</v>
      </c>
      <c r="D1192" s="565">
        <v>0</v>
      </c>
      <c r="E1192" s="566" t="str">
        <f t="shared" si="224"/>
        <v/>
      </c>
      <c r="F1192" s="565">
        <v>0</v>
      </c>
      <c r="G1192" s="567" t="str">
        <f t="shared" si="225"/>
        <v/>
      </c>
      <c r="H1192" s="527"/>
      <c r="I1192" s="527"/>
      <c r="J1192" s="527"/>
      <c r="K1192" s="527"/>
      <c r="L1192" s="527"/>
      <c r="M1192" s="527"/>
      <c r="N1192" s="527"/>
      <c r="O1192" s="527"/>
      <c r="P1192" s="527"/>
      <c r="Q1192" s="527"/>
      <c r="R1192" s="527"/>
      <c r="S1192" s="527"/>
      <c r="T1192" s="527"/>
      <c r="U1192" s="527"/>
      <c r="V1192" s="527"/>
      <c r="W1192" s="527"/>
      <c r="X1192" s="527"/>
      <c r="Y1192" s="527"/>
      <c r="Z1192" s="527"/>
      <c r="AA1192" s="527"/>
      <c r="AB1192" s="527"/>
      <c r="AC1192" s="527"/>
      <c r="HN1192" s="527"/>
      <c r="HO1192" s="527"/>
      <c r="HP1192" s="527"/>
      <c r="HQ1192" s="527"/>
      <c r="HR1192" s="527"/>
      <c r="HS1192" s="527"/>
      <c r="HT1192" s="527"/>
      <c r="HU1192" s="527"/>
      <c r="HV1192" s="527"/>
      <c r="HW1192" s="527"/>
      <c r="HX1192" s="527"/>
      <c r="HY1192" s="527"/>
      <c r="HZ1192" s="527"/>
      <c r="IA1192" s="527"/>
      <c r="IB1192" s="527"/>
      <c r="IC1192" s="527"/>
      <c r="ID1192" s="527"/>
      <c r="IE1192" s="527"/>
      <c r="IF1192" s="527"/>
      <c r="IG1192" s="527"/>
      <c r="IH1192" s="527"/>
      <c r="II1192" s="527"/>
      <c r="IJ1192" s="527"/>
      <c r="IK1192" s="527"/>
      <c r="IL1192" s="527"/>
      <c r="IM1192" s="527"/>
      <c r="IN1192" s="527"/>
      <c r="IO1192" s="527"/>
      <c r="IP1192" s="527"/>
      <c r="IQ1192" s="527"/>
      <c r="IR1192" s="527"/>
      <c r="IS1192" s="527"/>
    </row>
    <row r="1193" s="532" customFormat="1" ht="24.95" customHeight="1" spans="1:253">
      <c r="A1193" s="563" t="s">
        <v>953</v>
      </c>
      <c r="B1193" s="564">
        <v>0</v>
      </c>
      <c r="C1193" s="565">
        <v>0</v>
      </c>
      <c r="D1193" s="565">
        <v>0</v>
      </c>
      <c r="E1193" s="566" t="str">
        <f t="shared" si="224"/>
        <v/>
      </c>
      <c r="F1193" s="565">
        <v>0</v>
      </c>
      <c r="G1193" s="567" t="str">
        <f t="shared" si="225"/>
        <v/>
      </c>
      <c r="H1193" s="527"/>
      <c r="I1193" s="527"/>
      <c r="J1193" s="527"/>
      <c r="K1193" s="527"/>
      <c r="L1193" s="527"/>
      <c r="M1193" s="527"/>
      <c r="N1193" s="527"/>
      <c r="O1193" s="527"/>
      <c r="P1193" s="527"/>
      <c r="Q1193" s="527"/>
      <c r="R1193" s="527"/>
      <c r="S1193" s="527"/>
      <c r="T1193" s="527"/>
      <c r="U1193" s="527"/>
      <c r="V1193" s="527"/>
      <c r="W1193" s="527"/>
      <c r="X1193" s="527"/>
      <c r="Y1193" s="527"/>
      <c r="Z1193" s="527"/>
      <c r="AA1193" s="527"/>
      <c r="AB1193" s="527"/>
      <c r="AC1193" s="527"/>
      <c r="HN1193" s="527"/>
      <c r="HO1193" s="527"/>
      <c r="HP1193" s="527"/>
      <c r="HQ1193" s="527"/>
      <c r="HR1193" s="527"/>
      <c r="HS1193" s="527"/>
      <c r="HT1193" s="527"/>
      <c r="HU1193" s="527"/>
      <c r="HV1193" s="527"/>
      <c r="HW1193" s="527"/>
      <c r="HX1193" s="527"/>
      <c r="HY1193" s="527"/>
      <c r="HZ1193" s="527"/>
      <c r="IA1193" s="527"/>
      <c r="IB1193" s="527"/>
      <c r="IC1193" s="527"/>
      <c r="ID1193" s="527"/>
      <c r="IE1193" s="527"/>
      <c r="IF1193" s="527"/>
      <c r="IG1193" s="527"/>
      <c r="IH1193" s="527"/>
      <c r="II1193" s="527"/>
      <c r="IJ1193" s="527"/>
      <c r="IK1193" s="527"/>
      <c r="IL1193" s="527"/>
      <c r="IM1193" s="527"/>
      <c r="IN1193" s="527"/>
      <c r="IO1193" s="527"/>
      <c r="IP1193" s="527"/>
      <c r="IQ1193" s="527"/>
      <c r="IR1193" s="527"/>
      <c r="IS1193" s="527"/>
    </row>
    <row r="1194" s="528" customFormat="1" ht="24.95" customHeight="1" spans="1:253">
      <c r="A1194" s="563" t="s">
        <v>954</v>
      </c>
      <c r="B1194" s="564">
        <v>0</v>
      </c>
      <c r="C1194" s="565">
        <v>0</v>
      </c>
      <c r="D1194" s="565">
        <v>0</v>
      </c>
      <c r="E1194" s="566" t="str">
        <f t="shared" si="224"/>
        <v/>
      </c>
      <c r="F1194" s="565">
        <v>0</v>
      </c>
      <c r="G1194" s="567" t="str">
        <f t="shared" si="225"/>
        <v/>
      </c>
    </row>
    <row r="1195" s="525" customFormat="1" ht="24.95" customHeight="1" spans="1:253">
      <c r="A1195" s="563" t="s">
        <v>955</v>
      </c>
      <c r="B1195" s="564">
        <v>0</v>
      </c>
      <c r="C1195" s="565">
        <v>0</v>
      </c>
      <c r="D1195" s="565">
        <v>0</v>
      </c>
      <c r="E1195" s="566" t="str">
        <f t="shared" si="224"/>
        <v/>
      </c>
      <c r="F1195" s="565">
        <v>0</v>
      </c>
      <c r="G1195" s="567" t="str">
        <f t="shared" si="225"/>
        <v/>
      </c>
      <c r="H1195" s="527"/>
      <c r="I1195" s="527"/>
      <c r="J1195" s="527"/>
      <c r="K1195" s="527"/>
      <c r="L1195" s="527"/>
      <c r="M1195" s="527"/>
      <c r="N1195" s="527"/>
      <c r="O1195" s="527"/>
      <c r="P1195" s="527"/>
      <c r="Q1195" s="527"/>
      <c r="R1195" s="527"/>
      <c r="S1195" s="527"/>
      <c r="T1195" s="527"/>
      <c r="U1195" s="527"/>
      <c r="V1195" s="527"/>
      <c r="W1195" s="527"/>
      <c r="X1195" s="527"/>
      <c r="Y1195" s="527"/>
      <c r="Z1195" s="527"/>
      <c r="AA1195" s="527"/>
      <c r="AB1195" s="527"/>
      <c r="AC1195" s="527"/>
      <c r="HN1195" s="527"/>
      <c r="HO1195" s="527"/>
      <c r="HP1195" s="527"/>
      <c r="HQ1195" s="527"/>
      <c r="HR1195" s="527"/>
      <c r="HS1195" s="527"/>
      <c r="HT1195" s="527"/>
      <c r="HU1195" s="527"/>
      <c r="HV1195" s="527"/>
      <c r="HW1195" s="527"/>
      <c r="HX1195" s="527"/>
      <c r="HY1195" s="527"/>
      <c r="HZ1195" s="527"/>
      <c r="IA1195" s="527"/>
      <c r="IB1195" s="527"/>
      <c r="IC1195" s="527"/>
      <c r="ID1195" s="527"/>
      <c r="IE1195" s="527"/>
      <c r="IF1195" s="527"/>
      <c r="IG1195" s="527"/>
      <c r="IH1195" s="527"/>
      <c r="II1195" s="527"/>
      <c r="IJ1195" s="527"/>
      <c r="IK1195" s="527"/>
      <c r="IL1195" s="527"/>
      <c r="IM1195" s="527"/>
      <c r="IN1195" s="527"/>
      <c r="IO1195" s="527"/>
      <c r="IP1195" s="527"/>
      <c r="IQ1195" s="527"/>
      <c r="IR1195" s="527"/>
      <c r="IS1195" s="527"/>
    </row>
    <row r="1196" s="528" customFormat="1" ht="24.95" customHeight="1" spans="1:253">
      <c r="A1196" s="563" t="s">
        <v>956</v>
      </c>
      <c r="B1196" s="564">
        <v>0</v>
      </c>
      <c r="C1196" s="565">
        <v>0</v>
      </c>
      <c r="D1196" s="565">
        <v>0</v>
      </c>
      <c r="E1196" s="566" t="str">
        <f t="shared" si="224"/>
        <v/>
      </c>
      <c r="F1196" s="565">
        <v>0</v>
      </c>
      <c r="G1196" s="567" t="str">
        <f t="shared" si="225"/>
        <v/>
      </c>
    </row>
    <row r="1197" s="528" customFormat="1" ht="37.5" spans="1:253">
      <c r="A1197" s="568" t="s">
        <v>957</v>
      </c>
      <c r="B1197" s="367">
        <f t="shared" ref="B1197:F1197" si="227">SUM(B1198)</f>
        <v>0</v>
      </c>
      <c r="C1197" s="367">
        <f t="shared" si="227"/>
        <v>0</v>
      </c>
      <c r="D1197" s="367">
        <f t="shared" si="227"/>
        <v>0</v>
      </c>
      <c r="E1197" s="561" t="str">
        <f t="shared" si="224"/>
        <v/>
      </c>
      <c r="F1197" s="367">
        <f t="shared" si="227"/>
        <v>0</v>
      </c>
      <c r="G1197" s="562" t="str">
        <f t="shared" si="225"/>
        <v/>
      </c>
    </row>
    <row r="1198" s="525" customFormat="1" ht="37.5" spans="1:253">
      <c r="A1198" s="563" t="s">
        <v>958</v>
      </c>
      <c r="B1198" s="564">
        <v>0</v>
      </c>
      <c r="C1198" s="565">
        <v>0</v>
      </c>
      <c r="D1198" s="565">
        <v>0</v>
      </c>
      <c r="E1198" s="566" t="str">
        <f t="shared" si="224"/>
        <v/>
      </c>
      <c r="F1198" s="565">
        <v>0</v>
      </c>
      <c r="G1198" s="567" t="str">
        <f t="shared" si="225"/>
        <v/>
      </c>
      <c r="H1198" s="527"/>
      <c r="I1198" s="527"/>
      <c r="J1198" s="527"/>
      <c r="K1198" s="527"/>
      <c r="L1198" s="527"/>
      <c r="M1198" s="527"/>
      <c r="N1198" s="527"/>
      <c r="O1198" s="527"/>
      <c r="P1198" s="527"/>
      <c r="Q1198" s="527"/>
      <c r="R1198" s="527"/>
      <c r="S1198" s="527"/>
      <c r="T1198" s="527"/>
      <c r="U1198" s="527"/>
      <c r="V1198" s="527"/>
      <c r="W1198" s="527"/>
      <c r="X1198" s="527"/>
      <c r="Y1198" s="527"/>
      <c r="Z1198" s="527"/>
      <c r="AA1198" s="527"/>
      <c r="AB1198" s="527"/>
      <c r="AC1198" s="527"/>
      <c r="HN1198" s="527"/>
      <c r="HO1198" s="527"/>
      <c r="HP1198" s="527"/>
      <c r="HQ1198" s="527"/>
      <c r="HR1198" s="527"/>
      <c r="HS1198" s="527"/>
      <c r="HT1198" s="527"/>
      <c r="HU1198" s="527"/>
      <c r="HV1198" s="527"/>
      <c r="HW1198" s="527"/>
      <c r="HX1198" s="527"/>
      <c r="HY1198" s="527"/>
      <c r="HZ1198" s="527"/>
      <c r="IA1198" s="527"/>
      <c r="IB1198" s="527"/>
      <c r="IC1198" s="527"/>
      <c r="ID1198" s="527"/>
      <c r="IE1198" s="527"/>
      <c r="IF1198" s="527"/>
      <c r="IG1198" s="527"/>
      <c r="IH1198" s="527"/>
      <c r="II1198" s="527"/>
      <c r="IJ1198" s="527"/>
      <c r="IK1198" s="527"/>
      <c r="IL1198" s="527"/>
      <c r="IM1198" s="527"/>
      <c r="IN1198" s="527"/>
      <c r="IO1198" s="527"/>
      <c r="IP1198" s="527"/>
      <c r="IQ1198" s="527"/>
      <c r="IR1198" s="527"/>
      <c r="IS1198" s="527"/>
    </row>
    <row r="1199" s="525" customFormat="1" ht="24.95" customHeight="1" spans="1:253">
      <c r="A1199" s="568" t="s">
        <v>959</v>
      </c>
      <c r="B1199" s="367">
        <f t="shared" ref="B1199:F1199" si="228">SUM(B1200,B1211,B1215)</f>
        <v>15258</v>
      </c>
      <c r="C1199" s="367">
        <f t="shared" si="228"/>
        <v>30303</v>
      </c>
      <c r="D1199" s="367">
        <f t="shared" si="228"/>
        <v>11679</v>
      </c>
      <c r="E1199" s="561">
        <f t="shared" si="224"/>
        <v>0.385407385407385</v>
      </c>
      <c r="F1199" s="367">
        <f t="shared" si="228"/>
        <v>14279</v>
      </c>
      <c r="G1199" s="562">
        <f t="shared" si="225"/>
        <v>-0.182085580222705</v>
      </c>
      <c r="H1199" s="527"/>
      <c r="I1199" s="527"/>
      <c r="J1199" s="527"/>
      <c r="K1199" s="527"/>
      <c r="L1199" s="527"/>
      <c r="M1199" s="527"/>
      <c r="N1199" s="527"/>
      <c r="O1199" s="527"/>
      <c r="P1199" s="527"/>
      <c r="Q1199" s="527"/>
      <c r="R1199" s="527"/>
      <c r="S1199" s="527"/>
      <c r="T1199" s="527"/>
      <c r="U1199" s="527"/>
      <c r="V1199" s="527"/>
      <c r="W1199" s="527"/>
      <c r="X1199" s="527"/>
      <c r="Y1199" s="527"/>
      <c r="Z1199" s="527"/>
      <c r="AA1199" s="527"/>
      <c r="AB1199" s="527"/>
      <c r="AC1199" s="527"/>
      <c r="HN1199" s="527"/>
      <c r="HO1199" s="527"/>
      <c r="HP1199" s="527"/>
      <c r="HQ1199" s="527"/>
      <c r="HR1199" s="527"/>
      <c r="HS1199" s="527"/>
      <c r="HT1199" s="527"/>
      <c r="HU1199" s="527"/>
      <c r="HV1199" s="527"/>
      <c r="HW1199" s="527"/>
      <c r="HX1199" s="527"/>
      <c r="HY1199" s="527"/>
      <c r="HZ1199" s="527"/>
      <c r="IA1199" s="527"/>
      <c r="IB1199" s="527"/>
      <c r="IC1199" s="527"/>
      <c r="ID1199" s="527"/>
      <c r="IE1199" s="527"/>
      <c r="IF1199" s="527"/>
      <c r="IG1199" s="527"/>
      <c r="IH1199" s="527"/>
      <c r="II1199" s="527"/>
      <c r="IJ1199" s="527"/>
      <c r="IK1199" s="527"/>
      <c r="IL1199" s="527"/>
      <c r="IM1199" s="527"/>
      <c r="IN1199" s="527"/>
      <c r="IO1199" s="527"/>
      <c r="IP1199" s="527"/>
      <c r="IQ1199" s="527"/>
      <c r="IR1199" s="527"/>
      <c r="IS1199" s="527"/>
    </row>
    <row r="1200" s="528" customFormat="1" ht="24.95" customHeight="1" spans="1:253">
      <c r="A1200" s="568" t="s">
        <v>960</v>
      </c>
      <c r="B1200" s="367">
        <f t="shared" ref="B1200:F1200" si="229">SUM(B1201:B1210)</f>
        <v>11954</v>
      </c>
      <c r="C1200" s="367">
        <f t="shared" si="229"/>
        <v>27202</v>
      </c>
      <c r="D1200" s="367">
        <f t="shared" si="229"/>
        <v>8578</v>
      </c>
      <c r="E1200" s="561">
        <f t="shared" si="224"/>
        <v>0.315344459966179</v>
      </c>
      <c r="F1200" s="367">
        <f t="shared" si="229"/>
        <v>10971</v>
      </c>
      <c r="G1200" s="562">
        <f t="shared" si="225"/>
        <v>-0.218120499498678</v>
      </c>
    </row>
    <row r="1201" s="525" customFormat="1" ht="24.95" customHeight="1" spans="1:253">
      <c r="A1201" s="563" t="s">
        <v>961</v>
      </c>
      <c r="B1201" s="564">
        <v>0</v>
      </c>
      <c r="C1201" s="565">
        <v>0</v>
      </c>
      <c r="D1201" s="565">
        <v>0</v>
      </c>
      <c r="E1201" s="566" t="str">
        <f t="shared" si="224"/>
        <v/>
      </c>
      <c r="F1201" s="565">
        <v>0</v>
      </c>
      <c r="G1201" s="567" t="str">
        <f t="shared" si="225"/>
        <v/>
      </c>
      <c r="H1201" s="527"/>
      <c r="I1201" s="527"/>
      <c r="J1201" s="527"/>
      <c r="K1201" s="527"/>
      <c r="L1201" s="527"/>
      <c r="M1201" s="527"/>
      <c r="N1201" s="527"/>
      <c r="O1201" s="527"/>
      <c r="P1201" s="527"/>
      <c r="Q1201" s="527"/>
      <c r="R1201" s="527"/>
      <c r="S1201" s="527"/>
      <c r="T1201" s="527"/>
      <c r="U1201" s="527"/>
      <c r="V1201" s="527"/>
      <c r="W1201" s="527"/>
      <c r="X1201" s="527"/>
      <c r="Y1201" s="527"/>
      <c r="Z1201" s="527"/>
      <c r="AA1201" s="527"/>
      <c r="AB1201" s="527"/>
      <c r="AC1201" s="527"/>
      <c r="HN1201" s="527"/>
      <c r="HO1201" s="527"/>
      <c r="HP1201" s="527"/>
      <c r="HQ1201" s="527"/>
      <c r="HR1201" s="527"/>
      <c r="HS1201" s="527"/>
      <c r="HT1201" s="527"/>
      <c r="HU1201" s="527"/>
      <c r="HV1201" s="527"/>
      <c r="HW1201" s="527"/>
      <c r="HX1201" s="527"/>
      <c r="HY1201" s="527"/>
      <c r="HZ1201" s="527"/>
      <c r="IA1201" s="527"/>
      <c r="IB1201" s="527"/>
      <c r="IC1201" s="527"/>
      <c r="ID1201" s="527"/>
      <c r="IE1201" s="527"/>
      <c r="IF1201" s="527"/>
      <c r="IG1201" s="527"/>
      <c r="IH1201" s="527"/>
      <c r="II1201" s="527"/>
      <c r="IJ1201" s="527"/>
      <c r="IK1201" s="527"/>
      <c r="IL1201" s="527"/>
      <c r="IM1201" s="527"/>
      <c r="IN1201" s="527"/>
      <c r="IO1201" s="527"/>
      <c r="IP1201" s="527"/>
      <c r="IQ1201" s="527"/>
      <c r="IR1201" s="527"/>
      <c r="IS1201" s="527"/>
    </row>
    <row r="1202" s="532" customFormat="1" ht="24.95" customHeight="1" spans="1:253">
      <c r="A1202" s="563" t="s">
        <v>962</v>
      </c>
      <c r="B1202" s="564">
        <v>0</v>
      </c>
      <c r="C1202" s="565">
        <v>3215</v>
      </c>
      <c r="D1202" s="565">
        <v>2122</v>
      </c>
      <c r="E1202" s="566">
        <f t="shared" si="224"/>
        <v>0.660031104199067</v>
      </c>
      <c r="F1202" s="565">
        <v>2718</v>
      </c>
      <c r="G1202" s="567">
        <f t="shared" si="225"/>
        <v>-0.219278881530537</v>
      </c>
      <c r="H1202" s="527"/>
      <c r="I1202" s="527"/>
      <c r="J1202" s="527"/>
      <c r="K1202" s="527"/>
      <c r="L1202" s="527"/>
      <c r="M1202" s="527"/>
      <c r="N1202" s="527"/>
      <c r="O1202" s="527"/>
      <c r="P1202" s="527"/>
      <c r="Q1202" s="527"/>
      <c r="R1202" s="527"/>
      <c r="S1202" s="527"/>
      <c r="T1202" s="527"/>
      <c r="U1202" s="527"/>
      <c r="V1202" s="527"/>
      <c r="W1202" s="527"/>
      <c r="X1202" s="527"/>
      <c r="Y1202" s="527"/>
      <c r="Z1202" s="527"/>
      <c r="AA1202" s="527"/>
      <c r="AB1202" s="527"/>
      <c r="AC1202" s="527"/>
      <c r="HN1202" s="527"/>
      <c r="HO1202" s="527"/>
      <c r="HP1202" s="527"/>
      <c r="HQ1202" s="527"/>
      <c r="HR1202" s="527"/>
      <c r="HS1202" s="527"/>
      <c r="HT1202" s="527"/>
      <c r="HU1202" s="527"/>
      <c r="HV1202" s="527"/>
      <c r="HW1202" s="527"/>
      <c r="HX1202" s="527"/>
      <c r="HY1202" s="527"/>
      <c r="HZ1202" s="527"/>
      <c r="IA1202" s="527"/>
      <c r="IB1202" s="527"/>
      <c r="IC1202" s="527"/>
      <c r="ID1202" s="527"/>
      <c r="IE1202" s="527"/>
      <c r="IF1202" s="527"/>
      <c r="IG1202" s="527"/>
      <c r="IH1202" s="527"/>
      <c r="II1202" s="527"/>
      <c r="IJ1202" s="527"/>
      <c r="IK1202" s="527"/>
      <c r="IL1202" s="527"/>
      <c r="IM1202" s="527"/>
      <c r="IN1202" s="527"/>
      <c r="IO1202" s="527"/>
      <c r="IP1202" s="527"/>
      <c r="IQ1202" s="527"/>
      <c r="IR1202" s="527"/>
      <c r="IS1202" s="527"/>
    </row>
    <row r="1203" s="529" customFormat="1" ht="37.5" customHeight="1" spans="1:253">
      <c r="A1203" s="563" t="s">
        <v>963</v>
      </c>
      <c r="B1203" s="564">
        <v>0</v>
      </c>
      <c r="C1203" s="565">
        <v>0</v>
      </c>
      <c r="D1203" s="565">
        <v>0</v>
      </c>
      <c r="E1203" s="566" t="str">
        <f t="shared" si="224"/>
        <v/>
      </c>
      <c r="F1203" s="565">
        <v>0</v>
      </c>
      <c r="G1203" s="567" t="str">
        <f t="shared" si="225"/>
        <v/>
      </c>
      <c r="H1203" s="527"/>
      <c r="I1203" s="527"/>
      <c r="J1203" s="527"/>
      <c r="K1203" s="527"/>
      <c r="L1203" s="527"/>
      <c r="M1203" s="527"/>
      <c r="N1203" s="527"/>
      <c r="O1203" s="527"/>
      <c r="P1203" s="527"/>
      <c r="Q1203" s="527"/>
      <c r="R1203" s="527"/>
      <c r="S1203" s="527"/>
      <c r="T1203" s="527"/>
      <c r="U1203" s="527"/>
      <c r="V1203" s="527"/>
      <c r="W1203" s="527"/>
      <c r="X1203" s="527"/>
      <c r="Y1203" s="527"/>
      <c r="Z1203" s="527"/>
      <c r="AA1203" s="527"/>
      <c r="AB1203" s="527"/>
      <c r="AC1203" s="527"/>
      <c r="HN1203" s="527"/>
      <c r="HO1203" s="527"/>
      <c r="HP1203" s="527"/>
      <c r="HQ1203" s="527"/>
      <c r="HR1203" s="527"/>
      <c r="HS1203" s="527"/>
      <c r="HT1203" s="527"/>
      <c r="HU1203" s="527"/>
      <c r="HV1203" s="527"/>
      <c r="HW1203" s="527"/>
      <c r="HX1203" s="527"/>
      <c r="HY1203" s="527"/>
      <c r="HZ1203" s="527"/>
      <c r="IA1203" s="527"/>
      <c r="IB1203" s="527"/>
      <c r="IC1203" s="527"/>
      <c r="ID1203" s="527"/>
      <c r="IE1203" s="527"/>
      <c r="IF1203" s="527"/>
      <c r="IG1203" s="527"/>
      <c r="IH1203" s="527"/>
      <c r="II1203" s="527"/>
      <c r="IJ1203" s="527"/>
      <c r="IK1203" s="527"/>
      <c r="IL1203" s="527"/>
      <c r="IM1203" s="527"/>
      <c r="IN1203" s="527"/>
      <c r="IO1203" s="527"/>
      <c r="IP1203" s="527"/>
      <c r="IQ1203" s="527"/>
      <c r="IR1203" s="527"/>
      <c r="IS1203" s="527"/>
    </row>
    <row r="1204" s="525" customFormat="1" ht="24.95" customHeight="1" spans="1:253">
      <c r="A1204" s="563" t="s">
        <v>964</v>
      </c>
      <c r="B1204" s="564">
        <v>0</v>
      </c>
      <c r="C1204" s="565">
        <v>4</v>
      </c>
      <c r="D1204" s="565">
        <v>4</v>
      </c>
      <c r="E1204" s="566">
        <f t="shared" si="224"/>
        <v>1</v>
      </c>
      <c r="F1204" s="565">
        <v>290</v>
      </c>
      <c r="G1204" s="567">
        <f t="shared" si="225"/>
        <v>-0.986206896551724</v>
      </c>
      <c r="H1204" s="527"/>
      <c r="I1204" s="527"/>
      <c r="J1204" s="527"/>
      <c r="K1204" s="527"/>
      <c r="L1204" s="527"/>
      <c r="M1204" s="527"/>
      <c r="N1204" s="527"/>
      <c r="O1204" s="527"/>
      <c r="P1204" s="527"/>
      <c r="Q1204" s="527"/>
      <c r="R1204" s="527"/>
      <c r="S1204" s="527"/>
      <c r="T1204" s="527"/>
      <c r="U1204" s="527"/>
      <c r="V1204" s="527"/>
      <c r="W1204" s="527"/>
      <c r="X1204" s="527"/>
      <c r="Y1204" s="527"/>
      <c r="Z1204" s="527"/>
      <c r="AA1204" s="527"/>
      <c r="AB1204" s="527"/>
      <c r="AC1204" s="527"/>
      <c r="HN1204" s="527"/>
      <c r="HO1204" s="527"/>
      <c r="HP1204" s="527"/>
      <c r="HQ1204" s="527"/>
      <c r="HR1204" s="527"/>
      <c r="HS1204" s="527"/>
      <c r="HT1204" s="527"/>
      <c r="HU1204" s="527"/>
      <c r="HV1204" s="527"/>
      <c r="HW1204" s="527"/>
      <c r="HX1204" s="527"/>
      <c r="HY1204" s="527"/>
      <c r="HZ1204" s="527"/>
      <c r="IA1204" s="527"/>
      <c r="IB1204" s="527"/>
      <c r="IC1204" s="527"/>
      <c r="ID1204" s="527"/>
      <c r="IE1204" s="527"/>
      <c r="IF1204" s="527"/>
      <c r="IG1204" s="527"/>
      <c r="IH1204" s="527"/>
      <c r="II1204" s="527"/>
      <c r="IJ1204" s="527"/>
      <c r="IK1204" s="527"/>
      <c r="IL1204" s="527"/>
      <c r="IM1204" s="527"/>
      <c r="IN1204" s="527"/>
      <c r="IO1204" s="527"/>
      <c r="IP1204" s="527"/>
      <c r="IQ1204" s="527"/>
      <c r="IR1204" s="527"/>
      <c r="IS1204" s="527"/>
    </row>
    <row r="1205" s="525" customFormat="1" ht="24.95" customHeight="1" spans="1:253">
      <c r="A1205" s="563" t="s">
        <v>965</v>
      </c>
      <c r="B1205" s="564">
        <v>0</v>
      </c>
      <c r="C1205" s="565">
        <v>0</v>
      </c>
      <c r="D1205" s="565">
        <v>0</v>
      </c>
      <c r="E1205" s="566" t="str">
        <f t="shared" si="224"/>
        <v/>
      </c>
      <c r="F1205" s="565">
        <v>22</v>
      </c>
      <c r="G1205" s="567">
        <f t="shared" si="225"/>
        <v>-1</v>
      </c>
      <c r="H1205" s="527"/>
      <c r="I1205" s="527"/>
      <c r="J1205" s="527"/>
      <c r="K1205" s="527"/>
      <c r="L1205" s="527"/>
      <c r="M1205" s="527"/>
      <c r="N1205" s="527"/>
      <c r="O1205" s="527"/>
      <c r="P1205" s="527"/>
      <c r="Q1205" s="527"/>
      <c r="R1205" s="527"/>
      <c r="S1205" s="527"/>
      <c r="T1205" s="527"/>
      <c r="U1205" s="527"/>
      <c r="V1205" s="527"/>
      <c r="W1205" s="527"/>
      <c r="X1205" s="527"/>
      <c r="Y1205" s="527"/>
      <c r="Z1205" s="527"/>
      <c r="AA1205" s="527"/>
      <c r="AB1205" s="527"/>
      <c r="AC1205" s="527"/>
      <c r="HN1205" s="527"/>
      <c r="HO1205" s="527"/>
      <c r="HP1205" s="527"/>
      <c r="HQ1205" s="527"/>
      <c r="HR1205" s="527"/>
      <c r="HS1205" s="527"/>
      <c r="HT1205" s="527"/>
      <c r="HU1205" s="527"/>
      <c r="HV1205" s="527"/>
      <c r="HW1205" s="527"/>
      <c r="HX1205" s="527"/>
      <c r="HY1205" s="527"/>
      <c r="HZ1205" s="527"/>
      <c r="IA1205" s="527"/>
      <c r="IB1205" s="527"/>
      <c r="IC1205" s="527"/>
      <c r="ID1205" s="527"/>
      <c r="IE1205" s="527"/>
      <c r="IF1205" s="527"/>
      <c r="IG1205" s="527"/>
      <c r="IH1205" s="527"/>
      <c r="II1205" s="527"/>
      <c r="IJ1205" s="527"/>
      <c r="IK1205" s="527"/>
      <c r="IL1205" s="527"/>
      <c r="IM1205" s="527"/>
      <c r="IN1205" s="527"/>
      <c r="IO1205" s="527"/>
      <c r="IP1205" s="527"/>
      <c r="IQ1205" s="527"/>
      <c r="IR1205" s="527"/>
      <c r="IS1205" s="527"/>
    </row>
    <row r="1206" s="528" customFormat="1" ht="24.95" customHeight="1" spans="1:253">
      <c r="A1206" s="563" t="s">
        <v>966</v>
      </c>
      <c r="B1206" s="564">
        <v>4953</v>
      </c>
      <c r="C1206" s="565">
        <v>21772</v>
      </c>
      <c r="D1206" s="565">
        <v>5913</v>
      </c>
      <c r="E1206" s="566">
        <f t="shared" si="224"/>
        <v>0.271587359911813</v>
      </c>
      <c r="F1206" s="565">
        <v>3957</v>
      </c>
      <c r="G1206" s="567">
        <f t="shared" si="225"/>
        <v>0.494313874147081</v>
      </c>
    </row>
    <row r="1207" s="528" customFormat="1" ht="24.95" customHeight="1" spans="1:253">
      <c r="A1207" s="563" t="s">
        <v>967</v>
      </c>
      <c r="B1207" s="564" t="s">
        <v>182</v>
      </c>
      <c r="C1207" s="565">
        <v>35</v>
      </c>
      <c r="D1207" s="565">
        <v>35</v>
      </c>
      <c r="E1207" s="566">
        <f t="shared" si="224"/>
        <v>1</v>
      </c>
      <c r="F1207" s="565" t="s">
        <v>182</v>
      </c>
      <c r="G1207" s="567" t="str">
        <f t="shared" si="225"/>
        <v/>
      </c>
    </row>
    <row r="1208" s="525" customFormat="1" ht="24.95" customHeight="1" spans="1:253">
      <c r="A1208" s="563" t="s">
        <v>968</v>
      </c>
      <c r="B1208" s="564" t="s">
        <v>182</v>
      </c>
      <c r="C1208" s="565">
        <v>0</v>
      </c>
      <c r="D1208" s="565">
        <v>0</v>
      </c>
      <c r="E1208" s="566" t="str">
        <f t="shared" si="224"/>
        <v/>
      </c>
      <c r="F1208" s="565" t="s">
        <v>182</v>
      </c>
      <c r="G1208" s="567" t="str">
        <f t="shared" si="225"/>
        <v/>
      </c>
      <c r="H1208" s="527"/>
      <c r="I1208" s="527"/>
      <c r="J1208" s="527"/>
      <c r="K1208" s="527"/>
      <c r="L1208" s="527"/>
      <c r="M1208" s="527"/>
      <c r="N1208" s="527"/>
      <c r="O1208" s="527"/>
      <c r="P1208" s="527"/>
      <c r="Q1208" s="527"/>
      <c r="R1208" s="527"/>
      <c r="S1208" s="527"/>
      <c r="T1208" s="527"/>
      <c r="U1208" s="527"/>
      <c r="V1208" s="527"/>
      <c r="W1208" s="527"/>
      <c r="X1208" s="527"/>
      <c r="Y1208" s="527"/>
      <c r="Z1208" s="527"/>
      <c r="AA1208" s="527"/>
      <c r="AB1208" s="527"/>
      <c r="AC1208" s="527"/>
      <c r="HN1208" s="527"/>
      <c r="HO1208" s="527"/>
      <c r="HP1208" s="527"/>
      <c r="HQ1208" s="527"/>
      <c r="HR1208" s="527"/>
      <c r="HS1208" s="527"/>
      <c r="HT1208" s="527"/>
      <c r="HU1208" s="527"/>
      <c r="HV1208" s="527"/>
      <c r="HW1208" s="527"/>
      <c r="HX1208" s="527"/>
      <c r="HY1208" s="527"/>
      <c r="HZ1208" s="527"/>
      <c r="IA1208" s="527"/>
      <c r="IB1208" s="527"/>
      <c r="IC1208" s="527"/>
      <c r="ID1208" s="527"/>
      <c r="IE1208" s="527"/>
      <c r="IF1208" s="527"/>
      <c r="IG1208" s="527"/>
      <c r="IH1208" s="527"/>
      <c r="II1208" s="527"/>
      <c r="IJ1208" s="527"/>
      <c r="IK1208" s="527"/>
      <c r="IL1208" s="527"/>
      <c r="IM1208" s="527"/>
      <c r="IN1208" s="527"/>
      <c r="IO1208" s="527"/>
      <c r="IP1208" s="527"/>
      <c r="IQ1208" s="527"/>
      <c r="IR1208" s="527"/>
      <c r="IS1208" s="527"/>
    </row>
    <row r="1209" s="528" customFormat="1" ht="24.95" customHeight="1" spans="1:253">
      <c r="A1209" s="563" t="s">
        <v>969</v>
      </c>
      <c r="B1209" s="564" t="s">
        <v>182</v>
      </c>
      <c r="C1209" s="565">
        <v>0</v>
      </c>
      <c r="D1209" s="565">
        <v>0</v>
      </c>
      <c r="E1209" s="566" t="str">
        <f t="shared" si="224"/>
        <v/>
      </c>
      <c r="F1209" s="565" t="s">
        <v>182</v>
      </c>
      <c r="G1209" s="567" t="str">
        <f t="shared" si="225"/>
        <v/>
      </c>
    </row>
    <row r="1210" s="528" customFormat="1" ht="24.95" customHeight="1" spans="1:253">
      <c r="A1210" s="563" t="s">
        <v>970</v>
      </c>
      <c r="B1210" s="564">
        <v>7001</v>
      </c>
      <c r="C1210" s="565">
        <v>2176</v>
      </c>
      <c r="D1210" s="565">
        <v>504</v>
      </c>
      <c r="E1210" s="566">
        <f t="shared" si="224"/>
        <v>0.231617647058824</v>
      </c>
      <c r="F1210" s="565">
        <v>3984</v>
      </c>
      <c r="G1210" s="567">
        <f t="shared" si="225"/>
        <v>-0.873493975903614</v>
      </c>
    </row>
    <row r="1211" s="525" customFormat="1" ht="24.95" customHeight="1" spans="1:253">
      <c r="A1211" s="568" t="s">
        <v>971</v>
      </c>
      <c r="B1211" s="367">
        <f t="shared" ref="B1211:F1211" si="230">SUM(B1212:B1214)</f>
        <v>3304</v>
      </c>
      <c r="C1211" s="367">
        <f t="shared" si="230"/>
        <v>3101</v>
      </c>
      <c r="D1211" s="367">
        <f t="shared" si="230"/>
        <v>3101</v>
      </c>
      <c r="E1211" s="561">
        <f t="shared" si="224"/>
        <v>1</v>
      </c>
      <c r="F1211" s="367">
        <f t="shared" si="230"/>
        <v>3308</v>
      </c>
      <c r="G1211" s="562">
        <f t="shared" si="225"/>
        <v>-0.0625755743651753</v>
      </c>
      <c r="H1211" s="527"/>
      <c r="I1211" s="527"/>
      <c r="J1211" s="527"/>
      <c r="K1211" s="527"/>
      <c r="L1211" s="527"/>
      <c r="M1211" s="527"/>
      <c r="N1211" s="527"/>
      <c r="O1211" s="527"/>
      <c r="P1211" s="527"/>
      <c r="Q1211" s="527"/>
      <c r="R1211" s="527"/>
      <c r="S1211" s="527"/>
      <c r="T1211" s="527"/>
      <c r="U1211" s="527"/>
      <c r="V1211" s="527"/>
      <c r="W1211" s="527"/>
      <c r="X1211" s="527"/>
      <c r="Y1211" s="527"/>
      <c r="Z1211" s="527"/>
      <c r="AA1211" s="527"/>
      <c r="AB1211" s="527"/>
      <c r="AC1211" s="527"/>
      <c r="HN1211" s="527"/>
      <c r="HO1211" s="527"/>
      <c r="HP1211" s="527"/>
      <c r="HQ1211" s="527"/>
      <c r="HR1211" s="527"/>
      <c r="HS1211" s="527"/>
      <c r="HT1211" s="527"/>
      <c r="HU1211" s="527"/>
      <c r="HV1211" s="527"/>
      <c r="HW1211" s="527"/>
      <c r="HX1211" s="527"/>
      <c r="HY1211" s="527"/>
      <c r="HZ1211" s="527"/>
      <c r="IA1211" s="527"/>
      <c r="IB1211" s="527"/>
      <c r="IC1211" s="527"/>
      <c r="ID1211" s="527"/>
      <c r="IE1211" s="527"/>
      <c r="IF1211" s="527"/>
      <c r="IG1211" s="527"/>
      <c r="IH1211" s="527"/>
      <c r="II1211" s="527"/>
      <c r="IJ1211" s="527"/>
      <c r="IK1211" s="527"/>
      <c r="IL1211" s="527"/>
      <c r="IM1211" s="527"/>
      <c r="IN1211" s="527"/>
      <c r="IO1211" s="527"/>
      <c r="IP1211" s="527"/>
      <c r="IQ1211" s="527"/>
      <c r="IR1211" s="527"/>
      <c r="IS1211" s="527"/>
    </row>
    <row r="1212" s="528" customFormat="1" ht="24.95" customHeight="1" spans="1:253">
      <c r="A1212" s="563" t="s">
        <v>972</v>
      </c>
      <c r="B1212" s="564">
        <v>3084</v>
      </c>
      <c r="C1212" s="565">
        <v>3101</v>
      </c>
      <c r="D1212" s="565">
        <v>3101</v>
      </c>
      <c r="E1212" s="566">
        <f t="shared" si="224"/>
        <v>1</v>
      </c>
      <c r="F1212" s="565">
        <v>3308</v>
      </c>
      <c r="G1212" s="567">
        <f t="shared" si="225"/>
        <v>-0.0625755743651753</v>
      </c>
    </row>
    <row r="1213" s="528" customFormat="1" ht="24.95" customHeight="1" spans="1:253">
      <c r="A1213" s="563" t="s">
        <v>973</v>
      </c>
      <c r="B1213" s="564">
        <v>0</v>
      </c>
      <c r="C1213" s="565">
        <v>0</v>
      </c>
      <c r="D1213" s="565">
        <v>0</v>
      </c>
      <c r="E1213" s="566" t="str">
        <f t="shared" si="224"/>
        <v/>
      </c>
      <c r="F1213" s="565">
        <v>0</v>
      </c>
      <c r="G1213" s="567" t="str">
        <f t="shared" si="225"/>
        <v/>
      </c>
    </row>
    <row r="1214" s="528" customFormat="1" ht="24.95" customHeight="1" spans="1:253">
      <c r="A1214" s="563" t="s">
        <v>974</v>
      </c>
      <c r="B1214" s="564">
        <v>220</v>
      </c>
      <c r="C1214" s="565">
        <v>0</v>
      </c>
      <c r="D1214" s="565">
        <v>0</v>
      </c>
      <c r="E1214" s="566" t="str">
        <f t="shared" si="224"/>
        <v/>
      </c>
      <c r="F1214" s="565">
        <v>0</v>
      </c>
      <c r="G1214" s="567" t="str">
        <f t="shared" si="225"/>
        <v/>
      </c>
    </row>
    <row r="1215" s="528" customFormat="1" ht="24.95" customHeight="1" spans="1:253">
      <c r="A1215" s="568" t="s">
        <v>975</v>
      </c>
      <c r="B1215" s="367">
        <f t="shared" ref="B1215:F1215" si="231">SUM(B1216:B1218)</f>
        <v>0</v>
      </c>
      <c r="C1215" s="367">
        <f t="shared" si="231"/>
        <v>0</v>
      </c>
      <c r="D1215" s="367">
        <f t="shared" si="231"/>
        <v>0</v>
      </c>
      <c r="E1215" s="561" t="str">
        <f t="shared" si="224"/>
        <v/>
      </c>
      <c r="F1215" s="367">
        <f t="shared" si="231"/>
        <v>0</v>
      </c>
      <c r="G1215" s="562" t="str">
        <f t="shared" si="225"/>
        <v/>
      </c>
    </row>
    <row r="1216" s="528" customFormat="1" ht="37.5" customHeight="1" spans="1:253">
      <c r="A1216" s="563" t="s">
        <v>976</v>
      </c>
      <c r="B1216" s="564">
        <v>0</v>
      </c>
      <c r="C1216" s="565">
        <v>0</v>
      </c>
      <c r="D1216" s="565">
        <v>0</v>
      </c>
      <c r="E1216" s="566" t="str">
        <f t="shared" si="224"/>
        <v/>
      </c>
      <c r="F1216" s="565">
        <v>0</v>
      </c>
      <c r="G1216" s="567" t="str">
        <f t="shared" si="225"/>
        <v/>
      </c>
    </row>
    <row r="1217" s="528" customFormat="1" ht="24.95" customHeight="1" spans="1:253">
      <c r="A1217" s="563" t="s">
        <v>977</v>
      </c>
      <c r="B1217" s="564">
        <v>0</v>
      </c>
      <c r="C1217" s="565">
        <v>0</v>
      </c>
      <c r="D1217" s="565">
        <v>0</v>
      </c>
      <c r="E1217" s="566" t="str">
        <f t="shared" si="224"/>
        <v/>
      </c>
      <c r="F1217" s="565">
        <v>0</v>
      </c>
      <c r="G1217" s="567" t="str">
        <f t="shared" si="225"/>
        <v/>
      </c>
    </row>
    <row r="1218" s="528" customFormat="1" ht="24.95" customHeight="1" spans="1:253">
      <c r="A1218" s="563" t="s">
        <v>978</v>
      </c>
      <c r="B1218" s="564">
        <v>0</v>
      </c>
      <c r="C1218" s="565">
        <v>0</v>
      </c>
      <c r="D1218" s="565">
        <v>0</v>
      </c>
      <c r="E1218" s="566" t="str">
        <f t="shared" si="224"/>
        <v/>
      </c>
      <c r="F1218" s="565">
        <v>0</v>
      </c>
      <c r="G1218" s="567" t="str">
        <f t="shared" si="225"/>
        <v/>
      </c>
    </row>
    <row r="1219" s="528" customFormat="1" ht="24.95" customHeight="1" spans="1:253">
      <c r="A1219" s="568" t="s">
        <v>979</v>
      </c>
      <c r="B1219" s="367">
        <f t="shared" ref="B1219:F1219" si="232">SUM(B1220,B1238,B1245,B1251)</f>
        <v>0</v>
      </c>
      <c r="C1219" s="367">
        <f t="shared" si="232"/>
        <v>4</v>
      </c>
      <c r="D1219" s="367">
        <f t="shared" si="232"/>
        <v>4</v>
      </c>
      <c r="E1219" s="561">
        <f t="shared" si="224"/>
        <v>1</v>
      </c>
      <c r="F1219" s="367">
        <f t="shared" si="232"/>
        <v>13</v>
      </c>
      <c r="G1219" s="562">
        <f t="shared" si="225"/>
        <v>-0.692307692307692</v>
      </c>
    </row>
    <row r="1220" s="528" customFormat="1" ht="24.95" customHeight="1" spans="1:253">
      <c r="A1220" s="568" t="s">
        <v>980</v>
      </c>
      <c r="B1220" s="367">
        <f t="shared" ref="B1220:F1220" si="233">SUM(B1221:B1237)</f>
        <v>0</v>
      </c>
      <c r="C1220" s="367">
        <f t="shared" si="233"/>
        <v>4</v>
      </c>
      <c r="D1220" s="367">
        <f t="shared" si="233"/>
        <v>4</v>
      </c>
      <c r="E1220" s="561">
        <f t="shared" si="224"/>
        <v>1</v>
      </c>
      <c r="F1220" s="367">
        <f t="shared" si="233"/>
        <v>13</v>
      </c>
      <c r="G1220" s="562">
        <f t="shared" si="225"/>
        <v>-0.692307692307692</v>
      </c>
    </row>
    <row r="1221" s="528" customFormat="1" ht="24.95" customHeight="1" spans="1:253">
      <c r="A1221" s="563" t="s">
        <v>50</v>
      </c>
      <c r="B1221" s="564">
        <v>0</v>
      </c>
      <c r="C1221" s="565">
        <v>0</v>
      </c>
      <c r="D1221" s="565">
        <v>0</v>
      </c>
      <c r="E1221" s="566" t="str">
        <f t="shared" ref="E1221:E1284" si="234">IFERROR(D1221/C1221,"")</f>
        <v/>
      </c>
      <c r="F1221" s="565">
        <v>0</v>
      </c>
      <c r="G1221" s="567" t="str">
        <f t="shared" si="225"/>
        <v/>
      </c>
    </row>
    <row r="1222" s="528" customFormat="1" ht="24.95" customHeight="1" spans="1:253">
      <c r="A1222" s="563" t="s">
        <v>51</v>
      </c>
      <c r="B1222" s="564">
        <v>0</v>
      </c>
      <c r="C1222" s="565">
        <v>0</v>
      </c>
      <c r="D1222" s="565">
        <v>0</v>
      </c>
      <c r="E1222" s="566" t="str">
        <f t="shared" si="234"/>
        <v/>
      </c>
      <c r="F1222" s="565">
        <v>0</v>
      </c>
      <c r="G1222" s="567" t="str">
        <f t="shared" si="225"/>
        <v/>
      </c>
    </row>
    <row r="1223" s="528" customFormat="1" ht="24.95" customHeight="1" spans="1:253">
      <c r="A1223" s="563" t="s">
        <v>52</v>
      </c>
      <c r="B1223" s="564">
        <v>0</v>
      </c>
      <c r="C1223" s="565">
        <v>0</v>
      </c>
      <c r="D1223" s="565">
        <v>0</v>
      </c>
      <c r="E1223" s="566" t="str">
        <f t="shared" si="234"/>
        <v/>
      </c>
      <c r="F1223" s="565">
        <v>0</v>
      </c>
      <c r="G1223" s="567" t="str">
        <f t="shared" si="225"/>
        <v/>
      </c>
    </row>
    <row r="1224" s="532" customFormat="1" ht="24.95" customHeight="1" spans="1:253">
      <c r="A1224" s="563" t="s">
        <v>981</v>
      </c>
      <c r="B1224" s="564">
        <v>0</v>
      </c>
      <c r="C1224" s="565">
        <v>0</v>
      </c>
      <c r="D1224" s="565">
        <v>0</v>
      </c>
      <c r="E1224" s="566" t="str">
        <f t="shared" si="234"/>
        <v/>
      </c>
      <c r="F1224" s="565">
        <v>0</v>
      </c>
      <c r="G1224" s="567" t="str">
        <f t="shared" si="225"/>
        <v/>
      </c>
      <c r="H1224" s="527"/>
      <c r="I1224" s="527"/>
      <c r="J1224" s="527"/>
      <c r="K1224" s="527"/>
      <c r="L1224" s="527"/>
      <c r="M1224" s="527"/>
      <c r="N1224" s="527"/>
      <c r="O1224" s="527"/>
      <c r="P1224" s="527"/>
      <c r="Q1224" s="527"/>
      <c r="R1224" s="527"/>
      <c r="S1224" s="527"/>
      <c r="T1224" s="527"/>
      <c r="U1224" s="527"/>
      <c r="V1224" s="527"/>
      <c r="W1224" s="527"/>
      <c r="X1224" s="527"/>
      <c r="Y1224" s="527"/>
      <c r="Z1224" s="527"/>
      <c r="AA1224" s="527"/>
      <c r="AB1224" s="527"/>
      <c r="AC1224" s="527"/>
      <c r="HN1224" s="527"/>
      <c r="HO1224" s="527"/>
      <c r="HP1224" s="527"/>
      <c r="HQ1224" s="527"/>
      <c r="HR1224" s="527"/>
      <c r="HS1224" s="527"/>
      <c r="HT1224" s="527"/>
      <c r="HU1224" s="527"/>
      <c r="HV1224" s="527"/>
      <c r="HW1224" s="527"/>
      <c r="HX1224" s="527"/>
      <c r="HY1224" s="527"/>
      <c r="HZ1224" s="527"/>
      <c r="IA1224" s="527"/>
      <c r="IB1224" s="527"/>
      <c r="IC1224" s="527"/>
      <c r="ID1224" s="527"/>
      <c r="IE1224" s="527"/>
      <c r="IF1224" s="527"/>
      <c r="IG1224" s="527"/>
      <c r="IH1224" s="527"/>
      <c r="II1224" s="527"/>
      <c r="IJ1224" s="527"/>
      <c r="IK1224" s="527"/>
      <c r="IL1224" s="527"/>
      <c r="IM1224" s="527"/>
      <c r="IN1224" s="527"/>
      <c r="IO1224" s="527"/>
      <c r="IP1224" s="527"/>
      <c r="IQ1224" s="527"/>
      <c r="IR1224" s="527"/>
      <c r="IS1224" s="527"/>
    </row>
    <row r="1225" s="532" customFormat="1" ht="24.95" customHeight="1" spans="1:253">
      <c r="A1225" s="563" t="s">
        <v>982</v>
      </c>
      <c r="B1225" s="564">
        <v>0</v>
      </c>
      <c r="C1225" s="565">
        <v>0</v>
      </c>
      <c r="D1225" s="565">
        <v>0</v>
      </c>
      <c r="E1225" s="566" t="str">
        <f t="shared" si="234"/>
        <v/>
      </c>
      <c r="F1225" s="565">
        <v>0</v>
      </c>
      <c r="G1225" s="567" t="str">
        <f t="shared" si="225"/>
        <v/>
      </c>
      <c r="H1225" s="527"/>
      <c r="I1225" s="527"/>
      <c r="J1225" s="527"/>
      <c r="K1225" s="527"/>
      <c r="L1225" s="527"/>
      <c r="M1225" s="527"/>
      <c r="N1225" s="527"/>
      <c r="O1225" s="527"/>
      <c r="P1225" s="527"/>
      <c r="Q1225" s="527"/>
      <c r="R1225" s="527"/>
      <c r="S1225" s="527"/>
      <c r="T1225" s="527"/>
      <c r="U1225" s="527"/>
      <c r="V1225" s="527"/>
      <c r="W1225" s="527"/>
      <c r="X1225" s="527"/>
      <c r="Y1225" s="527"/>
      <c r="Z1225" s="527"/>
      <c r="AA1225" s="527"/>
      <c r="AB1225" s="527"/>
      <c r="AC1225" s="527"/>
      <c r="HN1225" s="527"/>
      <c r="HO1225" s="527"/>
      <c r="HP1225" s="527"/>
      <c r="HQ1225" s="527"/>
      <c r="HR1225" s="527"/>
      <c r="HS1225" s="527"/>
      <c r="HT1225" s="527"/>
      <c r="HU1225" s="527"/>
      <c r="HV1225" s="527"/>
      <c r="HW1225" s="527"/>
      <c r="HX1225" s="527"/>
      <c r="HY1225" s="527"/>
      <c r="HZ1225" s="527"/>
      <c r="IA1225" s="527"/>
      <c r="IB1225" s="527"/>
      <c r="IC1225" s="527"/>
      <c r="ID1225" s="527"/>
      <c r="IE1225" s="527"/>
      <c r="IF1225" s="527"/>
      <c r="IG1225" s="527"/>
      <c r="IH1225" s="527"/>
      <c r="II1225" s="527"/>
      <c r="IJ1225" s="527"/>
      <c r="IK1225" s="527"/>
      <c r="IL1225" s="527"/>
      <c r="IM1225" s="527"/>
      <c r="IN1225" s="527"/>
      <c r="IO1225" s="527"/>
      <c r="IP1225" s="527"/>
      <c r="IQ1225" s="527"/>
      <c r="IR1225" s="527"/>
      <c r="IS1225" s="527"/>
    </row>
    <row r="1226" s="525" customFormat="1" ht="24.95" customHeight="1" spans="1:253">
      <c r="A1226" s="563" t="s">
        <v>983</v>
      </c>
      <c r="B1226" s="564">
        <v>0</v>
      </c>
      <c r="C1226" s="565">
        <v>0</v>
      </c>
      <c r="D1226" s="565">
        <v>0</v>
      </c>
      <c r="E1226" s="566" t="str">
        <f t="shared" si="234"/>
        <v/>
      </c>
      <c r="F1226" s="565">
        <v>0</v>
      </c>
      <c r="G1226" s="567" t="str">
        <f t="shared" si="225"/>
        <v/>
      </c>
      <c r="H1226" s="527"/>
      <c r="I1226" s="527"/>
      <c r="J1226" s="527"/>
      <c r="K1226" s="527"/>
      <c r="L1226" s="527"/>
      <c r="M1226" s="527"/>
      <c r="N1226" s="527"/>
      <c r="O1226" s="527"/>
      <c r="P1226" s="527"/>
      <c r="Q1226" s="527"/>
      <c r="R1226" s="527"/>
      <c r="S1226" s="527"/>
      <c r="T1226" s="527"/>
      <c r="U1226" s="527"/>
      <c r="V1226" s="527"/>
      <c r="W1226" s="527"/>
      <c r="X1226" s="527"/>
      <c r="Y1226" s="527"/>
      <c r="Z1226" s="527"/>
      <c r="AA1226" s="527"/>
      <c r="AB1226" s="527"/>
      <c r="AC1226" s="527"/>
      <c r="HN1226" s="527"/>
      <c r="HO1226" s="527"/>
      <c r="HP1226" s="527"/>
      <c r="HQ1226" s="527"/>
      <c r="HR1226" s="527"/>
      <c r="HS1226" s="527"/>
      <c r="HT1226" s="527"/>
      <c r="HU1226" s="527"/>
      <c r="HV1226" s="527"/>
      <c r="HW1226" s="527"/>
      <c r="HX1226" s="527"/>
      <c r="HY1226" s="527"/>
      <c r="HZ1226" s="527"/>
      <c r="IA1226" s="527"/>
      <c r="IB1226" s="527"/>
      <c r="IC1226" s="527"/>
      <c r="ID1226" s="527"/>
      <c r="IE1226" s="527"/>
      <c r="IF1226" s="527"/>
      <c r="IG1226" s="527"/>
      <c r="IH1226" s="527"/>
      <c r="II1226" s="527"/>
      <c r="IJ1226" s="527"/>
      <c r="IK1226" s="527"/>
      <c r="IL1226" s="527"/>
      <c r="IM1226" s="527"/>
      <c r="IN1226" s="527"/>
      <c r="IO1226" s="527"/>
      <c r="IP1226" s="527"/>
      <c r="IQ1226" s="527"/>
      <c r="IR1226" s="527"/>
      <c r="IS1226" s="527"/>
    </row>
    <row r="1227" s="525" customFormat="1" ht="24.95" customHeight="1" spans="1:253">
      <c r="A1227" s="563" t="s">
        <v>984</v>
      </c>
      <c r="B1227" s="564">
        <v>0</v>
      </c>
      <c r="C1227" s="565">
        <v>0</v>
      </c>
      <c r="D1227" s="565">
        <v>0</v>
      </c>
      <c r="E1227" s="566" t="str">
        <f t="shared" si="234"/>
        <v/>
      </c>
      <c r="F1227" s="565">
        <v>0</v>
      </c>
      <c r="G1227" s="567" t="str">
        <f t="shared" si="225"/>
        <v/>
      </c>
      <c r="H1227" s="527"/>
      <c r="I1227" s="527"/>
      <c r="J1227" s="527"/>
      <c r="K1227" s="527"/>
      <c r="L1227" s="527"/>
      <c r="M1227" s="527"/>
      <c r="N1227" s="527"/>
      <c r="O1227" s="527"/>
      <c r="P1227" s="527"/>
      <c r="Q1227" s="527"/>
      <c r="R1227" s="527"/>
      <c r="S1227" s="527"/>
      <c r="T1227" s="527"/>
      <c r="U1227" s="527"/>
      <c r="V1227" s="527"/>
      <c r="W1227" s="527"/>
      <c r="X1227" s="527"/>
      <c r="Y1227" s="527"/>
      <c r="Z1227" s="527"/>
      <c r="AA1227" s="527"/>
      <c r="AB1227" s="527"/>
      <c r="AC1227" s="527"/>
      <c r="HN1227" s="527"/>
      <c r="HO1227" s="527"/>
      <c r="HP1227" s="527"/>
      <c r="HQ1227" s="527"/>
      <c r="HR1227" s="527"/>
      <c r="HS1227" s="527"/>
      <c r="HT1227" s="527"/>
      <c r="HU1227" s="527"/>
      <c r="HV1227" s="527"/>
      <c r="HW1227" s="527"/>
      <c r="HX1227" s="527"/>
      <c r="HY1227" s="527"/>
      <c r="HZ1227" s="527"/>
      <c r="IA1227" s="527"/>
      <c r="IB1227" s="527"/>
      <c r="IC1227" s="527"/>
      <c r="ID1227" s="527"/>
      <c r="IE1227" s="527"/>
      <c r="IF1227" s="527"/>
      <c r="IG1227" s="527"/>
      <c r="IH1227" s="527"/>
      <c r="II1227" s="527"/>
      <c r="IJ1227" s="527"/>
      <c r="IK1227" s="527"/>
      <c r="IL1227" s="527"/>
      <c r="IM1227" s="527"/>
      <c r="IN1227" s="527"/>
      <c r="IO1227" s="527"/>
      <c r="IP1227" s="527"/>
      <c r="IQ1227" s="527"/>
      <c r="IR1227" s="527"/>
      <c r="IS1227" s="527"/>
    </row>
    <row r="1228" s="529" customFormat="1" ht="24.95" customHeight="1" spans="1:253">
      <c r="A1228" s="563" t="s">
        <v>985</v>
      </c>
      <c r="B1228" s="564">
        <v>0</v>
      </c>
      <c r="C1228" s="565">
        <v>0</v>
      </c>
      <c r="D1228" s="565">
        <v>0</v>
      </c>
      <c r="E1228" s="566" t="str">
        <f t="shared" si="234"/>
        <v/>
      </c>
      <c r="F1228" s="565">
        <v>0</v>
      </c>
      <c r="G1228" s="567" t="str">
        <f t="shared" si="225"/>
        <v/>
      </c>
      <c r="H1228" s="527"/>
      <c r="I1228" s="527"/>
      <c r="J1228" s="527"/>
      <c r="K1228" s="527"/>
      <c r="L1228" s="527"/>
      <c r="M1228" s="527"/>
      <c r="N1228" s="527"/>
      <c r="O1228" s="527"/>
      <c r="P1228" s="527"/>
      <c r="Q1228" s="527"/>
      <c r="R1228" s="527"/>
      <c r="S1228" s="527"/>
      <c r="T1228" s="527"/>
      <c r="U1228" s="527"/>
      <c r="V1228" s="527"/>
      <c r="W1228" s="527"/>
      <c r="X1228" s="527"/>
      <c r="Y1228" s="527"/>
      <c r="Z1228" s="527"/>
      <c r="AA1228" s="527"/>
      <c r="AB1228" s="527"/>
      <c r="AC1228" s="527"/>
      <c r="HN1228" s="527"/>
      <c r="HO1228" s="527"/>
      <c r="HP1228" s="527"/>
      <c r="HQ1228" s="527"/>
      <c r="HR1228" s="527"/>
      <c r="HS1228" s="527"/>
      <c r="HT1228" s="527"/>
      <c r="HU1228" s="527"/>
      <c r="HV1228" s="527"/>
      <c r="HW1228" s="527"/>
      <c r="HX1228" s="527"/>
      <c r="HY1228" s="527"/>
      <c r="HZ1228" s="527"/>
      <c r="IA1228" s="527"/>
      <c r="IB1228" s="527"/>
      <c r="IC1228" s="527"/>
      <c r="ID1228" s="527"/>
      <c r="IE1228" s="527"/>
      <c r="IF1228" s="527"/>
      <c r="IG1228" s="527"/>
      <c r="IH1228" s="527"/>
      <c r="II1228" s="527"/>
      <c r="IJ1228" s="527"/>
      <c r="IK1228" s="527"/>
      <c r="IL1228" s="527"/>
      <c r="IM1228" s="527"/>
      <c r="IN1228" s="527"/>
      <c r="IO1228" s="527"/>
      <c r="IP1228" s="527"/>
      <c r="IQ1228" s="527"/>
      <c r="IR1228" s="527"/>
      <c r="IS1228" s="527"/>
    </row>
    <row r="1229" s="525" customFormat="1" ht="24.95" customHeight="1" spans="1:253">
      <c r="A1229" s="563" t="s">
        <v>986</v>
      </c>
      <c r="B1229" s="564">
        <v>0</v>
      </c>
      <c r="C1229" s="565">
        <v>0</v>
      </c>
      <c r="D1229" s="565">
        <v>0</v>
      </c>
      <c r="E1229" s="566" t="str">
        <f t="shared" si="234"/>
        <v/>
      </c>
      <c r="F1229" s="565">
        <v>0</v>
      </c>
      <c r="G1229" s="567" t="str">
        <f t="shared" si="225"/>
        <v/>
      </c>
      <c r="H1229" s="527"/>
      <c r="I1229" s="527"/>
      <c r="J1229" s="527"/>
      <c r="K1229" s="527"/>
      <c r="L1229" s="527"/>
      <c r="M1229" s="527"/>
      <c r="N1229" s="527"/>
      <c r="O1229" s="527"/>
      <c r="P1229" s="527"/>
      <c r="Q1229" s="527"/>
      <c r="R1229" s="527"/>
      <c r="S1229" s="527"/>
      <c r="T1229" s="527"/>
      <c r="U1229" s="527"/>
      <c r="V1229" s="527"/>
      <c r="W1229" s="527"/>
      <c r="X1229" s="527"/>
      <c r="Y1229" s="527"/>
      <c r="Z1229" s="527"/>
      <c r="AA1229" s="527"/>
      <c r="AB1229" s="527"/>
      <c r="AC1229" s="527"/>
      <c r="HN1229" s="527"/>
      <c r="HO1229" s="527"/>
      <c r="HP1229" s="527"/>
      <c r="HQ1229" s="527"/>
      <c r="HR1229" s="527"/>
      <c r="HS1229" s="527"/>
      <c r="HT1229" s="527"/>
      <c r="HU1229" s="527"/>
      <c r="HV1229" s="527"/>
      <c r="HW1229" s="527"/>
      <c r="HX1229" s="527"/>
      <c r="HY1229" s="527"/>
      <c r="HZ1229" s="527"/>
      <c r="IA1229" s="527"/>
      <c r="IB1229" s="527"/>
      <c r="IC1229" s="527"/>
      <c r="ID1229" s="527"/>
      <c r="IE1229" s="527"/>
      <c r="IF1229" s="527"/>
      <c r="IG1229" s="527"/>
      <c r="IH1229" s="527"/>
      <c r="II1229" s="527"/>
      <c r="IJ1229" s="527"/>
      <c r="IK1229" s="527"/>
      <c r="IL1229" s="527"/>
      <c r="IM1229" s="527"/>
      <c r="IN1229" s="527"/>
      <c r="IO1229" s="527"/>
      <c r="IP1229" s="527"/>
      <c r="IQ1229" s="527"/>
      <c r="IR1229" s="527"/>
      <c r="IS1229" s="527"/>
    </row>
    <row r="1230" s="529" customFormat="1" ht="24.95" customHeight="1" spans="1:253">
      <c r="A1230" s="563" t="s">
        <v>987</v>
      </c>
      <c r="B1230" s="564">
        <v>0</v>
      </c>
      <c r="C1230" s="565">
        <v>0</v>
      </c>
      <c r="D1230" s="565">
        <v>0</v>
      </c>
      <c r="E1230" s="566" t="str">
        <f t="shared" si="234"/>
        <v/>
      </c>
      <c r="F1230" s="565">
        <v>0</v>
      </c>
      <c r="G1230" s="567" t="str">
        <f t="shared" ref="G1230:G1293" si="235">IFERROR((D1230-F1230)/F1230,"")</f>
        <v/>
      </c>
      <c r="H1230" s="527"/>
      <c r="I1230" s="527"/>
      <c r="J1230" s="527"/>
      <c r="K1230" s="527"/>
      <c r="L1230" s="527"/>
      <c r="M1230" s="527"/>
      <c r="N1230" s="527"/>
      <c r="O1230" s="527"/>
      <c r="P1230" s="527"/>
      <c r="Q1230" s="527"/>
      <c r="R1230" s="527"/>
      <c r="S1230" s="527"/>
      <c r="T1230" s="527"/>
      <c r="U1230" s="527"/>
      <c r="V1230" s="527"/>
      <c r="W1230" s="527"/>
      <c r="X1230" s="527"/>
      <c r="Y1230" s="527"/>
      <c r="Z1230" s="527"/>
      <c r="AA1230" s="527"/>
      <c r="AB1230" s="527"/>
      <c r="AC1230" s="527"/>
      <c r="HN1230" s="527"/>
      <c r="HO1230" s="527"/>
      <c r="HP1230" s="527"/>
      <c r="HQ1230" s="527"/>
      <c r="HR1230" s="527"/>
      <c r="HS1230" s="527"/>
      <c r="HT1230" s="527"/>
      <c r="HU1230" s="527"/>
      <c r="HV1230" s="527"/>
      <c r="HW1230" s="527"/>
      <c r="HX1230" s="527"/>
      <c r="HY1230" s="527"/>
      <c r="HZ1230" s="527"/>
      <c r="IA1230" s="527"/>
      <c r="IB1230" s="527"/>
      <c r="IC1230" s="527"/>
      <c r="ID1230" s="527"/>
      <c r="IE1230" s="527"/>
      <c r="IF1230" s="527"/>
      <c r="IG1230" s="527"/>
      <c r="IH1230" s="527"/>
      <c r="II1230" s="527"/>
      <c r="IJ1230" s="527"/>
      <c r="IK1230" s="527"/>
      <c r="IL1230" s="527"/>
      <c r="IM1230" s="527"/>
      <c r="IN1230" s="527"/>
      <c r="IO1230" s="527"/>
      <c r="IP1230" s="527"/>
      <c r="IQ1230" s="527"/>
      <c r="IR1230" s="527"/>
      <c r="IS1230" s="527"/>
    </row>
    <row r="1231" s="529" customFormat="1" ht="24.95" customHeight="1" spans="1:253">
      <c r="A1231" s="563" t="s">
        <v>988</v>
      </c>
      <c r="B1231" s="564">
        <v>0</v>
      </c>
      <c r="C1231" s="565">
        <v>0</v>
      </c>
      <c r="D1231" s="565">
        <v>0</v>
      </c>
      <c r="E1231" s="566" t="str">
        <f t="shared" si="234"/>
        <v/>
      </c>
      <c r="F1231" s="565">
        <v>0</v>
      </c>
      <c r="G1231" s="567" t="str">
        <f t="shared" si="235"/>
        <v/>
      </c>
      <c r="H1231" s="527"/>
      <c r="I1231" s="527"/>
      <c r="J1231" s="527"/>
      <c r="K1231" s="527"/>
      <c r="L1231" s="527"/>
      <c r="M1231" s="527"/>
      <c r="N1231" s="527"/>
      <c r="O1231" s="527"/>
      <c r="P1231" s="527"/>
      <c r="Q1231" s="527"/>
      <c r="R1231" s="527"/>
      <c r="S1231" s="527"/>
      <c r="T1231" s="527"/>
      <c r="U1231" s="527"/>
      <c r="V1231" s="527"/>
      <c r="W1231" s="527"/>
      <c r="X1231" s="527"/>
      <c r="Y1231" s="527"/>
      <c r="Z1231" s="527"/>
      <c r="AA1231" s="527"/>
      <c r="AB1231" s="527"/>
      <c r="AC1231" s="527"/>
      <c r="HN1231" s="527"/>
      <c r="HO1231" s="527"/>
      <c r="HP1231" s="527"/>
      <c r="HQ1231" s="527"/>
      <c r="HR1231" s="527"/>
      <c r="HS1231" s="527"/>
      <c r="HT1231" s="527"/>
      <c r="HU1231" s="527"/>
      <c r="HV1231" s="527"/>
      <c r="HW1231" s="527"/>
      <c r="HX1231" s="527"/>
      <c r="HY1231" s="527"/>
      <c r="HZ1231" s="527"/>
      <c r="IA1231" s="527"/>
      <c r="IB1231" s="527"/>
      <c r="IC1231" s="527"/>
      <c r="ID1231" s="527"/>
      <c r="IE1231" s="527"/>
      <c r="IF1231" s="527"/>
      <c r="IG1231" s="527"/>
      <c r="IH1231" s="527"/>
      <c r="II1231" s="527"/>
      <c r="IJ1231" s="527"/>
      <c r="IK1231" s="527"/>
      <c r="IL1231" s="527"/>
      <c r="IM1231" s="527"/>
      <c r="IN1231" s="527"/>
      <c r="IO1231" s="527"/>
      <c r="IP1231" s="527"/>
      <c r="IQ1231" s="527"/>
      <c r="IR1231" s="527"/>
      <c r="IS1231" s="527"/>
    </row>
    <row r="1232" s="528" customFormat="1" ht="24.95" customHeight="1" spans="1:253">
      <c r="A1232" s="563" t="s">
        <v>989</v>
      </c>
      <c r="B1232" s="564">
        <v>0</v>
      </c>
      <c r="C1232" s="565">
        <v>0</v>
      </c>
      <c r="D1232" s="565">
        <v>0</v>
      </c>
      <c r="E1232" s="566" t="str">
        <f t="shared" si="234"/>
        <v/>
      </c>
      <c r="F1232" s="565">
        <v>0</v>
      </c>
      <c r="G1232" s="567" t="str">
        <f t="shared" si="235"/>
        <v/>
      </c>
    </row>
    <row r="1233" s="528" customFormat="1" ht="24.95" customHeight="1" spans="1:253">
      <c r="A1233" s="563" t="s">
        <v>990</v>
      </c>
      <c r="B1233" s="564">
        <v>0</v>
      </c>
      <c r="C1233" s="565">
        <v>0</v>
      </c>
      <c r="D1233" s="565">
        <v>0</v>
      </c>
      <c r="E1233" s="566" t="str">
        <f t="shared" si="234"/>
        <v/>
      </c>
      <c r="F1233" s="565">
        <v>0</v>
      </c>
      <c r="G1233" s="567" t="str">
        <f t="shared" si="235"/>
        <v/>
      </c>
    </row>
    <row r="1234" s="5" customFormat="1" ht="24.95" customHeight="1" spans="1:253">
      <c r="A1234" s="563" t="s">
        <v>991</v>
      </c>
      <c r="B1234" s="564">
        <v>0</v>
      </c>
      <c r="C1234" s="565">
        <v>0</v>
      </c>
      <c r="D1234" s="565">
        <v>0</v>
      </c>
      <c r="E1234" s="566" t="str">
        <f t="shared" si="234"/>
        <v/>
      </c>
      <c r="F1234" s="565">
        <v>0</v>
      </c>
      <c r="G1234" s="567" t="str">
        <f t="shared" si="235"/>
        <v/>
      </c>
      <c r="H1234" s="527"/>
      <c r="I1234" s="527"/>
      <c r="J1234" s="527"/>
      <c r="K1234" s="527"/>
      <c r="L1234" s="527"/>
      <c r="M1234" s="527"/>
      <c r="N1234" s="527"/>
      <c r="O1234" s="527"/>
      <c r="P1234" s="527"/>
      <c r="Q1234" s="527"/>
      <c r="R1234" s="527"/>
      <c r="S1234" s="527"/>
      <c r="T1234" s="527"/>
      <c r="U1234" s="527"/>
      <c r="V1234" s="527"/>
      <c r="W1234" s="527"/>
      <c r="X1234" s="527"/>
      <c r="Y1234" s="527"/>
      <c r="Z1234" s="527"/>
      <c r="AA1234" s="527"/>
      <c r="AB1234" s="527"/>
      <c r="AC1234" s="527"/>
      <c r="HN1234" s="527"/>
      <c r="HO1234" s="527"/>
      <c r="HP1234" s="527"/>
      <c r="HQ1234" s="527"/>
      <c r="HR1234" s="527"/>
      <c r="HS1234" s="527"/>
      <c r="HT1234" s="527"/>
      <c r="HU1234" s="527"/>
      <c r="HV1234" s="527"/>
      <c r="HW1234" s="527"/>
      <c r="HX1234" s="527"/>
      <c r="HY1234" s="527"/>
      <c r="HZ1234" s="527"/>
      <c r="IA1234" s="527"/>
      <c r="IB1234" s="527"/>
      <c r="IC1234" s="527"/>
      <c r="ID1234" s="527"/>
      <c r="IE1234" s="527"/>
      <c r="IF1234" s="527"/>
      <c r="IG1234" s="527"/>
      <c r="IH1234" s="527"/>
      <c r="II1234" s="527"/>
      <c r="IJ1234" s="527"/>
      <c r="IK1234" s="527"/>
      <c r="IL1234" s="527"/>
      <c r="IM1234" s="527"/>
      <c r="IN1234" s="527"/>
      <c r="IO1234" s="527"/>
      <c r="IP1234" s="527"/>
      <c r="IQ1234" s="527"/>
      <c r="IR1234" s="527"/>
      <c r="IS1234" s="527"/>
    </row>
    <row r="1235" s="5" customFormat="1" ht="24.95" customHeight="1" spans="1:253">
      <c r="A1235" s="563" t="s">
        <v>992</v>
      </c>
      <c r="B1235" s="564">
        <v>0</v>
      </c>
      <c r="C1235" s="565">
        <v>0</v>
      </c>
      <c r="D1235" s="565">
        <v>0</v>
      </c>
      <c r="E1235" s="566" t="str">
        <f t="shared" si="234"/>
        <v/>
      </c>
      <c r="F1235" s="565">
        <v>0</v>
      </c>
      <c r="G1235" s="567" t="str">
        <f t="shared" si="235"/>
        <v/>
      </c>
      <c r="H1235" s="527"/>
      <c r="I1235" s="527"/>
      <c r="J1235" s="527"/>
      <c r="K1235" s="527"/>
      <c r="L1235" s="527"/>
      <c r="M1235" s="527"/>
      <c r="N1235" s="527"/>
      <c r="O1235" s="527"/>
      <c r="P1235" s="527"/>
      <c r="Q1235" s="527"/>
      <c r="R1235" s="527"/>
      <c r="S1235" s="527"/>
      <c r="T1235" s="527"/>
      <c r="U1235" s="527"/>
      <c r="V1235" s="527"/>
      <c r="W1235" s="527"/>
      <c r="X1235" s="527"/>
      <c r="Y1235" s="527"/>
      <c r="Z1235" s="527"/>
      <c r="AA1235" s="527"/>
      <c r="AB1235" s="527"/>
      <c r="AC1235" s="527"/>
      <c r="HN1235" s="527"/>
      <c r="HO1235" s="527"/>
      <c r="HP1235" s="527"/>
      <c r="HQ1235" s="527"/>
      <c r="HR1235" s="527"/>
      <c r="HS1235" s="527"/>
      <c r="HT1235" s="527"/>
      <c r="HU1235" s="527"/>
      <c r="HV1235" s="527"/>
      <c r="HW1235" s="527"/>
      <c r="HX1235" s="527"/>
      <c r="HY1235" s="527"/>
      <c r="HZ1235" s="527"/>
      <c r="IA1235" s="527"/>
      <c r="IB1235" s="527"/>
      <c r="IC1235" s="527"/>
      <c r="ID1235" s="527"/>
      <c r="IE1235" s="527"/>
      <c r="IF1235" s="527"/>
      <c r="IG1235" s="527"/>
      <c r="IH1235" s="527"/>
      <c r="II1235" s="527"/>
      <c r="IJ1235" s="527"/>
      <c r="IK1235" s="527"/>
      <c r="IL1235" s="527"/>
      <c r="IM1235" s="527"/>
      <c r="IN1235" s="527"/>
      <c r="IO1235" s="527"/>
      <c r="IP1235" s="527"/>
      <c r="IQ1235" s="527"/>
      <c r="IR1235" s="527"/>
      <c r="IS1235" s="527"/>
    </row>
    <row r="1236" s="528" customFormat="1" ht="24.95" customHeight="1" spans="1:253">
      <c r="A1236" s="563" t="s">
        <v>59</v>
      </c>
      <c r="B1236" s="564">
        <v>0</v>
      </c>
      <c r="C1236" s="565">
        <v>0</v>
      </c>
      <c r="D1236" s="565">
        <v>0</v>
      </c>
      <c r="E1236" s="566" t="str">
        <f t="shared" si="234"/>
        <v/>
      </c>
      <c r="F1236" s="565">
        <v>0</v>
      </c>
      <c r="G1236" s="567" t="str">
        <f t="shared" si="235"/>
        <v/>
      </c>
    </row>
    <row r="1237" s="5" customFormat="1" ht="24.95" customHeight="1" spans="1:253">
      <c r="A1237" s="563" t="s">
        <v>993</v>
      </c>
      <c r="B1237" s="564">
        <v>0</v>
      </c>
      <c r="C1237" s="565">
        <v>4</v>
      </c>
      <c r="D1237" s="565">
        <v>4</v>
      </c>
      <c r="E1237" s="566">
        <f t="shared" si="234"/>
        <v>1</v>
      </c>
      <c r="F1237" s="565">
        <v>13</v>
      </c>
      <c r="G1237" s="567">
        <f t="shared" si="235"/>
        <v>-0.692307692307692</v>
      </c>
      <c r="H1237" s="527"/>
      <c r="I1237" s="527"/>
      <c r="J1237" s="527"/>
      <c r="K1237" s="527"/>
      <c r="L1237" s="527"/>
      <c r="M1237" s="527"/>
      <c r="N1237" s="527"/>
      <c r="O1237" s="527"/>
      <c r="P1237" s="527"/>
      <c r="Q1237" s="527"/>
      <c r="R1237" s="527"/>
      <c r="S1237" s="527"/>
      <c r="T1237" s="527"/>
      <c r="U1237" s="527"/>
      <c r="V1237" s="527"/>
      <c r="W1237" s="527"/>
      <c r="X1237" s="527"/>
      <c r="Y1237" s="527"/>
      <c r="Z1237" s="527"/>
      <c r="AA1237" s="527"/>
      <c r="AB1237" s="527"/>
      <c r="AC1237" s="527"/>
      <c r="HN1237" s="527"/>
      <c r="HO1237" s="527"/>
      <c r="HP1237" s="527"/>
      <c r="HQ1237" s="527"/>
      <c r="HR1237" s="527"/>
      <c r="HS1237" s="527"/>
      <c r="HT1237" s="527"/>
      <c r="HU1237" s="527"/>
      <c r="HV1237" s="527"/>
      <c r="HW1237" s="527"/>
      <c r="HX1237" s="527"/>
      <c r="HY1237" s="527"/>
      <c r="HZ1237" s="527"/>
      <c r="IA1237" s="527"/>
      <c r="IB1237" s="527"/>
      <c r="IC1237" s="527"/>
      <c r="ID1237" s="527"/>
      <c r="IE1237" s="527"/>
      <c r="IF1237" s="527"/>
      <c r="IG1237" s="527"/>
      <c r="IH1237" s="527"/>
      <c r="II1237" s="527"/>
      <c r="IJ1237" s="527"/>
      <c r="IK1237" s="527"/>
      <c r="IL1237" s="527"/>
      <c r="IM1237" s="527"/>
      <c r="IN1237" s="527"/>
      <c r="IO1237" s="527"/>
      <c r="IP1237" s="527"/>
      <c r="IQ1237" s="527"/>
      <c r="IR1237" s="527"/>
      <c r="IS1237" s="527"/>
    </row>
    <row r="1238" s="5" customFormat="1" ht="24.95" customHeight="1" spans="1:253">
      <c r="A1238" s="568" t="s">
        <v>994</v>
      </c>
      <c r="B1238" s="367">
        <f t="shared" ref="B1238:F1238" si="236">SUM(B1239:B1244)</f>
        <v>0</v>
      </c>
      <c r="C1238" s="367">
        <f t="shared" si="236"/>
        <v>0</v>
      </c>
      <c r="D1238" s="367">
        <f t="shared" si="236"/>
        <v>0</v>
      </c>
      <c r="E1238" s="561" t="str">
        <f t="shared" si="234"/>
        <v/>
      </c>
      <c r="F1238" s="367">
        <f t="shared" si="236"/>
        <v>0</v>
      </c>
      <c r="G1238" s="562" t="str">
        <f t="shared" si="235"/>
        <v/>
      </c>
      <c r="H1238" s="527"/>
      <c r="I1238" s="527"/>
      <c r="J1238" s="527"/>
      <c r="K1238" s="527"/>
      <c r="L1238" s="527"/>
      <c r="M1238" s="527"/>
      <c r="N1238" s="527"/>
      <c r="O1238" s="527"/>
      <c r="P1238" s="527"/>
      <c r="Q1238" s="527"/>
      <c r="R1238" s="527"/>
      <c r="S1238" s="527"/>
      <c r="T1238" s="527"/>
      <c r="U1238" s="527"/>
      <c r="V1238" s="527"/>
      <c r="W1238" s="527"/>
      <c r="X1238" s="527"/>
      <c r="Y1238" s="527"/>
      <c r="Z1238" s="527"/>
      <c r="AA1238" s="527"/>
      <c r="AB1238" s="527"/>
      <c r="AC1238" s="527"/>
      <c r="HN1238" s="527"/>
      <c r="HO1238" s="527"/>
      <c r="HP1238" s="527"/>
      <c r="HQ1238" s="527"/>
      <c r="HR1238" s="527"/>
      <c r="HS1238" s="527"/>
      <c r="HT1238" s="527"/>
      <c r="HU1238" s="527"/>
      <c r="HV1238" s="527"/>
      <c r="HW1238" s="527"/>
      <c r="HX1238" s="527"/>
      <c r="HY1238" s="527"/>
      <c r="HZ1238" s="527"/>
      <c r="IA1238" s="527"/>
      <c r="IB1238" s="527"/>
      <c r="IC1238" s="527"/>
      <c r="ID1238" s="527"/>
      <c r="IE1238" s="527"/>
      <c r="IF1238" s="527"/>
      <c r="IG1238" s="527"/>
      <c r="IH1238" s="527"/>
      <c r="II1238" s="527"/>
      <c r="IJ1238" s="527"/>
      <c r="IK1238" s="527"/>
      <c r="IL1238" s="527"/>
      <c r="IM1238" s="527"/>
      <c r="IN1238" s="527"/>
      <c r="IO1238" s="527"/>
      <c r="IP1238" s="527"/>
      <c r="IQ1238" s="527"/>
      <c r="IR1238" s="527"/>
      <c r="IS1238" s="527"/>
    </row>
    <row r="1239" s="5" customFormat="1" ht="24.95" customHeight="1" spans="1:253">
      <c r="A1239" s="563" t="s">
        <v>995</v>
      </c>
      <c r="B1239" s="564">
        <v>0</v>
      </c>
      <c r="C1239" s="565">
        <v>0</v>
      </c>
      <c r="D1239" s="565">
        <v>0</v>
      </c>
      <c r="E1239" s="566" t="str">
        <f t="shared" si="234"/>
        <v/>
      </c>
      <c r="F1239" s="565">
        <v>0</v>
      </c>
      <c r="G1239" s="567" t="str">
        <f t="shared" si="235"/>
        <v/>
      </c>
      <c r="H1239" s="527"/>
      <c r="I1239" s="527"/>
      <c r="J1239" s="527"/>
      <c r="K1239" s="527"/>
      <c r="L1239" s="527"/>
      <c r="M1239" s="527"/>
      <c r="N1239" s="527"/>
      <c r="O1239" s="527"/>
      <c r="P1239" s="527"/>
      <c r="Q1239" s="527"/>
      <c r="R1239" s="527"/>
      <c r="S1239" s="527"/>
      <c r="T1239" s="527"/>
      <c r="U1239" s="527"/>
      <c r="V1239" s="527"/>
      <c r="W1239" s="527"/>
      <c r="X1239" s="527"/>
      <c r="Y1239" s="527"/>
      <c r="Z1239" s="527"/>
      <c r="AA1239" s="527"/>
      <c r="AB1239" s="527"/>
      <c r="AC1239" s="527"/>
      <c r="HN1239" s="527"/>
      <c r="HO1239" s="527"/>
      <c r="HP1239" s="527"/>
      <c r="HQ1239" s="527"/>
      <c r="HR1239" s="527"/>
      <c r="HS1239" s="527"/>
      <c r="HT1239" s="527"/>
      <c r="HU1239" s="527"/>
      <c r="HV1239" s="527"/>
      <c r="HW1239" s="527"/>
      <c r="HX1239" s="527"/>
      <c r="HY1239" s="527"/>
      <c r="HZ1239" s="527"/>
      <c r="IA1239" s="527"/>
      <c r="IB1239" s="527"/>
      <c r="IC1239" s="527"/>
      <c r="ID1239" s="527"/>
      <c r="IE1239" s="527"/>
      <c r="IF1239" s="527"/>
      <c r="IG1239" s="527"/>
      <c r="IH1239" s="527"/>
      <c r="II1239" s="527"/>
      <c r="IJ1239" s="527"/>
      <c r="IK1239" s="527"/>
      <c r="IL1239" s="527"/>
      <c r="IM1239" s="527"/>
      <c r="IN1239" s="527"/>
      <c r="IO1239" s="527"/>
      <c r="IP1239" s="527"/>
      <c r="IQ1239" s="527"/>
      <c r="IR1239" s="527"/>
      <c r="IS1239" s="527"/>
    </row>
    <row r="1240" s="528" customFormat="1" ht="24.95" customHeight="1" spans="1:253">
      <c r="A1240" s="563" t="s">
        <v>996</v>
      </c>
      <c r="B1240" s="564">
        <v>0</v>
      </c>
      <c r="C1240" s="565">
        <v>0</v>
      </c>
      <c r="D1240" s="565">
        <v>0</v>
      </c>
      <c r="E1240" s="566" t="str">
        <f t="shared" si="234"/>
        <v/>
      </c>
      <c r="F1240" s="565">
        <v>0</v>
      </c>
      <c r="G1240" s="567" t="str">
        <f t="shared" si="235"/>
        <v/>
      </c>
    </row>
    <row r="1241" s="528" customFormat="1" ht="24.95" customHeight="1" spans="1:253">
      <c r="A1241" s="563" t="s">
        <v>997</v>
      </c>
      <c r="B1241" s="564">
        <v>0</v>
      </c>
      <c r="C1241" s="565">
        <v>0</v>
      </c>
      <c r="D1241" s="565">
        <v>0</v>
      </c>
      <c r="E1241" s="566" t="str">
        <f t="shared" si="234"/>
        <v/>
      </c>
      <c r="F1241" s="565">
        <v>0</v>
      </c>
      <c r="G1241" s="567" t="str">
        <f t="shared" si="235"/>
        <v/>
      </c>
    </row>
    <row r="1242" s="5" customFormat="1" ht="24.95" customHeight="1" spans="1:253">
      <c r="A1242" s="563" t="s">
        <v>998</v>
      </c>
      <c r="B1242" s="564">
        <v>0</v>
      </c>
      <c r="C1242" s="565">
        <v>0</v>
      </c>
      <c r="D1242" s="565">
        <v>0</v>
      </c>
      <c r="E1242" s="566" t="str">
        <f t="shared" si="234"/>
        <v/>
      </c>
      <c r="F1242" s="565">
        <v>0</v>
      </c>
      <c r="G1242" s="567" t="str">
        <f t="shared" si="235"/>
        <v/>
      </c>
      <c r="H1242" s="527"/>
      <c r="I1242" s="527"/>
      <c r="J1242" s="527"/>
      <c r="K1242" s="527"/>
      <c r="L1242" s="527"/>
      <c r="M1242" s="527"/>
      <c r="N1242" s="527"/>
      <c r="O1242" s="527"/>
      <c r="P1242" s="527"/>
      <c r="Q1242" s="527"/>
      <c r="R1242" s="527"/>
      <c r="S1242" s="527"/>
      <c r="T1242" s="527"/>
      <c r="U1242" s="527"/>
      <c r="V1242" s="527"/>
      <c r="W1242" s="527"/>
      <c r="X1242" s="527"/>
      <c r="Y1242" s="527"/>
      <c r="Z1242" s="527"/>
      <c r="AA1242" s="527"/>
      <c r="AB1242" s="527"/>
      <c r="AC1242" s="527"/>
      <c r="HN1242" s="527"/>
      <c r="HO1242" s="527"/>
      <c r="HP1242" s="527"/>
      <c r="HQ1242" s="527"/>
      <c r="HR1242" s="527"/>
      <c r="HS1242" s="527"/>
      <c r="HT1242" s="527"/>
      <c r="HU1242" s="527"/>
      <c r="HV1242" s="527"/>
      <c r="HW1242" s="527"/>
      <c r="HX1242" s="527"/>
      <c r="HY1242" s="527"/>
      <c r="HZ1242" s="527"/>
      <c r="IA1242" s="527"/>
      <c r="IB1242" s="527"/>
      <c r="IC1242" s="527"/>
      <c r="ID1242" s="527"/>
      <c r="IE1242" s="527"/>
      <c r="IF1242" s="527"/>
      <c r="IG1242" s="527"/>
      <c r="IH1242" s="527"/>
      <c r="II1242" s="527"/>
      <c r="IJ1242" s="527"/>
      <c r="IK1242" s="527"/>
      <c r="IL1242" s="527"/>
      <c r="IM1242" s="527"/>
      <c r="IN1242" s="527"/>
      <c r="IO1242" s="527"/>
      <c r="IP1242" s="527"/>
      <c r="IQ1242" s="527"/>
      <c r="IR1242" s="527"/>
      <c r="IS1242" s="527"/>
    </row>
    <row r="1243" s="5" customFormat="1" ht="24.95" customHeight="1" spans="1:253">
      <c r="A1243" s="563" t="s">
        <v>999</v>
      </c>
      <c r="B1243" s="564">
        <v>0</v>
      </c>
      <c r="C1243" s="565">
        <v>0</v>
      </c>
      <c r="D1243" s="565">
        <v>0</v>
      </c>
      <c r="E1243" s="566" t="str">
        <f t="shared" si="234"/>
        <v/>
      </c>
      <c r="F1243" s="565">
        <v>0</v>
      </c>
      <c r="G1243" s="567" t="str">
        <f t="shared" si="235"/>
        <v/>
      </c>
      <c r="H1243" s="527"/>
      <c r="I1243" s="527"/>
      <c r="J1243" s="527"/>
      <c r="K1243" s="527"/>
      <c r="L1243" s="527"/>
      <c r="M1243" s="527"/>
      <c r="N1243" s="527"/>
      <c r="O1243" s="527"/>
      <c r="P1243" s="527"/>
      <c r="Q1243" s="527"/>
      <c r="R1243" s="527"/>
      <c r="S1243" s="527"/>
      <c r="T1243" s="527"/>
      <c r="U1243" s="527"/>
      <c r="V1243" s="527"/>
      <c r="W1243" s="527"/>
      <c r="X1243" s="527"/>
      <c r="Y1243" s="527"/>
      <c r="Z1243" s="527"/>
      <c r="AA1243" s="527"/>
      <c r="AB1243" s="527"/>
      <c r="AC1243" s="527"/>
      <c r="HN1243" s="527"/>
      <c r="HO1243" s="527"/>
      <c r="HP1243" s="527"/>
      <c r="HQ1243" s="527"/>
      <c r="HR1243" s="527"/>
      <c r="HS1243" s="527"/>
      <c r="HT1243" s="527"/>
      <c r="HU1243" s="527"/>
      <c r="HV1243" s="527"/>
      <c r="HW1243" s="527"/>
      <c r="HX1243" s="527"/>
      <c r="HY1243" s="527"/>
      <c r="HZ1243" s="527"/>
      <c r="IA1243" s="527"/>
      <c r="IB1243" s="527"/>
      <c r="IC1243" s="527"/>
      <c r="ID1243" s="527"/>
      <c r="IE1243" s="527"/>
      <c r="IF1243" s="527"/>
      <c r="IG1243" s="527"/>
      <c r="IH1243" s="527"/>
      <c r="II1243" s="527"/>
      <c r="IJ1243" s="527"/>
      <c r="IK1243" s="527"/>
      <c r="IL1243" s="527"/>
      <c r="IM1243" s="527"/>
      <c r="IN1243" s="527"/>
      <c r="IO1243" s="527"/>
      <c r="IP1243" s="527"/>
      <c r="IQ1243" s="527"/>
      <c r="IR1243" s="527"/>
      <c r="IS1243" s="527"/>
    </row>
    <row r="1244" s="528" customFormat="1" ht="24.95" customHeight="1" spans="1:253">
      <c r="A1244" s="563" t="s">
        <v>1000</v>
      </c>
      <c r="B1244" s="564">
        <v>0</v>
      </c>
      <c r="C1244" s="565">
        <v>0</v>
      </c>
      <c r="D1244" s="565">
        <v>0</v>
      </c>
      <c r="E1244" s="566" t="str">
        <f t="shared" si="234"/>
        <v/>
      </c>
      <c r="F1244" s="565">
        <v>0</v>
      </c>
      <c r="G1244" s="567" t="str">
        <f t="shared" si="235"/>
        <v/>
      </c>
    </row>
    <row r="1245" s="5" customFormat="1" ht="24.95" customHeight="1" spans="1:253">
      <c r="A1245" s="568" t="s">
        <v>1001</v>
      </c>
      <c r="B1245" s="367">
        <f t="shared" ref="B1245:F1245" si="237">SUM(B1246:B1250)</f>
        <v>0</v>
      </c>
      <c r="C1245" s="367">
        <f t="shared" si="237"/>
        <v>0</v>
      </c>
      <c r="D1245" s="367">
        <f t="shared" si="237"/>
        <v>0</v>
      </c>
      <c r="E1245" s="561" t="str">
        <f t="shared" si="234"/>
        <v/>
      </c>
      <c r="F1245" s="367">
        <f t="shared" si="237"/>
        <v>0</v>
      </c>
      <c r="G1245" s="562" t="str">
        <f t="shared" si="235"/>
        <v/>
      </c>
      <c r="H1245" s="527"/>
      <c r="I1245" s="527"/>
      <c r="J1245" s="527"/>
      <c r="K1245" s="527"/>
      <c r="L1245" s="527"/>
      <c r="M1245" s="527"/>
      <c r="N1245" s="527"/>
      <c r="O1245" s="527"/>
      <c r="P1245" s="527"/>
      <c r="Q1245" s="527"/>
      <c r="R1245" s="527"/>
      <c r="S1245" s="527"/>
      <c r="T1245" s="527"/>
      <c r="U1245" s="527"/>
      <c r="V1245" s="527"/>
      <c r="W1245" s="527"/>
      <c r="X1245" s="527"/>
      <c r="Y1245" s="527"/>
      <c r="Z1245" s="527"/>
      <c r="AA1245" s="527"/>
      <c r="AB1245" s="527"/>
      <c r="AC1245" s="527"/>
      <c r="HN1245" s="527"/>
      <c r="HO1245" s="527"/>
      <c r="HP1245" s="527"/>
      <c r="HQ1245" s="527"/>
      <c r="HR1245" s="527"/>
      <c r="HS1245" s="527"/>
      <c r="HT1245" s="527"/>
      <c r="HU1245" s="527"/>
      <c r="HV1245" s="527"/>
      <c r="HW1245" s="527"/>
      <c r="HX1245" s="527"/>
      <c r="HY1245" s="527"/>
      <c r="HZ1245" s="527"/>
      <c r="IA1245" s="527"/>
      <c r="IB1245" s="527"/>
      <c r="IC1245" s="527"/>
      <c r="ID1245" s="527"/>
      <c r="IE1245" s="527"/>
      <c r="IF1245" s="527"/>
      <c r="IG1245" s="527"/>
      <c r="IH1245" s="527"/>
      <c r="II1245" s="527"/>
      <c r="IJ1245" s="527"/>
      <c r="IK1245" s="527"/>
      <c r="IL1245" s="527"/>
      <c r="IM1245" s="527"/>
      <c r="IN1245" s="527"/>
      <c r="IO1245" s="527"/>
      <c r="IP1245" s="527"/>
      <c r="IQ1245" s="527"/>
      <c r="IR1245" s="527"/>
      <c r="IS1245" s="527"/>
    </row>
    <row r="1246" s="5" customFormat="1" ht="24.95" customHeight="1" spans="1:253">
      <c r="A1246" s="563" t="s">
        <v>1002</v>
      </c>
      <c r="B1246" s="564">
        <v>0</v>
      </c>
      <c r="C1246" s="565">
        <v>0</v>
      </c>
      <c r="D1246" s="565">
        <v>0</v>
      </c>
      <c r="E1246" s="566" t="str">
        <f t="shared" si="234"/>
        <v/>
      </c>
      <c r="F1246" s="565">
        <v>0</v>
      </c>
      <c r="G1246" s="567" t="str">
        <f t="shared" si="235"/>
        <v/>
      </c>
      <c r="H1246" s="527"/>
      <c r="I1246" s="527"/>
      <c r="J1246" s="527"/>
      <c r="K1246" s="527"/>
      <c r="L1246" s="527"/>
      <c r="M1246" s="527"/>
      <c r="N1246" s="527"/>
      <c r="O1246" s="527"/>
      <c r="P1246" s="527"/>
      <c r="Q1246" s="527"/>
      <c r="R1246" s="527"/>
      <c r="S1246" s="527"/>
      <c r="T1246" s="527"/>
      <c r="U1246" s="527"/>
      <c r="V1246" s="527"/>
      <c r="W1246" s="527"/>
      <c r="X1246" s="527"/>
      <c r="Y1246" s="527"/>
      <c r="Z1246" s="527"/>
      <c r="AA1246" s="527"/>
      <c r="AB1246" s="527"/>
      <c r="AC1246" s="527"/>
      <c r="HN1246" s="527"/>
      <c r="HO1246" s="527"/>
      <c r="HP1246" s="527"/>
      <c r="HQ1246" s="527"/>
      <c r="HR1246" s="527"/>
      <c r="HS1246" s="527"/>
      <c r="HT1246" s="527"/>
      <c r="HU1246" s="527"/>
      <c r="HV1246" s="527"/>
      <c r="HW1246" s="527"/>
      <c r="HX1246" s="527"/>
      <c r="HY1246" s="527"/>
      <c r="HZ1246" s="527"/>
      <c r="IA1246" s="527"/>
      <c r="IB1246" s="527"/>
      <c r="IC1246" s="527"/>
      <c r="ID1246" s="527"/>
      <c r="IE1246" s="527"/>
      <c r="IF1246" s="527"/>
      <c r="IG1246" s="527"/>
      <c r="IH1246" s="527"/>
      <c r="II1246" s="527"/>
      <c r="IJ1246" s="527"/>
      <c r="IK1246" s="527"/>
      <c r="IL1246" s="527"/>
      <c r="IM1246" s="527"/>
      <c r="IN1246" s="527"/>
      <c r="IO1246" s="527"/>
      <c r="IP1246" s="527"/>
      <c r="IQ1246" s="527"/>
      <c r="IR1246" s="527"/>
      <c r="IS1246" s="527"/>
    </row>
    <row r="1247" s="528" customFormat="1" ht="24.95" customHeight="1" spans="1:253">
      <c r="A1247" s="563" t="s">
        <v>1003</v>
      </c>
      <c r="B1247" s="564">
        <v>0</v>
      </c>
      <c r="C1247" s="565">
        <v>0</v>
      </c>
      <c r="D1247" s="565">
        <v>0</v>
      </c>
      <c r="E1247" s="566" t="str">
        <f t="shared" si="234"/>
        <v/>
      </c>
      <c r="F1247" s="565">
        <v>0</v>
      </c>
      <c r="G1247" s="567" t="str">
        <f t="shared" si="235"/>
        <v/>
      </c>
    </row>
    <row r="1248" s="529" customFormat="1" ht="24.95" customHeight="1" spans="1:253">
      <c r="A1248" s="563" t="s">
        <v>1004</v>
      </c>
      <c r="B1248" s="564">
        <v>0</v>
      </c>
      <c r="C1248" s="565">
        <v>0</v>
      </c>
      <c r="D1248" s="565">
        <v>0</v>
      </c>
      <c r="E1248" s="566" t="str">
        <f t="shared" si="234"/>
        <v/>
      </c>
      <c r="F1248" s="565">
        <v>0</v>
      </c>
      <c r="G1248" s="567" t="str">
        <f t="shared" si="235"/>
        <v/>
      </c>
      <c r="H1248" s="527"/>
      <c r="I1248" s="527"/>
      <c r="J1248" s="527"/>
      <c r="K1248" s="527"/>
      <c r="L1248" s="527"/>
      <c r="M1248" s="527"/>
      <c r="N1248" s="527"/>
      <c r="O1248" s="527"/>
      <c r="P1248" s="527"/>
      <c r="Q1248" s="527"/>
      <c r="R1248" s="527"/>
      <c r="S1248" s="527"/>
      <c r="T1248" s="527"/>
      <c r="U1248" s="527"/>
      <c r="V1248" s="527"/>
      <c r="W1248" s="527"/>
      <c r="X1248" s="527"/>
      <c r="Y1248" s="527"/>
      <c r="Z1248" s="527"/>
      <c r="AA1248" s="527"/>
      <c r="AB1248" s="527"/>
      <c r="AC1248" s="527"/>
      <c r="HN1248" s="527"/>
      <c r="HO1248" s="527"/>
      <c r="HP1248" s="527"/>
      <c r="HQ1248" s="527"/>
      <c r="HR1248" s="527"/>
      <c r="HS1248" s="527"/>
      <c r="HT1248" s="527"/>
      <c r="HU1248" s="527"/>
      <c r="HV1248" s="527"/>
      <c r="HW1248" s="527"/>
      <c r="HX1248" s="527"/>
      <c r="HY1248" s="527"/>
      <c r="HZ1248" s="527"/>
      <c r="IA1248" s="527"/>
      <c r="IB1248" s="527"/>
      <c r="IC1248" s="527"/>
      <c r="ID1248" s="527"/>
      <c r="IE1248" s="527"/>
      <c r="IF1248" s="527"/>
      <c r="IG1248" s="527"/>
      <c r="IH1248" s="527"/>
      <c r="II1248" s="527"/>
      <c r="IJ1248" s="527"/>
      <c r="IK1248" s="527"/>
      <c r="IL1248" s="527"/>
      <c r="IM1248" s="527"/>
      <c r="IN1248" s="527"/>
      <c r="IO1248" s="527"/>
      <c r="IP1248" s="527"/>
      <c r="IQ1248" s="527"/>
      <c r="IR1248" s="527"/>
      <c r="IS1248" s="527"/>
    </row>
    <row r="1249" s="529" customFormat="1" ht="24.95" customHeight="1" spans="1:253">
      <c r="A1249" s="563" t="s">
        <v>1005</v>
      </c>
      <c r="B1249" s="564">
        <v>0</v>
      </c>
      <c r="C1249" s="565">
        <v>0</v>
      </c>
      <c r="D1249" s="565">
        <v>0</v>
      </c>
      <c r="E1249" s="566" t="str">
        <f t="shared" si="234"/>
        <v/>
      </c>
      <c r="F1249" s="565">
        <v>0</v>
      </c>
      <c r="G1249" s="567" t="str">
        <f t="shared" si="235"/>
        <v/>
      </c>
      <c r="H1249" s="527"/>
      <c r="I1249" s="527"/>
      <c r="J1249" s="527"/>
      <c r="K1249" s="527"/>
      <c r="L1249" s="527"/>
      <c r="M1249" s="527"/>
      <c r="N1249" s="527"/>
      <c r="O1249" s="527"/>
      <c r="P1249" s="527"/>
      <c r="Q1249" s="527"/>
      <c r="R1249" s="527"/>
      <c r="S1249" s="527"/>
      <c r="T1249" s="527"/>
      <c r="U1249" s="527"/>
      <c r="V1249" s="527"/>
      <c r="W1249" s="527"/>
      <c r="X1249" s="527"/>
      <c r="Y1249" s="527"/>
      <c r="Z1249" s="527"/>
      <c r="AA1249" s="527"/>
      <c r="AB1249" s="527"/>
      <c r="AC1249" s="527"/>
      <c r="HN1249" s="527"/>
      <c r="HO1249" s="527"/>
      <c r="HP1249" s="527"/>
      <c r="HQ1249" s="527"/>
      <c r="HR1249" s="527"/>
      <c r="HS1249" s="527"/>
      <c r="HT1249" s="527"/>
      <c r="HU1249" s="527"/>
      <c r="HV1249" s="527"/>
      <c r="HW1249" s="527"/>
      <c r="HX1249" s="527"/>
      <c r="HY1249" s="527"/>
      <c r="HZ1249" s="527"/>
      <c r="IA1249" s="527"/>
      <c r="IB1249" s="527"/>
      <c r="IC1249" s="527"/>
      <c r="ID1249" s="527"/>
      <c r="IE1249" s="527"/>
      <c r="IF1249" s="527"/>
      <c r="IG1249" s="527"/>
      <c r="IH1249" s="527"/>
      <c r="II1249" s="527"/>
      <c r="IJ1249" s="527"/>
      <c r="IK1249" s="527"/>
      <c r="IL1249" s="527"/>
      <c r="IM1249" s="527"/>
      <c r="IN1249" s="527"/>
      <c r="IO1249" s="527"/>
      <c r="IP1249" s="527"/>
      <c r="IQ1249" s="527"/>
      <c r="IR1249" s="527"/>
      <c r="IS1249" s="527"/>
    </row>
    <row r="1250" s="525" customFormat="1" ht="24.95" customHeight="1" spans="1:253">
      <c r="A1250" s="563" t="s">
        <v>1006</v>
      </c>
      <c r="B1250" s="564">
        <v>0</v>
      </c>
      <c r="C1250" s="565">
        <v>0</v>
      </c>
      <c r="D1250" s="565">
        <v>0</v>
      </c>
      <c r="E1250" s="566" t="str">
        <f t="shared" si="234"/>
        <v/>
      </c>
      <c r="F1250" s="565">
        <v>0</v>
      </c>
      <c r="G1250" s="567" t="str">
        <f t="shared" si="235"/>
        <v/>
      </c>
      <c r="H1250" s="527"/>
      <c r="I1250" s="527"/>
      <c r="J1250" s="527"/>
      <c r="K1250" s="527"/>
      <c r="L1250" s="527"/>
      <c r="M1250" s="527"/>
      <c r="N1250" s="527"/>
      <c r="O1250" s="527"/>
      <c r="P1250" s="527"/>
      <c r="Q1250" s="527"/>
      <c r="R1250" s="527"/>
      <c r="S1250" s="527"/>
      <c r="T1250" s="527"/>
      <c r="U1250" s="527"/>
      <c r="V1250" s="527"/>
      <c r="W1250" s="527"/>
      <c r="X1250" s="527"/>
      <c r="Y1250" s="527"/>
      <c r="Z1250" s="527"/>
      <c r="AA1250" s="527"/>
      <c r="AB1250" s="527"/>
      <c r="AC1250" s="527"/>
      <c r="HN1250" s="527"/>
      <c r="HO1250" s="527"/>
      <c r="HP1250" s="527"/>
      <c r="HQ1250" s="527"/>
      <c r="HR1250" s="527"/>
      <c r="HS1250" s="527"/>
      <c r="HT1250" s="527"/>
      <c r="HU1250" s="527"/>
      <c r="HV1250" s="527"/>
      <c r="HW1250" s="527"/>
      <c r="HX1250" s="527"/>
      <c r="HY1250" s="527"/>
      <c r="HZ1250" s="527"/>
      <c r="IA1250" s="527"/>
      <c r="IB1250" s="527"/>
      <c r="IC1250" s="527"/>
      <c r="ID1250" s="527"/>
      <c r="IE1250" s="527"/>
      <c r="IF1250" s="527"/>
      <c r="IG1250" s="527"/>
      <c r="IH1250" s="527"/>
      <c r="II1250" s="527"/>
      <c r="IJ1250" s="527"/>
      <c r="IK1250" s="527"/>
      <c r="IL1250" s="527"/>
      <c r="IM1250" s="527"/>
      <c r="IN1250" s="527"/>
      <c r="IO1250" s="527"/>
      <c r="IP1250" s="527"/>
      <c r="IQ1250" s="527"/>
      <c r="IR1250" s="527"/>
      <c r="IS1250" s="527"/>
    </row>
    <row r="1251" s="525" customFormat="1" ht="24.95" customHeight="1" spans="1:253">
      <c r="A1251" s="568" t="s">
        <v>1007</v>
      </c>
      <c r="B1251" s="367">
        <f t="shared" ref="B1251:F1251" si="238">SUM(B1252:B1263)</f>
        <v>0</v>
      </c>
      <c r="C1251" s="367">
        <f t="shared" si="238"/>
        <v>0</v>
      </c>
      <c r="D1251" s="367">
        <f t="shared" si="238"/>
        <v>0</v>
      </c>
      <c r="E1251" s="561" t="str">
        <f t="shared" si="234"/>
        <v/>
      </c>
      <c r="F1251" s="367">
        <f t="shared" si="238"/>
        <v>0</v>
      </c>
      <c r="G1251" s="562" t="str">
        <f t="shared" si="235"/>
        <v/>
      </c>
      <c r="H1251" s="527"/>
      <c r="I1251" s="527"/>
      <c r="J1251" s="527"/>
      <c r="K1251" s="527"/>
      <c r="L1251" s="527"/>
      <c r="M1251" s="527"/>
      <c r="N1251" s="527"/>
      <c r="O1251" s="527"/>
      <c r="P1251" s="527"/>
      <c r="Q1251" s="527"/>
      <c r="R1251" s="527"/>
      <c r="S1251" s="527"/>
      <c r="T1251" s="527"/>
      <c r="U1251" s="527"/>
      <c r="V1251" s="527"/>
      <c r="W1251" s="527"/>
      <c r="X1251" s="527"/>
      <c r="Y1251" s="527"/>
      <c r="Z1251" s="527"/>
      <c r="AA1251" s="527"/>
      <c r="AB1251" s="527"/>
      <c r="AC1251" s="527"/>
      <c r="HN1251" s="527"/>
      <c r="HO1251" s="527"/>
      <c r="HP1251" s="527"/>
      <c r="HQ1251" s="527"/>
      <c r="HR1251" s="527"/>
      <c r="HS1251" s="527"/>
      <c r="HT1251" s="527"/>
      <c r="HU1251" s="527"/>
      <c r="HV1251" s="527"/>
      <c r="HW1251" s="527"/>
      <c r="HX1251" s="527"/>
      <c r="HY1251" s="527"/>
      <c r="HZ1251" s="527"/>
      <c r="IA1251" s="527"/>
      <c r="IB1251" s="527"/>
      <c r="IC1251" s="527"/>
      <c r="ID1251" s="527"/>
      <c r="IE1251" s="527"/>
      <c r="IF1251" s="527"/>
      <c r="IG1251" s="527"/>
      <c r="IH1251" s="527"/>
      <c r="II1251" s="527"/>
      <c r="IJ1251" s="527"/>
      <c r="IK1251" s="527"/>
      <c r="IL1251" s="527"/>
      <c r="IM1251" s="527"/>
      <c r="IN1251" s="527"/>
      <c r="IO1251" s="527"/>
      <c r="IP1251" s="527"/>
      <c r="IQ1251" s="527"/>
      <c r="IR1251" s="527"/>
      <c r="IS1251" s="527"/>
    </row>
    <row r="1252" s="528" customFormat="1" ht="24.95" customHeight="1" spans="1:253">
      <c r="A1252" s="563" t="s">
        <v>1008</v>
      </c>
      <c r="B1252" s="564">
        <v>0</v>
      </c>
      <c r="C1252" s="565">
        <v>0</v>
      </c>
      <c r="D1252" s="565">
        <v>0</v>
      </c>
      <c r="E1252" s="566" t="str">
        <f t="shared" si="234"/>
        <v/>
      </c>
      <c r="F1252" s="565">
        <v>0</v>
      </c>
      <c r="G1252" s="567" t="str">
        <f t="shared" si="235"/>
        <v/>
      </c>
    </row>
    <row r="1253" s="525" customFormat="1" ht="24.95" customHeight="1" spans="1:253">
      <c r="A1253" s="563" t="s">
        <v>1009</v>
      </c>
      <c r="B1253" s="564">
        <v>0</v>
      </c>
      <c r="C1253" s="565">
        <v>0</v>
      </c>
      <c r="D1253" s="565">
        <v>0</v>
      </c>
      <c r="E1253" s="566" t="str">
        <f t="shared" si="234"/>
        <v/>
      </c>
      <c r="F1253" s="565">
        <v>0</v>
      </c>
      <c r="G1253" s="567" t="str">
        <f t="shared" si="235"/>
        <v/>
      </c>
      <c r="H1253" s="527"/>
      <c r="I1253" s="527"/>
      <c r="J1253" s="527"/>
      <c r="K1253" s="527"/>
      <c r="L1253" s="527"/>
      <c r="M1253" s="527"/>
      <c r="N1253" s="527"/>
      <c r="O1253" s="527"/>
      <c r="P1253" s="527"/>
      <c r="Q1253" s="527"/>
      <c r="R1253" s="527"/>
      <c r="S1253" s="527"/>
      <c r="T1253" s="527"/>
      <c r="U1253" s="527"/>
      <c r="V1253" s="527"/>
      <c r="W1253" s="527"/>
      <c r="X1253" s="527"/>
      <c r="Y1253" s="527"/>
      <c r="Z1253" s="527"/>
      <c r="AA1253" s="527"/>
      <c r="AB1253" s="527"/>
      <c r="AC1253" s="527"/>
      <c r="HN1253" s="527"/>
      <c r="HO1253" s="527"/>
      <c r="HP1253" s="527"/>
      <c r="HQ1253" s="527"/>
      <c r="HR1253" s="527"/>
      <c r="HS1253" s="527"/>
      <c r="HT1253" s="527"/>
      <c r="HU1253" s="527"/>
      <c r="HV1253" s="527"/>
      <c r="HW1253" s="527"/>
      <c r="HX1253" s="527"/>
      <c r="HY1253" s="527"/>
      <c r="HZ1253" s="527"/>
      <c r="IA1253" s="527"/>
      <c r="IB1253" s="527"/>
      <c r="IC1253" s="527"/>
      <c r="ID1253" s="527"/>
      <c r="IE1253" s="527"/>
      <c r="IF1253" s="527"/>
      <c r="IG1253" s="527"/>
      <c r="IH1253" s="527"/>
      <c r="II1253" s="527"/>
      <c r="IJ1253" s="527"/>
      <c r="IK1253" s="527"/>
      <c r="IL1253" s="527"/>
      <c r="IM1253" s="527"/>
      <c r="IN1253" s="527"/>
      <c r="IO1253" s="527"/>
      <c r="IP1253" s="527"/>
      <c r="IQ1253" s="527"/>
      <c r="IR1253" s="527"/>
      <c r="IS1253" s="527"/>
    </row>
    <row r="1254" s="525" customFormat="1" ht="24.95" customHeight="1" spans="1:253">
      <c r="A1254" s="563" t="s">
        <v>1010</v>
      </c>
      <c r="B1254" s="564">
        <v>0</v>
      </c>
      <c r="C1254" s="565">
        <v>0</v>
      </c>
      <c r="D1254" s="565">
        <v>0</v>
      </c>
      <c r="E1254" s="566" t="str">
        <f t="shared" si="234"/>
        <v/>
      </c>
      <c r="F1254" s="565">
        <v>0</v>
      </c>
      <c r="G1254" s="567" t="str">
        <f t="shared" si="235"/>
        <v/>
      </c>
      <c r="H1254" s="527"/>
      <c r="I1254" s="527"/>
      <c r="J1254" s="527"/>
      <c r="K1254" s="527"/>
      <c r="L1254" s="527"/>
      <c r="M1254" s="527"/>
      <c r="N1254" s="527"/>
      <c r="O1254" s="527"/>
      <c r="P1254" s="527"/>
      <c r="Q1254" s="527"/>
      <c r="R1254" s="527"/>
      <c r="S1254" s="527"/>
      <c r="T1254" s="527"/>
      <c r="U1254" s="527"/>
      <c r="V1254" s="527"/>
      <c r="W1254" s="527"/>
      <c r="X1254" s="527"/>
      <c r="Y1254" s="527"/>
      <c r="Z1254" s="527"/>
      <c r="AA1254" s="527"/>
      <c r="AB1254" s="527"/>
      <c r="AC1254" s="527"/>
      <c r="HN1254" s="527"/>
      <c r="HO1254" s="527"/>
      <c r="HP1254" s="527"/>
      <c r="HQ1254" s="527"/>
      <c r="HR1254" s="527"/>
      <c r="HS1254" s="527"/>
      <c r="HT1254" s="527"/>
      <c r="HU1254" s="527"/>
      <c r="HV1254" s="527"/>
      <c r="HW1254" s="527"/>
      <c r="HX1254" s="527"/>
      <c r="HY1254" s="527"/>
      <c r="HZ1254" s="527"/>
      <c r="IA1254" s="527"/>
      <c r="IB1254" s="527"/>
      <c r="IC1254" s="527"/>
      <c r="ID1254" s="527"/>
      <c r="IE1254" s="527"/>
      <c r="IF1254" s="527"/>
      <c r="IG1254" s="527"/>
      <c r="IH1254" s="527"/>
      <c r="II1254" s="527"/>
      <c r="IJ1254" s="527"/>
      <c r="IK1254" s="527"/>
      <c r="IL1254" s="527"/>
      <c r="IM1254" s="527"/>
      <c r="IN1254" s="527"/>
      <c r="IO1254" s="527"/>
      <c r="IP1254" s="527"/>
      <c r="IQ1254" s="527"/>
      <c r="IR1254" s="527"/>
      <c r="IS1254" s="527"/>
    </row>
    <row r="1255" s="525" customFormat="1" ht="24.95" customHeight="1" spans="1:253">
      <c r="A1255" s="563" t="s">
        <v>1011</v>
      </c>
      <c r="B1255" s="564">
        <v>0</v>
      </c>
      <c r="C1255" s="565">
        <v>0</v>
      </c>
      <c r="D1255" s="565">
        <v>0</v>
      </c>
      <c r="E1255" s="566" t="str">
        <f t="shared" si="234"/>
        <v/>
      </c>
      <c r="F1255" s="565">
        <v>0</v>
      </c>
      <c r="G1255" s="567" t="str">
        <f t="shared" si="235"/>
        <v/>
      </c>
      <c r="H1255" s="527"/>
      <c r="I1255" s="527"/>
      <c r="J1255" s="527"/>
      <c r="K1255" s="527"/>
      <c r="L1255" s="527"/>
      <c r="M1255" s="527"/>
      <c r="N1255" s="527"/>
      <c r="O1255" s="527"/>
      <c r="P1255" s="527"/>
      <c r="Q1255" s="527"/>
      <c r="R1255" s="527"/>
      <c r="S1255" s="527"/>
      <c r="T1255" s="527"/>
      <c r="U1255" s="527"/>
      <c r="V1255" s="527"/>
      <c r="W1255" s="527"/>
      <c r="X1255" s="527"/>
      <c r="Y1255" s="527"/>
      <c r="Z1255" s="527"/>
      <c r="AA1255" s="527"/>
      <c r="AB1255" s="527"/>
      <c r="AC1255" s="527"/>
      <c r="HN1255" s="527"/>
      <c r="HO1255" s="527"/>
      <c r="HP1255" s="527"/>
      <c r="HQ1255" s="527"/>
      <c r="HR1255" s="527"/>
      <c r="HS1255" s="527"/>
      <c r="HT1255" s="527"/>
      <c r="HU1255" s="527"/>
      <c r="HV1255" s="527"/>
      <c r="HW1255" s="527"/>
      <c r="HX1255" s="527"/>
      <c r="HY1255" s="527"/>
      <c r="HZ1255" s="527"/>
      <c r="IA1255" s="527"/>
      <c r="IB1255" s="527"/>
      <c r="IC1255" s="527"/>
      <c r="ID1255" s="527"/>
      <c r="IE1255" s="527"/>
      <c r="IF1255" s="527"/>
      <c r="IG1255" s="527"/>
      <c r="IH1255" s="527"/>
      <c r="II1255" s="527"/>
      <c r="IJ1255" s="527"/>
      <c r="IK1255" s="527"/>
      <c r="IL1255" s="527"/>
      <c r="IM1255" s="527"/>
      <c r="IN1255" s="527"/>
      <c r="IO1255" s="527"/>
      <c r="IP1255" s="527"/>
      <c r="IQ1255" s="527"/>
      <c r="IR1255" s="527"/>
      <c r="IS1255" s="527"/>
    </row>
    <row r="1256" s="528" customFormat="1" ht="24.95" customHeight="1" spans="1:253">
      <c r="A1256" s="563" t="s">
        <v>1012</v>
      </c>
      <c r="B1256" s="564">
        <v>0</v>
      </c>
      <c r="C1256" s="565">
        <v>0</v>
      </c>
      <c r="D1256" s="565">
        <v>0</v>
      </c>
      <c r="E1256" s="566" t="str">
        <f t="shared" si="234"/>
        <v/>
      </c>
      <c r="F1256" s="565">
        <v>0</v>
      </c>
      <c r="G1256" s="567" t="str">
        <f t="shared" si="235"/>
        <v/>
      </c>
    </row>
    <row r="1257" s="525" customFormat="1" ht="24.95" customHeight="1" spans="1:253">
      <c r="A1257" s="563" t="s">
        <v>1013</v>
      </c>
      <c r="B1257" s="564">
        <v>0</v>
      </c>
      <c r="C1257" s="565">
        <v>0</v>
      </c>
      <c r="D1257" s="565">
        <v>0</v>
      </c>
      <c r="E1257" s="566" t="str">
        <f t="shared" si="234"/>
        <v/>
      </c>
      <c r="F1257" s="565">
        <v>0</v>
      </c>
      <c r="G1257" s="567" t="str">
        <f t="shared" si="235"/>
        <v/>
      </c>
      <c r="H1257" s="527"/>
      <c r="I1257" s="527"/>
      <c r="J1257" s="527"/>
      <c r="K1257" s="527"/>
      <c r="L1257" s="527"/>
      <c r="M1257" s="527"/>
      <c r="N1257" s="527"/>
      <c r="O1257" s="527"/>
      <c r="P1257" s="527"/>
      <c r="Q1257" s="527"/>
      <c r="R1257" s="527"/>
      <c r="S1257" s="527"/>
      <c r="T1257" s="527"/>
      <c r="U1257" s="527"/>
      <c r="V1257" s="527"/>
      <c r="W1257" s="527"/>
      <c r="X1257" s="527"/>
      <c r="Y1257" s="527"/>
      <c r="Z1257" s="527"/>
      <c r="AA1257" s="527"/>
      <c r="AB1257" s="527"/>
      <c r="AC1257" s="527"/>
      <c r="HN1257" s="527"/>
      <c r="HO1257" s="527"/>
      <c r="HP1257" s="527"/>
      <c r="HQ1257" s="527"/>
      <c r="HR1257" s="527"/>
      <c r="HS1257" s="527"/>
      <c r="HT1257" s="527"/>
      <c r="HU1257" s="527"/>
      <c r="HV1257" s="527"/>
      <c r="HW1257" s="527"/>
      <c r="HX1257" s="527"/>
      <c r="HY1257" s="527"/>
      <c r="HZ1257" s="527"/>
      <c r="IA1257" s="527"/>
      <c r="IB1257" s="527"/>
      <c r="IC1257" s="527"/>
      <c r="ID1257" s="527"/>
      <c r="IE1257" s="527"/>
      <c r="IF1257" s="527"/>
      <c r="IG1257" s="527"/>
      <c r="IH1257" s="527"/>
      <c r="II1257" s="527"/>
      <c r="IJ1257" s="527"/>
      <c r="IK1257" s="527"/>
      <c r="IL1257" s="527"/>
      <c r="IM1257" s="527"/>
      <c r="IN1257" s="527"/>
      <c r="IO1257" s="527"/>
      <c r="IP1257" s="527"/>
      <c r="IQ1257" s="527"/>
      <c r="IR1257" s="527"/>
      <c r="IS1257" s="527"/>
    </row>
    <row r="1258" s="528" customFormat="1" ht="24.95" customHeight="1" spans="1:253">
      <c r="A1258" s="563" t="s">
        <v>1014</v>
      </c>
      <c r="B1258" s="564">
        <v>0</v>
      </c>
      <c r="C1258" s="565">
        <v>0</v>
      </c>
      <c r="D1258" s="565">
        <v>0</v>
      </c>
      <c r="E1258" s="566" t="str">
        <f t="shared" si="234"/>
        <v/>
      </c>
      <c r="F1258" s="565">
        <v>0</v>
      </c>
      <c r="G1258" s="567" t="str">
        <f t="shared" si="235"/>
        <v/>
      </c>
    </row>
    <row r="1259" s="534" customFormat="1" ht="24.95" customHeight="1" spans="1:253">
      <c r="A1259" s="563" t="s">
        <v>1015</v>
      </c>
      <c r="B1259" s="564">
        <v>0</v>
      </c>
      <c r="C1259" s="565">
        <v>0</v>
      </c>
      <c r="D1259" s="565">
        <v>0</v>
      </c>
      <c r="E1259" s="566" t="str">
        <f t="shared" si="234"/>
        <v/>
      </c>
      <c r="F1259" s="565">
        <v>0</v>
      </c>
      <c r="G1259" s="567" t="str">
        <f t="shared" si="235"/>
        <v/>
      </c>
      <c r="H1259" s="569"/>
      <c r="I1259" s="569"/>
      <c r="J1259" s="569"/>
      <c r="K1259" s="569"/>
      <c r="L1259" s="569"/>
      <c r="M1259" s="569"/>
      <c r="N1259" s="569"/>
      <c r="O1259" s="569"/>
      <c r="P1259" s="569"/>
      <c r="Q1259" s="569"/>
      <c r="R1259" s="569"/>
      <c r="S1259" s="569"/>
      <c r="T1259" s="569"/>
      <c r="U1259" s="569"/>
      <c r="V1259" s="569"/>
      <c r="W1259" s="569"/>
      <c r="X1259" s="569"/>
      <c r="Y1259" s="569"/>
      <c r="Z1259" s="569"/>
      <c r="AA1259" s="569"/>
      <c r="AB1259" s="569"/>
      <c r="AC1259" s="569"/>
      <c r="HN1259" s="569"/>
      <c r="HO1259" s="569"/>
      <c r="HP1259" s="569"/>
      <c r="HQ1259" s="569"/>
      <c r="HR1259" s="569"/>
      <c r="HS1259" s="569"/>
      <c r="HT1259" s="569"/>
      <c r="HU1259" s="569"/>
      <c r="HV1259" s="569"/>
      <c r="HW1259" s="569"/>
      <c r="HX1259" s="569"/>
      <c r="HY1259" s="569"/>
      <c r="HZ1259" s="569"/>
      <c r="IA1259" s="569"/>
      <c r="IB1259" s="569"/>
      <c r="IC1259" s="569"/>
      <c r="ID1259" s="569"/>
      <c r="IE1259" s="569"/>
      <c r="IF1259" s="569"/>
      <c r="IG1259" s="569"/>
      <c r="IH1259" s="569"/>
      <c r="II1259" s="569"/>
      <c r="IJ1259" s="569"/>
      <c r="IK1259" s="569"/>
      <c r="IL1259" s="569"/>
      <c r="IM1259" s="569"/>
      <c r="IN1259" s="569"/>
      <c r="IO1259" s="569"/>
      <c r="IP1259" s="569"/>
      <c r="IQ1259" s="569"/>
      <c r="IR1259" s="569"/>
      <c r="IS1259" s="569"/>
    </row>
    <row r="1260" s="525" customFormat="1" ht="24.95" customHeight="1" spans="1:253">
      <c r="A1260" s="563" t="s">
        <v>1016</v>
      </c>
      <c r="B1260" s="564">
        <v>0</v>
      </c>
      <c r="C1260" s="565">
        <v>0</v>
      </c>
      <c r="D1260" s="565">
        <v>0</v>
      </c>
      <c r="E1260" s="566" t="str">
        <f t="shared" si="234"/>
        <v/>
      </c>
      <c r="F1260" s="565">
        <v>0</v>
      </c>
      <c r="G1260" s="567" t="str">
        <f t="shared" si="235"/>
        <v/>
      </c>
      <c r="H1260" s="527"/>
      <c r="I1260" s="527"/>
      <c r="J1260" s="527"/>
      <c r="K1260" s="527"/>
      <c r="L1260" s="527"/>
      <c r="M1260" s="527"/>
      <c r="N1260" s="527"/>
      <c r="O1260" s="527"/>
      <c r="P1260" s="527"/>
      <c r="Q1260" s="527"/>
      <c r="R1260" s="527"/>
      <c r="S1260" s="527"/>
      <c r="T1260" s="527"/>
      <c r="U1260" s="527"/>
      <c r="V1260" s="527"/>
      <c r="W1260" s="527"/>
      <c r="X1260" s="527"/>
      <c r="Y1260" s="527"/>
      <c r="Z1260" s="527"/>
      <c r="AA1260" s="527"/>
      <c r="AB1260" s="527"/>
      <c r="AC1260" s="527"/>
      <c r="HN1260" s="527"/>
      <c r="HO1260" s="527"/>
      <c r="HP1260" s="527"/>
      <c r="HQ1260" s="527"/>
      <c r="HR1260" s="527"/>
      <c r="HS1260" s="527"/>
      <c r="HT1260" s="527"/>
      <c r="HU1260" s="527"/>
      <c r="HV1260" s="527"/>
      <c r="HW1260" s="527"/>
      <c r="HX1260" s="527"/>
      <c r="HY1260" s="527"/>
      <c r="HZ1260" s="527"/>
      <c r="IA1260" s="527"/>
      <c r="IB1260" s="527"/>
      <c r="IC1260" s="527"/>
      <c r="ID1260" s="527"/>
      <c r="IE1260" s="527"/>
      <c r="IF1260" s="527"/>
      <c r="IG1260" s="527"/>
      <c r="IH1260" s="527"/>
      <c r="II1260" s="527"/>
      <c r="IJ1260" s="527"/>
      <c r="IK1260" s="527"/>
      <c r="IL1260" s="527"/>
      <c r="IM1260" s="527"/>
      <c r="IN1260" s="527"/>
      <c r="IO1260" s="527"/>
      <c r="IP1260" s="527"/>
      <c r="IQ1260" s="527"/>
      <c r="IR1260" s="527"/>
      <c r="IS1260" s="527"/>
    </row>
    <row r="1261" s="525" customFormat="1" ht="24.95" customHeight="1" spans="1:253">
      <c r="A1261" s="563" t="s">
        <v>1017</v>
      </c>
      <c r="B1261" s="564">
        <v>0</v>
      </c>
      <c r="C1261" s="565">
        <v>0</v>
      </c>
      <c r="D1261" s="565">
        <v>0</v>
      </c>
      <c r="E1261" s="566" t="str">
        <f t="shared" si="234"/>
        <v/>
      </c>
      <c r="F1261" s="565">
        <v>0</v>
      </c>
      <c r="G1261" s="567" t="str">
        <f t="shared" si="235"/>
        <v/>
      </c>
      <c r="H1261" s="527"/>
      <c r="I1261" s="527"/>
      <c r="J1261" s="527"/>
      <c r="K1261" s="527"/>
      <c r="L1261" s="527"/>
      <c r="M1261" s="527"/>
      <c r="N1261" s="527"/>
      <c r="O1261" s="527"/>
      <c r="P1261" s="527"/>
      <c r="Q1261" s="527"/>
      <c r="R1261" s="527"/>
      <c r="S1261" s="527"/>
      <c r="T1261" s="527"/>
      <c r="U1261" s="527"/>
      <c r="V1261" s="527"/>
      <c r="W1261" s="527"/>
      <c r="X1261" s="527"/>
      <c r="Y1261" s="527"/>
      <c r="Z1261" s="527"/>
      <c r="AA1261" s="527"/>
      <c r="AB1261" s="527"/>
      <c r="AC1261" s="527"/>
      <c r="HN1261" s="527"/>
      <c r="HO1261" s="527"/>
      <c r="HP1261" s="527"/>
      <c r="HQ1261" s="527"/>
      <c r="HR1261" s="527"/>
      <c r="HS1261" s="527"/>
      <c r="HT1261" s="527"/>
      <c r="HU1261" s="527"/>
      <c r="HV1261" s="527"/>
      <c r="HW1261" s="527"/>
      <c r="HX1261" s="527"/>
      <c r="HY1261" s="527"/>
      <c r="HZ1261" s="527"/>
      <c r="IA1261" s="527"/>
      <c r="IB1261" s="527"/>
      <c r="IC1261" s="527"/>
      <c r="ID1261" s="527"/>
      <c r="IE1261" s="527"/>
      <c r="IF1261" s="527"/>
      <c r="IG1261" s="527"/>
      <c r="IH1261" s="527"/>
      <c r="II1261" s="527"/>
      <c r="IJ1261" s="527"/>
      <c r="IK1261" s="527"/>
      <c r="IL1261" s="527"/>
      <c r="IM1261" s="527"/>
      <c r="IN1261" s="527"/>
      <c r="IO1261" s="527"/>
      <c r="IP1261" s="527"/>
      <c r="IQ1261" s="527"/>
      <c r="IR1261" s="527"/>
      <c r="IS1261" s="527"/>
    </row>
    <row r="1262" s="525" customFormat="1" ht="24.95" customHeight="1" spans="1:253">
      <c r="A1262" s="563" t="s">
        <v>1018</v>
      </c>
      <c r="B1262" s="564">
        <v>0</v>
      </c>
      <c r="C1262" s="565">
        <v>0</v>
      </c>
      <c r="D1262" s="565">
        <v>0</v>
      </c>
      <c r="E1262" s="566" t="str">
        <f t="shared" si="234"/>
        <v/>
      </c>
      <c r="F1262" s="565">
        <v>0</v>
      </c>
      <c r="G1262" s="567" t="str">
        <f t="shared" si="235"/>
        <v/>
      </c>
      <c r="H1262" s="527"/>
      <c r="I1262" s="527"/>
      <c r="J1262" s="527"/>
      <c r="K1262" s="527"/>
      <c r="L1262" s="527"/>
      <c r="M1262" s="527"/>
      <c r="N1262" s="527"/>
      <c r="O1262" s="527"/>
      <c r="P1262" s="527"/>
      <c r="Q1262" s="527"/>
      <c r="R1262" s="527"/>
      <c r="S1262" s="527"/>
      <c r="T1262" s="527"/>
      <c r="U1262" s="527"/>
      <c r="V1262" s="527"/>
      <c r="W1262" s="527"/>
      <c r="X1262" s="527"/>
      <c r="Y1262" s="527"/>
      <c r="Z1262" s="527"/>
      <c r="AA1262" s="527"/>
      <c r="AB1262" s="527"/>
      <c r="AC1262" s="527"/>
      <c r="HN1262" s="527"/>
      <c r="HO1262" s="527"/>
      <c r="HP1262" s="527"/>
      <c r="HQ1262" s="527"/>
      <c r="HR1262" s="527"/>
      <c r="HS1262" s="527"/>
      <c r="HT1262" s="527"/>
      <c r="HU1262" s="527"/>
      <c r="HV1262" s="527"/>
      <c r="HW1262" s="527"/>
      <c r="HX1262" s="527"/>
      <c r="HY1262" s="527"/>
      <c r="HZ1262" s="527"/>
      <c r="IA1262" s="527"/>
      <c r="IB1262" s="527"/>
      <c r="IC1262" s="527"/>
      <c r="ID1262" s="527"/>
      <c r="IE1262" s="527"/>
      <c r="IF1262" s="527"/>
      <c r="IG1262" s="527"/>
      <c r="IH1262" s="527"/>
      <c r="II1262" s="527"/>
      <c r="IJ1262" s="527"/>
      <c r="IK1262" s="527"/>
      <c r="IL1262" s="527"/>
      <c r="IM1262" s="527"/>
      <c r="IN1262" s="527"/>
      <c r="IO1262" s="527"/>
      <c r="IP1262" s="527"/>
      <c r="IQ1262" s="527"/>
      <c r="IR1262" s="527"/>
      <c r="IS1262" s="527"/>
    </row>
    <row r="1263" s="528" customFormat="1" ht="24.95" customHeight="1" spans="1:253">
      <c r="A1263" s="563" t="s">
        <v>1019</v>
      </c>
      <c r="B1263" s="564">
        <v>0</v>
      </c>
      <c r="C1263" s="565">
        <v>0</v>
      </c>
      <c r="D1263" s="565">
        <v>0</v>
      </c>
      <c r="E1263" s="566" t="str">
        <f t="shared" si="234"/>
        <v/>
      </c>
      <c r="F1263" s="565">
        <v>0</v>
      </c>
      <c r="G1263" s="567" t="str">
        <f t="shared" si="235"/>
        <v/>
      </c>
    </row>
    <row r="1264" s="529" customFormat="1" ht="24.95" customHeight="1" spans="1:253">
      <c r="A1264" s="575" t="s">
        <v>1020</v>
      </c>
      <c r="B1264" s="367">
        <f t="shared" ref="B1264:F1264" si="239">SUM(B1265,B1276,B1283,B1291,B1304,B1308,B1312)</f>
        <v>1954</v>
      </c>
      <c r="C1264" s="367">
        <f t="shared" si="239"/>
        <v>2396</v>
      </c>
      <c r="D1264" s="367">
        <f t="shared" si="239"/>
        <v>1923</v>
      </c>
      <c r="E1264" s="561">
        <f t="shared" si="234"/>
        <v>0.802587646076795</v>
      </c>
      <c r="F1264" s="367">
        <f t="shared" si="239"/>
        <v>2023</v>
      </c>
      <c r="G1264" s="562">
        <f t="shared" si="235"/>
        <v>-0.0494315373208107</v>
      </c>
      <c r="H1264" s="527"/>
      <c r="I1264" s="527"/>
      <c r="J1264" s="527"/>
      <c r="K1264" s="527"/>
      <c r="L1264" s="527"/>
      <c r="M1264" s="527"/>
      <c r="N1264" s="527"/>
      <c r="O1264" s="527"/>
      <c r="P1264" s="527"/>
      <c r="Q1264" s="527"/>
      <c r="R1264" s="527"/>
      <c r="S1264" s="527"/>
      <c r="T1264" s="527"/>
      <c r="U1264" s="527"/>
      <c r="V1264" s="527"/>
      <c r="W1264" s="527"/>
      <c r="X1264" s="527"/>
      <c r="Y1264" s="527"/>
      <c r="Z1264" s="527"/>
      <c r="AA1264" s="527"/>
      <c r="AB1264" s="527"/>
      <c r="AC1264" s="527"/>
      <c r="HN1264" s="527"/>
      <c r="HO1264" s="527"/>
      <c r="HP1264" s="527"/>
      <c r="HQ1264" s="527"/>
      <c r="HR1264" s="527"/>
      <c r="HS1264" s="527"/>
      <c r="HT1264" s="527"/>
      <c r="HU1264" s="527"/>
      <c r="HV1264" s="527"/>
      <c r="HW1264" s="527"/>
      <c r="HX1264" s="527"/>
      <c r="HY1264" s="527"/>
      <c r="HZ1264" s="527"/>
      <c r="IA1264" s="527"/>
      <c r="IB1264" s="527"/>
      <c r="IC1264" s="527"/>
      <c r="ID1264" s="527"/>
      <c r="IE1264" s="527"/>
      <c r="IF1264" s="527"/>
      <c r="IG1264" s="527"/>
      <c r="IH1264" s="527"/>
      <c r="II1264" s="527"/>
      <c r="IJ1264" s="527"/>
      <c r="IK1264" s="527"/>
      <c r="IL1264" s="527"/>
      <c r="IM1264" s="527"/>
      <c r="IN1264" s="527"/>
      <c r="IO1264" s="527"/>
      <c r="IP1264" s="527"/>
      <c r="IQ1264" s="527"/>
      <c r="IR1264" s="527"/>
      <c r="IS1264" s="527"/>
    </row>
    <row r="1265" s="532" customFormat="1" ht="24.95" customHeight="1" spans="1:253">
      <c r="A1265" s="568" t="s">
        <v>1021</v>
      </c>
      <c r="B1265" s="367">
        <f t="shared" ref="B1265:F1265" si="240">SUM(B1266:B1275)</f>
        <v>797</v>
      </c>
      <c r="C1265" s="367">
        <f t="shared" si="240"/>
        <v>1338</v>
      </c>
      <c r="D1265" s="367">
        <f t="shared" si="240"/>
        <v>1019</v>
      </c>
      <c r="E1265" s="561">
        <f t="shared" si="234"/>
        <v>0.761584454409567</v>
      </c>
      <c r="F1265" s="367">
        <f t="shared" si="240"/>
        <v>623</v>
      </c>
      <c r="G1265" s="562">
        <f t="shared" si="235"/>
        <v>0.635634028892456</v>
      </c>
      <c r="H1265" s="527"/>
      <c r="I1265" s="527"/>
      <c r="J1265" s="527"/>
      <c r="K1265" s="527"/>
      <c r="L1265" s="527"/>
      <c r="M1265" s="527"/>
      <c r="N1265" s="527"/>
      <c r="O1265" s="527"/>
      <c r="P1265" s="527"/>
      <c r="Q1265" s="527"/>
      <c r="R1265" s="527"/>
      <c r="S1265" s="527"/>
      <c r="T1265" s="527"/>
      <c r="U1265" s="527"/>
      <c r="V1265" s="527"/>
      <c r="W1265" s="527"/>
      <c r="X1265" s="527"/>
      <c r="Y1265" s="527"/>
      <c r="Z1265" s="527"/>
      <c r="AA1265" s="527"/>
      <c r="AB1265" s="527"/>
      <c r="AC1265" s="527"/>
      <c r="HN1265" s="527"/>
      <c r="HO1265" s="527"/>
      <c r="HP1265" s="527"/>
      <c r="HQ1265" s="527"/>
      <c r="HR1265" s="527"/>
      <c r="HS1265" s="527"/>
      <c r="HT1265" s="527"/>
      <c r="HU1265" s="527"/>
      <c r="HV1265" s="527"/>
      <c r="HW1265" s="527"/>
      <c r="HX1265" s="527"/>
      <c r="HY1265" s="527"/>
      <c r="HZ1265" s="527"/>
      <c r="IA1265" s="527"/>
      <c r="IB1265" s="527"/>
      <c r="IC1265" s="527"/>
      <c r="ID1265" s="527"/>
      <c r="IE1265" s="527"/>
      <c r="IF1265" s="527"/>
      <c r="IG1265" s="527"/>
      <c r="IH1265" s="527"/>
      <c r="II1265" s="527"/>
      <c r="IJ1265" s="527"/>
      <c r="IK1265" s="527"/>
      <c r="IL1265" s="527"/>
      <c r="IM1265" s="527"/>
      <c r="IN1265" s="527"/>
      <c r="IO1265" s="527"/>
      <c r="IP1265" s="527"/>
      <c r="IQ1265" s="527"/>
      <c r="IR1265" s="527"/>
      <c r="IS1265" s="527"/>
    </row>
    <row r="1266" s="525" customFormat="1" ht="24.95" customHeight="1" spans="1:253">
      <c r="A1266" s="563" t="s">
        <v>50</v>
      </c>
      <c r="B1266" s="564">
        <v>350</v>
      </c>
      <c r="C1266" s="565">
        <v>365</v>
      </c>
      <c r="D1266" s="565">
        <v>365</v>
      </c>
      <c r="E1266" s="566">
        <f t="shared" si="234"/>
        <v>1</v>
      </c>
      <c r="F1266" s="565">
        <v>425</v>
      </c>
      <c r="G1266" s="567">
        <f t="shared" si="235"/>
        <v>-0.141176470588235</v>
      </c>
      <c r="H1266" s="527"/>
      <c r="I1266" s="527"/>
      <c r="J1266" s="527"/>
      <c r="K1266" s="527"/>
      <c r="L1266" s="527"/>
      <c r="M1266" s="527"/>
      <c r="N1266" s="527"/>
      <c r="O1266" s="527"/>
      <c r="P1266" s="527"/>
      <c r="Q1266" s="527"/>
      <c r="R1266" s="527"/>
      <c r="S1266" s="527"/>
      <c r="T1266" s="527"/>
      <c r="U1266" s="527"/>
      <c r="V1266" s="527"/>
      <c r="W1266" s="527"/>
      <c r="X1266" s="527"/>
      <c r="Y1266" s="527"/>
      <c r="Z1266" s="527"/>
      <c r="AA1266" s="527"/>
      <c r="AB1266" s="527"/>
      <c r="AC1266" s="527"/>
      <c r="HN1266" s="527"/>
      <c r="HO1266" s="527"/>
      <c r="HP1266" s="527"/>
      <c r="HQ1266" s="527"/>
      <c r="HR1266" s="527"/>
      <c r="HS1266" s="527"/>
      <c r="HT1266" s="527"/>
      <c r="HU1266" s="527"/>
      <c r="HV1266" s="527"/>
      <c r="HW1266" s="527"/>
      <c r="HX1266" s="527"/>
      <c r="HY1266" s="527"/>
      <c r="HZ1266" s="527"/>
      <c r="IA1266" s="527"/>
      <c r="IB1266" s="527"/>
      <c r="IC1266" s="527"/>
      <c r="ID1266" s="527"/>
      <c r="IE1266" s="527"/>
      <c r="IF1266" s="527"/>
      <c r="IG1266" s="527"/>
      <c r="IH1266" s="527"/>
      <c r="II1266" s="527"/>
      <c r="IJ1266" s="527"/>
      <c r="IK1266" s="527"/>
      <c r="IL1266" s="527"/>
      <c r="IM1266" s="527"/>
      <c r="IN1266" s="527"/>
      <c r="IO1266" s="527"/>
      <c r="IP1266" s="527"/>
      <c r="IQ1266" s="527"/>
      <c r="IR1266" s="527"/>
      <c r="IS1266" s="527"/>
    </row>
    <row r="1267" s="525" customFormat="1" ht="24.95" customHeight="1" spans="1:253">
      <c r="A1267" s="563" t="s">
        <v>51</v>
      </c>
      <c r="B1267" s="564">
        <v>0</v>
      </c>
      <c r="C1267" s="565">
        <v>0</v>
      </c>
      <c r="D1267" s="565">
        <v>0</v>
      </c>
      <c r="E1267" s="566" t="str">
        <f t="shared" si="234"/>
        <v/>
      </c>
      <c r="F1267" s="565">
        <v>0</v>
      </c>
      <c r="G1267" s="567" t="str">
        <f t="shared" si="235"/>
        <v/>
      </c>
      <c r="H1267" s="527"/>
      <c r="I1267" s="527"/>
      <c r="J1267" s="527"/>
      <c r="K1267" s="527"/>
      <c r="L1267" s="527"/>
      <c r="M1267" s="527"/>
      <c r="N1267" s="527"/>
      <c r="O1267" s="527"/>
      <c r="P1267" s="527"/>
      <c r="Q1267" s="527"/>
      <c r="R1267" s="527"/>
      <c r="S1267" s="527"/>
      <c r="T1267" s="527"/>
      <c r="U1267" s="527"/>
      <c r="V1267" s="527"/>
      <c r="W1267" s="527"/>
      <c r="X1267" s="527"/>
      <c r="Y1267" s="527"/>
      <c r="Z1267" s="527"/>
      <c r="AA1267" s="527"/>
      <c r="AB1267" s="527"/>
      <c r="AC1267" s="527"/>
      <c r="HN1267" s="527"/>
      <c r="HO1267" s="527"/>
      <c r="HP1267" s="527"/>
      <c r="HQ1267" s="527"/>
      <c r="HR1267" s="527"/>
      <c r="HS1267" s="527"/>
      <c r="HT1267" s="527"/>
      <c r="HU1267" s="527"/>
      <c r="HV1267" s="527"/>
      <c r="HW1267" s="527"/>
      <c r="HX1267" s="527"/>
      <c r="HY1267" s="527"/>
      <c r="HZ1267" s="527"/>
      <c r="IA1267" s="527"/>
      <c r="IB1267" s="527"/>
      <c r="IC1267" s="527"/>
      <c r="ID1267" s="527"/>
      <c r="IE1267" s="527"/>
      <c r="IF1267" s="527"/>
      <c r="IG1267" s="527"/>
      <c r="IH1267" s="527"/>
      <c r="II1267" s="527"/>
      <c r="IJ1267" s="527"/>
      <c r="IK1267" s="527"/>
      <c r="IL1267" s="527"/>
      <c r="IM1267" s="527"/>
      <c r="IN1267" s="527"/>
      <c r="IO1267" s="527"/>
      <c r="IP1267" s="527"/>
      <c r="IQ1267" s="527"/>
      <c r="IR1267" s="527"/>
      <c r="IS1267" s="527"/>
    </row>
    <row r="1268" s="525" customFormat="1" ht="24.95" customHeight="1" spans="1:253">
      <c r="A1268" s="563" t="s">
        <v>52</v>
      </c>
      <c r="B1268" s="564">
        <v>0</v>
      </c>
      <c r="C1268" s="565">
        <v>0</v>
      </c>
      <c r="D1268" s="565">
        <v>0</v>
      </c>
      <c r="E1268" s="566" t="str">
        <f t="shared" si="234"/>
        <v/>
      </c>
      <c r="F1268" s="565">
        <v>0</v>
      </c>
      <c r="G1268" s="567" t="str">
        <f t="shared" si="235"/>
        <v/>
      </c>
      <c r="H1268" s="527"/>
      <c r="I1268" s="527"/>
      <c r="J1268" s="527"/>
      <c r="K1268" s="527"/>
      <c r="L1268" s="527"/>
      <c r="M1268" s="527"/>
      <c r="N1268" s="527"/>
      <c r="O1268" s="527"/>
      <c r="P1268" s="527"/>
      <c r="Q1268" s="527"/>
      <c r="R1268" s="527"/>
      <c r="S1268" s="527"/>
      <c r="T1268" s="527"/>
      <c r="U1268" s="527"/>
      <c r="V1268" s="527"/>
      <c r="W1268" s="527"/>
      <c r="X1268" s="527"/>
      <c r="Y1268" s="527"/>
      <c r="Z1268" s="527"/>
      <c r="AA1268" s="527"/>
      <c r="AB1268" s="527"/>
      <c r="AC1268" s="527"/>
      <c r="HN1268" s="527"/>
      <c r="HO1268" s="527"/>
      <c r="HP1268" s="527"/>
      <c r="HQ1268" s="527"/>
      <c r="HR1268" s="527"/>
      <c r="HS1268" s="527"/>
      <c r="HT1268" s="527"/>
      <c r="HU1268" s="527"/>
      <c r="HV1268" s="527"/>
      <c r="HW1268" s="527"/>
      <c r="HX1268" s="527"/>
      <c r="HY1268" s="527"/>
      <c r="HZ1268" s="527"/>
      <c r="IA1268" s="527"/>
      <c r="IB1268" s="527"/>
      <c r="IC1268" s="527"/>
      <c r="ID1268" s="527"/>
      <c r="IE1268" s="527"/>
      <c r="IF1268" s="527"/>
      <c r="IG1268" s="527"/>
      <c r="IH1268" s="527"/>
      <c r="II1268" s="527"/>
      <c r="IJ1268" s="527"/>
      <c r="IK1268" s="527"/>
      <c r="IL1268" s="527"/>
      <c r="IM1268" s="527"/>
      <c r="IN1268" s="527"/>
      <c r="IO1268" s="527"/>
      <c r="IP1268" s="527"/>
      <c r="IQ1268" s="527"/>
      <c r="IR1268" s="527"/>
      <c r="IS1268" s="527"/>
    </row>
    <row r="1269" s="525" customFormat="1" ht="24.95" customHeight="1" spans="1:253">
      <c r="A1269" s="563" t="s">
        <v>1022</v>
      </c>
      <c r="B1269" s="564">
        <v>0</v>
      </c>
      <c r="C1269" s="565">
        <v>0</v>
      </c>
      <c r="D1269" s="565">
        <v>0</v>
      </c>
      <c r="E1269" s="566" t="str">
        <f t="shared" si="234"/>
        <v/>
      </c>
      <c r="F1269" s="565">
        <v>0</v>
      </c>
      <c r="G1269" s="567" t="str">
        <f t="shared" si="235"/>
        <v/>
      </c>
      <c r="H1269" s="527"/>
      <c r="I1269" s="527"/>
      <c r="J1269" s="527"/>
      <c r="K1269" s="527"/>
      <c r="L1269" s="527"/>
      <c r="M1269" s="527"/>
      <c r="N1269" s="527"/>
      <c r="O1269" s="527"/>
      <c r="P1269" s="527"/>
      <c r="Q1269" s="527"/>
      <c r="R1269" s="527"/>
      <c r="S1269" s="527"/>
      <c r="T1269" s="527"/>
      <c r="U1269" s="527"/>
      <c r="V1269" s="527"/>
      <c r="W1269" s="527"/>
      <c r="X1269" s="527"/>
      <c r="Y1269" s="527"/>
      <c r="Z1269" s="527"/>
      <c r="AA1269" s="527"/>
      <c r="AB1269" s="527"/>
      <c r="AC1269" s="527"/>
      <c r="HN1269" s="527"/>
      <c r="HO1269" s="527"/>
      <c r="HP1269" s="527"/>
      <c r="HQ1269" s="527"/>
      <c r="HR1269" s="527"/>
      <c r="HS1269" s="527"/>
      <c r="HT1269" s="527"/>
      <c r="HU1269" s="527"/>
      <c r="HV1269" s="527"/>
      <c r="HW1269" s="527"/>
      <c r="HX1269" s="527"/>
      <c r="HY1269" s="527"/>
      <c r="HZ1269" s="527"/>
      <c r="IA1269" s="527"/>
      <c r="IB1269" s="527"/>
      <c r="IC1269" s="527"/>
      <c r="ID1269" s="527"/>
      <c r="IE1269" s="527"/>
      <c r="IF1269" s="527"/>
      <c r="IG1269" s="527"/>
      <c r="IH1269" s="527"/>
      <c r="II1269" s="527"/>
      <c r="IJ1269" s="527"/>
      <c r="IK1269" s="527"/>
      <c r="IL1269" s="527"/>
      <c r="IM1269" s="527"/>
      <c r="IN1269" s="527"/>
      <c r="IO1269" s="527"/>
      <c r="IP1269" s="527"/>
      <c r="IQ1269" s="527"/>
      <c r="IR1269" s="527"/>
      <c r="IS1269" s="527"/>
    </row>
    <row r="1270" s="528" customFormat="1" ht="24.95" customHeight="1" spans="1:253">
      <c r="A1270" s="563" t="s">
        <v>1023</v>
      </c>
      <c r="B1270" s="564">
        <v>0</v>
      </c>
      <c r="C1270" s="565">
        <v>0</v>
      </c>
      <c r="D1270" s="565">
        <v>0</v>
      </c>
      <c r="E1270" s="566" t="str">
        <f t="shared" si="234"/>
        <v/>
      </c>
      <c r="F1270" s="565">
        <v>0</v>
      </c>
      <c r="G1270" s="567" t="str">
        <f t="shared" si="235"/>
        <v/>
      </c>
    </row>
    <row r="1271" s="528" customFormat="1" ht="24.95" customHeight="1" spans="1:253">
      <c r="A1271" s="563" t="s">
        <v>1024</v>
      </c>
      <c r="B1271" s="564">
        <v>0</v>
      </c>
      <c r="C1271" s="565">
        <v>0</v>
      </c>
      <c r="D1271" s="565">
        <v>0</v>
      </c>
      <c r="E1271" s="566" t="str">
        <f t="shared" si="234"/>
        <v/>
      </c>
      <c r="F1271" s="565">
        <v>0</v>
      </c>
      <c r="G1271" s="567" t="str">
        <f t="shared" si="235"/>
        <v/>
      </c>
    </row>
    <row r="1272" s="528" customFormat="1" ht="24.95" customHeight="1" spans="1:253">
      <c r="A1272" s="563" t="s">
        <v>1025</v>
      </c>
      <c r="B1272" s="564">
        <v>265</v>
      </c>
      <c r="C1272" s="565">
        <v>433</v>
      </c>
      <c r="D1272" s="565">
        <v>414</v>
      </c>
      <c r="E1272" s="566">
        <f t="shared" si="234"/>
        <v>0.956120092378753</v>
      </c>
      <c r="F1272" s="565">
        <v>0</v>
      </c>
      <c r="G1272" s="567" t="str">
        <f t="shared" si="235"/>
        <v/>
      </c>
    </row>
    <row r="1273" s="525" customFormat="1" ht="24.95" customHeight="1" spans="1:253">
      <c r="A1273" s="563" t="s">
        <v>1026</v>
      </c>
      <c r="B1273" s="564">
        <v>10</v>
      </c>
      <c r="C1273" s="565">
        <v>16</v>
      </c>
      <c r="D1273" s="565">
        <v>16</v>
      </c>
      <c r="E1273" s="566">
        <f t="shared" si="234"/>
        <v>1</v>
      </c>
      <c r="F1273" s="565">
        <v>5</v>
      </c>
      <c r="G1273" s="567">
        <f t="shared" si="235"/>
        <v>2.2</v>
      </c>
      <c r="H1273" s="527"/>
      <c r="I1273" s="527"/>
      <c r="J1273" s="527"/>
      <c r="K1273" s="527"/>
      <c r="L1273" s="527"/>
      <c r="M1273" s="527"/>
      <c r="N1273" s="527"/>
      <c r="O1273" s="527"/>
      <c r="P1273" s="527"/>
      <c r="Q1273" s="527"/>
      <c r="R1273" s="527"/>
      <c r="S1273" s="527"/>
      <c r="T1273" s="527"/>
      <c r="U1273" s="527"/>
      <c r="V1273" s="527"/>
      <c r="W1273" s="527"/>
      <c r="X1273" s="527"/>
      <c r="Y1273" s="527"/>
      <c r="Z1273" s="527"/>
      <c r="AA1273" s="527"/>
      <c r="AB1273" s="527"/>
      <c r="AC1273" s="527"/>
      <c r="HN1273" s="527"/>
      <c r="HO1273" s="527"/>
      <c r="HP1273" s="527"/>
      <c r="HQ1273" s="527"/>
      <c r="HR1273" s="527"/>
      <c r="HS1273" s="527"/>
      <c r="HT1273" s="527"/>
      <c r="HU1273" s="527"/>
      <c r="HV1273" s="527"/>
      <c r="HW1273" s="527"/>
      <c r="HX1273" s="527"/>
      <c r="HY1273" s="527"/>
      <c r="HZ1273" s="527"/>
      <c r="IA1273" s="527"/>
      <c r="IB1273" s="527"/>
      <c r="IC1273" s="527"/>
      <c r="ID1273" s="527"/>
      <c r="IE1273" s="527"/>
      <c r="IF1273" s="527"/>
      <c r="IG1273" s="527"/>
      <c r="IH1273" s="527"/>
      <c r="II1273" s="527"/>
      <c r="IJ1273" s="527"/>
      <c r="IK1273" s="527"/>
      <c r="IL1273" s="527"/>
      <c r="IM1273" s="527"/>
      <c r="IN1273" s="527"/>
      <c r="IO1273" s="527"/>
      <c r="IP1273" s="527"/>
      <c r="IQ1273" s="527"/>
      <c r="IR1273" s="527"/>
      <c r="IS1273" s="527"/>
    </row>
    <row r="1274" s="532" customFormat="1" ht="24.95" customHeight="1" spans="1:253">
      <c r="A1274" s="563" t="s">
        <v>59</v>
      </c>
      <c r="B1274" s="564">
        <v>152</v>
      </c>
      <c r="C1274" s="565">
        <v>167</v>
      </c>
      <c r="D1274" s="565">
        <v>167</v>
      </c>
      <c r="E1274" s="566">
        <f t="shared" si="234"/>
        <v>1</v>
      </c>
      <c r="F1274" s="565">
        <v>148</v>
      </c>
      <c r="G1274" s="567">
        <f t="shared" si="235"/>
        <v>0.128378378378378</v>
      </c>
      <c r="H1274" s="527"/>
      <c r="I1274" s="527"/>
      <c r="J1274" s="527"/>
      <c r="K1274" s="527"/>
      <c r="L1274" s="527"/>
      <c r="M1274" s="527"/>
      <c r="N1274" s="527"/>
      <c r="O1274" s="527"/>
      <c r="P1274" s="527"/>
      <c r="Q1274" s="527"/>
      <c r="R1274" s="527"/>
      <c r="S1274" s="527"/>
      <c r="T1274" s="527"/>
      <c r="U1274" s="527"/>
      <c r="V1274" s="527"/>
      <c r="W1274" s="527"/>
      <c r="X1274" s="527"/>
      <c r="Y1274" s="527"/>
      <c r="Z1274" s="527"/>
      <c r="AA1274" s="527"/>
      <c r="AB1274" s="527"/>
      <c r="AC1274" s="527"/>
      <c r="HN1274" s="527"/>
      <c r="HO1274" s="527"/>
      <c r="HP1274" s="527"/>
      <c r="HQ1274" s="527"/>
      <c r="HR1274" s="527"/>
      <c r="HS1274" s="527"/>
      <c r="HT1274" s="527"/>
      <c r="HU1274" s="527"/>
      <c r="HV1274" s="527"/>
      <c r="HW1274" s="527"/>
      <c r="HX1274" s="527"/>
      <c r="HY1274" s="527"/>
      <c r="HZ1274" s="527"/>
      <c r="IA1274" s="527"/>
      <c r="IB1274" s="527"/>
      <c r="IC1274" s="527"/>
      <c r="ID1274" s="527"/>
      <c r="IE1274" s="527"/>
      <c r="IF1274" s="527"/>
      <c r="IG1274" s="527"/>
      <c r="IH1274" s="527"/>
      <c r="II1274" s="527"/>
      <c r="IJ1274" s="527"/>
      <c r="IK1274" s="527"/>
      <c r="IL1274" s="527"/>
      <c r="IM1274" s="527"/>
      <c r="IN1274" s="527"/>
      <c r="IO1274" s="527"/>
      <c r="IP1274" s="527"/>
      <c r="IQ1274" s="527"/>
      <c r="IR1274" s="527"/>
      <c r="IS1274" s="527"/>
    </row>
    <row r="1275" s="525" customFormat="1" ht="24.95" customHeight="1" spans="1:253">
      <c r="A1275" s="563" t="s">
        <v>1027</v>
      </c>
      <c r="B1275" s="564">
        <v>20</v>
      </c>
      <c r="C1275" s="565">
        <v>357</v>
      </c>
      <c r="D1275" s="565">
        <v>57</v>
      </c>
      <c r="E1275" s="566">
        <f t="shared" si="234"/>
        <v>0.159663865546218</v>
      </c>
      <c r="F1275" s="565">
        <v>45</v>
      </c>
      <c r="G1275" s="567">
        <f t="shared" si="235"/>
        <v>0.266666666666667</v>
      </c>
      <c r="H1275" s="527"/>
      <c r="I1275" s="527"/>
      <c r="J1275" s="527"/>
      <c r="K1275" s="527"/>
      <c r="L1275" s="527"/>
      <c r="M1275" s="527"/>
      <c r="N1275" s="527"/>
      <c r="O1275" s="527"/>
      <c r="P1275" s="527"/>
      <c r="Q1275" s="527"/>
      <c r="R1275" s="527"/>
      <c r="S1275" s="527"/>
      <c r="T1275" s="527"/>
      <c r="U1275" s="527"/>
      <c r="V1275" s="527"/>
      <c r="W1275" s="527"/>
      <c r="X1275" s="527"/>
      <c r="Y1275" s="527"/>
      <c r="Z1275" s="527"/>
      <c r="AA1275" s="527"/>
      <c r="AB1275" s="527"/>
      <c r="AC1275" s="527"/>
      <c r="HN1275" s="527"/>
      <c r="HO1275" s="527"/>
      <c r="HP1275" s="527"/>
      <c r="HQ1275" s="527"/>
      <c r="HR1275" s="527"/>
      <c r="HS1275" s="527"/>
      <c r="HT1275" s="527"/>
      <c r="HU1275" s="527"/>
      <c r="HV1275" s="527"/>
      <c r="HW1275" s="527"/>
      <c r="HX1275" s="527"/>
      <c r="HY1275" s="527"/>
      <c r="HZ1275" s="527"/>
      <c r="IA1275" s="527"/>
      <c r="IB1275" s="527"/>
      <c r="IC1275" s="527"/>
      <c r="ID1275" s="527"/>
      <c r="IE1275" s="527"/>
      <c r="IF1275" s="527"/>
      <c r="IG1275" s="527"/>
      <c r="IH1275" s="527"/>
      <c r="II1275" s="527"/>
      <c r="IJ1275" s="527"/>
      <c r="IK1275" s="527"/>
      <c r="IL1275" s="527"/>
      <c r="IM1275" s="527"/>
      <c r="IN1275" s="527"/>
      <c r="IO1275" s="527"/>
      <c r="IP1275" s="527"/>
      <c r="IQ1275" s="527"/>
      <c r="IR1275" s="527"/>
      <c r="IS1275" s="527"/>
    </row>
    <row r="1276" s="525" customFormat="1" ht="24.95" customHeight="1" spans="1:253">
      <c r="A1276" s="568" t="s">
        <v>1028</v>
      </c>
      <c r="B1276" s="367">
        <f t="shared" ref="B1276:F1276" si="241">SUM(B1277:B1282)</f>
        <v>231</v>
      </c>
      <c r="C1276" s="367">
        <f t="shared" si="241"/>
        <v>247</v>
      </c>
      <c r="D1276" s="367">
        <f t="shared" si="241"/>
        <v>247</v>
      </c>
      <c r="E1276" s="561">
        <f t="shared" si="234"/>
        <v>1</v>
      </c>
      <c r="F1276" s="367">
        <f t="shared" si="241"/>
        <v>367</v>
      </c>
      <c r="G1276" s="562">
        <f t="shared" si="235"/>
        <v>-0.326975476839237</v>
      </c>
      <c r="H1276" s="527"/>
      <c r="I1276" s="527"/>
      <c r="J1276" s="527"/>
      <c r="K1276" s="527"/>
      <c r="L1276" s="527"/>
      <c r="M1276" s="527"/>
      <c r="N1276" s="527"/>
      <c r="O1276" s="527"/>
      <c r="P1276" s="527"/>
      <c r="Q1276" s="527"/>
      <c r="R1276" s="527"/>
      <c r="S1276" s="527"/>
      <c r="T1276" s="527"/>
      <c r="U1276" s="527"/>
      <c r="V1276" s="527"/>
      <c r="W1276" s="527"/>
      <c r="X1276" s="527"/>
      <c r="Y1276" s="527"/>
      <c r="Z1276" s="527"/>
      <c r="AA1276" s="527"/>
      <c r="AB1276" s="527"/>
      <c r="AC1276" s="527"/>
      <c r="HN1276" s="527"/>
      <c r="HO1276" s="527"/>
      <c r="HP1276" s="527"/>
      <c r="HQ1276" s="527"/>
      <c r="HR1276" s="527"/>
      <c r="HS1276" s="527"/>
      <c r="HT1276" s="527"/>
      <c r="HU1276" s="527"/>
      <c r="HV1276" s="527"/>
      <c r="HW1276" s="527"/>
      <c r="HX1276" s="527"/>
      <c r="HY1276" s="527"/>
      <c r="HZ1276" s="527"/>
      <c r="IA1276" s="527"/>
      <c r="IB1276" s="527"/>
      <c r="IC1276" s="527"/>
      <c r="ID1276" s="527"/>
      <c r="IE1276" s="527"/>
      <c r="IF1276" s="527"/>
      <c r="IG1276" s="527"/>
      <c r="IH1276" s="527"/>
      <c r="II1276" s="527"/>
      <c r="IJ1276" s="527"/>
      <c r="IK1276" s="527"/>
      <c r="IL1276" s="527"/>
      <c r="IM1276" s="527"/>
      <c r="IN1276" s="527"/>
      <c r="IO1276" s="527"/>
      <c r="IP1276" s="527"/>
      <c r="IQ1276" s="527"/>
      <c r="IR1276" s="527"/>
      <c r="IS1276" s="527"/>
    </row>
    <row r="1277" s="525" customFormat="1" ht="24.95" customHeight="1" spans="1:253">
      <c r="A1277" s="563" t="s">
        <v>50</v>
      </c>
      <c r="B1277" s="564">
        <v>51</v>
      </c>
      <c r="C1277" s="565">
        <v>55</v>
      </c>
      <c r="D1277" s="565">
        <v>55</v>
      </c>
      <c r="E1277" s="566">
        <f t="shared" si="234"/>
        <v>1</v>
      </c>
      <c r="F1277" s="565">
        <v>51</v>
      </c>
      <c r="G1277" s="567">
        <f t="shared" si="235"/>
        <v>0.0784313725490196</v>
      </c>
      <c r="H1277" s="527"/>
      <c r="I1277" s="527"/>
      <c r="J1277" s="527"/>
      <c r="K1277" s="527"/>
      <c r="L1277" s="527"/>
      <c r="M1277" s="527"/>
      <c r="N1277" s="527"/>
      <c r="O1277" s="527"/>
      <c r="P1277" s="527"/>
      <c r="Q1277" s="527"/>
      <c r="R1277" s="527"/>
      <c r="S1277" s="527"/>
      <c r="T1277" s="527"/>
      <c r="U1277" s="527"/>
      <c r="V1277" s="527"/>
      <c r="W1277" s="527"/>
      <c r="X1277" s="527"/>
      <c r="Y1277" s="527"/>
      <c r="Z1277" s="527"/>
      <c r="AA1277" s="527"/>
      <c r="AB1277" s="527"/>
      <c r="AC1277" s="527"/>
      <c r="HN1277" s="527"/>
      <c r="HO1277" s="527"/>
      <c r="HP1277" s="527"/>
      <c r="HQ1277" s="527"/>
      <c r="HR1277" s="527"/>
      <c r="HS1277" s="527"/>
      <c r="HT1277" s="527"/>
      <c r="HU1277" s="527"/>
      <c r="HV1277" s="527"/>
      <c r="HW1277" s="527"/>
      <c r="HX1277" s="527"/>
      <c r="HY1277" s="527"/>
      <c r="HZ1277" s="527"/>
      <c r="IA1277" s="527"/>
      <c r="IB1277" s="527"/>
      <c r="IC1277" s="527"/>
      <c r="ID1277" s="527"/>
      <c r="IE1277" s="527"/>
      <c r="IF1277" s="527"/>
      <c r="IG1277" s="527"/>
      <c r="IH1277" s="527"/>
      <c r="II1277" s="527"/>
      <c r="IJ1277" s="527"/>
      <c r="IK1277" s="527"/>
      <c r="IL1277" s="527"/>
      <c r="IM1277" s="527"/>
      <c r="IN1277" s="527"/>
      <c r="IO1277" s="527"/>
      <c r="IP1277" s="527"/>
      <c r="IQ1277" s="527"/>
      <c r="IR1277" s="527"/>
      <c r="IS1277" s="527"/>
    </row>
    <row r="1278" s="525" customFormat="1" ht="24.95" customHeight="1" spans="1:253">
      <c r="A1278" s="563" t="s">
        <v>51</v>
      </c>
      <c r="B1278" s="564">
        <v>0</v>
      </c>
      <c r="C1278" s="565">
        <v>0</v>
      </c>
      <c r="D1278" s="565">
        <v>0</v>
      </c>
      <c r="E1278" s="566" t="str">
        <f t="shared" si="234"/>
        <v/>
      </c>
      <c r="F1278" s="565">
        <v>0</v>
      </c>
      <c r="G1278" s="567" t="str">
        <f t="shared" si="235"/>
        <v/>
      </c>
      <c r="H1278" s="527"/>
      <c r="I1278" s="527"/>
      <c r="J1278" s="527"/>
      <c r="K1278" s="527"/>
      <c r="L1278" s="527"/>
      <c r="M1278" s="527"/>
      <c r="N1278" s="527"/>
      <c r="O1278" s="527"/>
      <c r="P1278" s="527"/>
      <c r="Q1278" s="527"/>
      <c r="R1278" s="527"/>
      <c r="S1278" s="527"/>
      <c r="T1278" s="527"/>
      <c r="U1278" s="527"/>
      <c r="V1278" s="527"/>
      <c r="W1278" s="527"/>
      <c r="X1278" s="527"/>
      <c r="Y1278" s="527"/>
      <c r="Z1278" s="527"/>
      <c r="AA1278" s="527"/>
      <c r="AB1278" s="527"/>
      <c r="AC1278" s="527"/>
      <c r="HN1278" s="527"/>
      <c r="HO1278" s="527"/>
      <c r="HP1278" s="527"/>
      <c r="HQ1278" s="527"/>
      <c r="HR1278" s="527"/>
      <c r="HS1278" s="527"/>
      <c r="HT1278" s="527"/>
      <c r="HU1278" s="527"/>
      <c r="HV1278" s="527"/>
      <c r="HW1278" s="527"/>
      <c r="HX1278" s="527"/>
      <c r="HY1278" s="527"/>
      <c r="HZ1278" s="527"/>
      <c r="IA1278" s="527"/>
      <c r="IB1278" s="527"/>
      <c r="IC1278" s="527"/>
      <c r="ID1278" s="527"/>
      <c r="IE1278" s="527"/>
      <c r="IF1278" s="527"/>
      <c r="IG1278" s="527"/>
      <c r="IH1278" s="527"/>
      <c r="II1278" s="527"/>
      <c r="IJ1278" s="527"/>
      <c r="IK1278" s="527"/>
      <c r="IL1278" s="527"/>
      <c r="IM1278" s="527"/>
      <c r="IN1278" s="527"/>
      <c r="IO1278" s="527"/>
      <c r="IP1278" s="527"/>
      <c r="IQ1278" s="527"/>
      <c r="IR1278" s="527"/>
      <c r="IS1278" s="527"/>
    </row>
    <row r="1279" s="525" customFormat="1" ht="24.95" customHeight="1" spans="1:253">
      <c r="A1279" s="563" t="s">
        <v>52</v>
      </c>
      <c r="B1279" s="564">
        <v>0</v>
      </c>
      <c r="C1279" s="565">
        <v>0</v>
      </c>
      <c r="D1279" s="565">
        <v>0</v>
      </c>
      <c r="E1279" s="566" t="str">
        <f t="shared" si="234"/>
        <v/>
      </c>
      <c r="F1279" s="565">
        <v>0</v>
      </c>
      <c r="G1279" s="567" t="str">
        <f t="shared" si="235"/>
        <v/>
      </c>
      <c r="H1279" s="527"/>
      <c r="I1279" s="527"/>
      <c r="J1279" s="527"/>
      <c r="K1279" s="527"/>
      <c r="L1279" s="527"/>
      <c r="M1279" s="527"/>
      <c r="N1279" s="527"/>
      <c r="O1279" s="527"/>
      <c r="P1279" s="527"/>
      <c r="Q1279" s="527"/>
      <c r="R1279" s="527"/>
      <c r="S1279" s="527"/>
      <c r="T1279" s="527"/>
      <c r="U1279" s="527"/>
      <c r="V1279" s="527"/>
      <c r="W1279" s="527"/>
      <c r="X1279" s="527"/>
      <c r="Y1279" s="527"/>
      <c r="Z1279" s="527"/>
      <c r="AA1279" s="527"/>
      <c r="AB1279" s="527"/>
      <c r="AC1279" s="527"/>
      <c r="HN1279" s="527"/>
      <c r="HO1279" s="527"/>
      <c r="HP1279" s="527"/>
      <c r="HQ1279" s="527"/>
      <c r="HR1279" s="527"/>
      <c r="HS1279" s="527"/>
      <c r="HT1279" s="527"/>
      <c r="HU1279" s="527"/>
      <c r="HV1279" s="527"/>
      <c r="HW1279" s="527"/>
      <c r="HX1279" s="527"/>
      <c r="HY1279" s="527"/>
      <c r="HZ1279" s="527"/>
      <c r="IA1279" s="527"/>
      <c r="IB1279" s="527"/>
      <c r="IC1279" s="527"/>
      <c r="ID1279" s="527"/>
      <c r="IE1279" s="527"/>
      <c r="IF1279" s="527"/>
      <c r="IG1279" s="527"/>
      <c r="IH1279" s="527"/>
      <c r="II1279" s="527"/>
      <c r="IJ1279" s="527"/>
      <c r="IK1279" s="527"/>
      <c r="IL1279" s="527"/>
      <c r="IM1279" s="527"/>
      <c r="IN1279" s="527"/>
      <c r="IO1279" s="527"/>
      <c r="IP1279" s="527"/>
      <c r="IQ1279" s="527"/>
      <c r="IR1279" s="527"/>
      <c r="IS1279" s="527"/>
    </row>
    <row r="1280" s="525" customFormat="1" ht="24.95" customHeight="1" spans="1:253">
      <c r="A1280" s="563" t="s">
        <v>1029</v>
      </c>
      <c r="B1280" s="564">
        <v>100</v>
      </c>
      <c r="C1280" s="565">
        <v>110</v>
      </c>
      <c r="D1280" s="565">
        <v>110</v>
      </c>
      <c r="E1280" s="566">
        <f t="shared" si="234"/>
        <v>1</v>
      </c>
      <c r="F1280" s="565">
        <v>240</v>
      </c>
      <c r="G1280" s="567">
        <f t="shared" si="235"/>
        <v>-0.541666666666667</v>
      </c>
      <c r="H1280" s="527"/>
      <c r="I1280" s="527"/>
      <c r="J1280" s="527"/>
      <c r="K1280" s="527"/>
      <c r="L1280" s="527"/>
      <c r="M1280" s="527"/>
      <c r="N1280" s="527"/>
      <c r="O1280" s="527"/>
      <c r="P1280" s="527"/>
      <c r="Q1280" s="527"/>
      <c r="R1280" s="527"/>
      <c r="S1280" s="527"/>
      <c r="T1280" s="527"/>
      <c r="U1280" s="527"/>
      <c r="V1280" s="527"/>
      <c r="W1280" s="527"/>
      <c r="X1280" s="527"/>
      <c r="Y1280" s="527"/>
      <c r="Z1280" s="527"/>
      <c r="AA1280" s="527"/>
      <c r="AB1280" s="527"/>
      <c r="AC1280" s="527"/>
      <c r="HN1280" s="527"/>
      <c r="HO1280" s="527"/>
      <c r="HP1280" s="527"/>
      <c r="HQ1280" s="527"/>
      <c r="HR1280" s="527"/>
      <c r="HS1280" s="527"/>
      <c r="HT1280" s="527"/>
      <c r="HU1280" s="527"/>
      <c r="HV1280" s="527"/>
      <c r="HW1280" s="527"/>
      <c r="HX1280" s="527"/>
      <c r="HY1280" s="527"/>
      <c r="HZ1280" s="527"/>
      <c r="IA1280" s="527"/>
      <c r="IB1280" s="527"/>
      <c r="IC1280" s="527"/>
      <c r="ID1280" s="527"/>
      <c r="IE1280" s="527"/>
      <c r="IF1280" s="527"/>
      <c r="IG1280" s="527"/>
      <c r="IH1280" s="527"/>
      <c r="II1280" s="527"/>
      <c r="IJ1280" s="527"/>
      <c r="IK1280" s="527"/>
      <c r="IL1280" s="527"/>
      <c r="IM1280" s="527"/>
      <c r="IN1280" s="527"/>
      <c r="IO1280" s="527"/>
      <c r="IP1280" s="527"/>
      <c r="IQ1280" s="527"/>
      <c r="IR1280" s="527"/>
      <c r="IS1280" s="527"/>
    </row>
    <row r="1281" s="525" customFormat="1" ht="24.95" customHeight="1" spans="1:253">
      <c r="A1281" s="563" t="s">
        <v>59</v>
      </c>
      <c r="B1281" s="564">
        <v>80</v>
      </c>
      <c r="C1281" s="565">
        <v>82</v>
      </c>
      <c r="D1281" s="565">
        <v>82</v>
      </c>
      <c r="E1281" s="566">
        <f t="shared" si="234"/>
        <v>1</v>
      </c>
      <c r="F1281" s="565">
        <v>76</v>
      </c>
      <c r="G1281" s="567">
        <f t="shared" si="235"/>
        <v>0.0789473684210526</v>
      </c>
      <c r="H1281" s="527"/>
      <c r="I1281" s="527"/>
      <c r="J1281" s="527"/>
      <c r="K1281" s="527"/>
      <c r="L1281" s="527"/>
      <c r="M1281" s="527"/>
      <c r="N1281" s="527"/>
      <c r="O1281" s="527"/>
      <c r="P1281" s="527"/>
      <c r="Q1281" s="527"/>
      <c r="R1281" s="527"/>
      <c r="S1281" s="527"/>
      <c r="T1281" s="527"/>
      <c r="U1281" s="527"/>
      <c r="V1281" s="527"/>
      <c r="W1281" s="527"/>
      <c r="X1281" s="527"/>
      <c r="Y1281" s="527"/>
      <c r="Z1281" s="527"/>
      <c r="AA1281" s="527"/>
      <c r="AB1281" s="527"/>
      <c r="AC1281" s="527"/>
      <c r="HN1281" s="527"/>
      <c r="HO1281" s="527"/>
      <c r="HP1281" s="527"/>
      <c r="HQ1281" s="527"/>
      <c r="HR1281" s="527"/>
      <c r="HS1281" s="527"/>
      <c r="HT1281" s="527"/>
      <c r="HU1281" s="527"/>
      <c r="HV1281" s="527"/>
      <c r="HW1281" s="527"/>
      <c r="HX1281" s="527"/>
      <c r="HY1281" s="527"/>
      <c r="HZ1281" s="527"/>
      <c r="IA1281" s="527"/>
      <c r="IB1281" s="527"/>
      <c r="IC1281" s="527"/>
      <c r="ID1281" s="527"/>
      <c r="IE1281" s="527"/>
      <c r="IF1281" s="527"/>
      <c r="IG1281" s="527"/>
      <c r="IH1281" s="527"/>
      <c r="II1281" s="527"/>
      <c r="IJ1281" s="527"/>
      <c r="IK1281" s="527"/>
      <c r="IL1281" s="527"/>
      <c r="IM1281" s="527"/>
      <c r="IN1281" s="527"/>
      <c r="IO1281" s="527"/>
      <c r="IP1281" s="527"/>
      <c r="IQ1281" s="527"/>
      <c r="IR1281" s="527"/>
      <c r="IS1281" s="527"/>
    </row>
    <row r="1282" s="528" customFormat="1" ht="24.95" customHeight="1" spans="1:253">
      <c r="A1282" s="563" t="s">
        <v>1030</v>
      </c>
      <c r="B1282" s="564">
        <v>0</v>
      </c>
      <c r="C1282" s="565">
        <v>0</v>
      </c>
      <c r="D1282" s="565">
        <v>0</v>
      </c>
      <c r="E1282" s="566" t="str">
        <f t="shared" si="234"/>
        <v/>
      </c>
      <c r="F1282" s="565">
        <v>0</v>
      </c>
      <c r="G1282" s="567" t="str">
        <f t="shared" si="235"/>
        <v/>
      </c>
    </row>
    <row r="1283" s="525" customFormat="1" ht="24.95" customHeight="1" spans="1:253">
      <c r="A1283" s="568" t="s">
        <v>1031</v>
      </c>
      <c r="B1283" s="367">
        <f t="shared" ref="B1283:F1283" si="242">SUM(B1284:B1290)</f>
        <v>179</v>
      </c>
      <c r="C1283" s="367">
        <f t="shared" si="242"/>
        <v>215</v>
      </c>
      <c r="D1283" s="367">
        <f t="shared" si="242"/>
        <v>215</v>
      </c>
      <c r="E1283" s="561">
        <f t="shared" si="234"/>
        <v>1</v>
      </c>
      <c r="F1283" s="367">
        <f t="shared" si="242"/>
        <v>180</v>
      </c>
      <c r="G1283" s="562">
        <f t="shared" si="235"/>
        <v>0.194444444444444</v>
      </c>
      <c r="H1283" s="527"/>
      <c r="I1283" s="527"/>
      <c r="J1283" s="527"/>
      <c r="K1283" s="527"/>
      <c r="L1283" s="527"/>
      <c r="M1283" s="527"/>
      <c r="N1283" s="527"/>
      <c r="O1283" s="527"/>
      <c r="P1283" s="527"/>
      <c r="Q1283" s="527"/>
      <c r="R1283" s="527"/>
      <c r="S1283" s="527"/>
      <c r="T1283" s="527"/>
      <c r="U1283" s="527"/>
      <c r="V1283" s="527"/>
      <c r="W1283" s="527"/>
      <c r="X1283" s="527"/>
      <c r="Y1283" s="527"/>
      <c r="Z1283" s="527"/>
      <c r="AA1283" s="527"/>
      <c r="AB1283" s="527"/>
      <c r="AC1283" s="527"/>
      <c r="HN1283" s="527"/>
      <c r="HO1283" s="527"/>
      <c r="HP1283" s="527"/>
      <c r="HQ1283" s="527"/>
      <c r="HR1283" s="527"/>
      <c r="HS1283" s="527"/>
      <c r="HT1283" s="527"/>
      <c r="HU1283" s="527"/>
      <c r="HV1283" s="527"/>
      <c r="HW1283" s="527"/>
      <c r="HX1283" s="527"/>
      <c r="HY1283" s="527"/>
      <c r="HZ1283" s="527"/>
      <c r="IA1283" s="527"/>
      <c r="IB1283" s="527"/>
      <c r="IC1283" s="527"/>
      <c r="ID1283" s="527"/>
      <c r="IE1283" s="527"/>
      <c r="IF1283" s="527"/>
      <c r="IG1283" s="527"/>
      <c r="IH1283" s="527"/>
      <c r="II1283" s="527"/>
      <c r="IJ1283" s="527"/>
      <c r="IK1283" s="527"/>
      <c r="IL1283" s="527"/>
      <c r="IM1283" s="527"/>
      <c r="IN1283" s="527"/>
      <c r="IO1283" s="527"/>
      <c r="IP1283" s="527"/>
      <c r="IQ1283" s="527"/>
      <c r="IR1283" s="527"/>
      <c r="IS1283" s="527"/>
    </row>
    <row r="1284" s="528" customFormat="1" ht="24.95" customHeight="1" spans="1:253">
      <c r="A1284" s="563" t="s">
        <v>50</v>
      </c>
      <c r="B1284" s="564">
        <v>0</v>
      </c>
      <c r="C1284" s="565">
        <v>0</v>
      </c>
      <c r="D1284" s="565">
        <v>0</v>
      </c>
      <c r="E1284" s="566" t="str">
        <f t="shared" si="234"/>
        <v/>
      </c>
      <c r="F1284" s="565">
        <v>0</v>
      </c>
      <c r="G1284" s="567" t="str">
        <f t="shared" si="235"/>
        <v/>
      </c>
    </row>
    <row r="1285" s="525" customFormat="1" ht="24.95" customHeight="1" spans="1:253">
      <c r="A1285" s="563" t="s">
        <v>51</v>
      </c>
      <c r="B1285" s="564">
        <v>0</v>
      </c>
      <c r="C1285" s="565">
        <v>0</v>
      </c>
      <c r="D1285" s="565">
        <v>0</v>
      </c>
      <c r="E1285" s="566" t="str">
        <f t="shared" ref="E1285:E1338" si="243">IFERROR(D1285/C1285,"")</f>
        <v/>
      </c>
      <c r="F1285" s="565">
        <v>0</v>
      </c>
      <c r="G1285" s="567" t="str">
        <f t="shared" si="235"/>
        <v/>
      </c>
      <c r="H1285" s="527"/>
      <c r="I1285" s="527"/>
      <c r="J1285" s="527"/>
      <c r="K1285" s="527"/>
      <c r="L1285" s="527"/>
      <c r="M1285" s="527"/>
      <c r="N1285" s="527"/>
      <c r="O1285" s="527"/>
      <c r="P1285" s="527"/>
      <c r="Q1285" s="527"/>
      <c r="R1285" s="527"/>
      <c r="S1285" s="527"/>
      <c r="T1285" s="527"/>
      <c r="U1285" s="527"/>
      <c r="V1285" s="527"/>
      <c r="W1285" s="527"/>
      <c r="X1285" s="527"/>
      <c r="Y1285" s="527"/>
      <c r="Z1285" s="527"/>
      <c r="AA1285" s="527"/>
      <c r="AB1285" s="527"/>
      <c r="AC1285" s="527"/>
      <c r="HN1285" s="527"/>
      <c r="HO1285" s="527"/>
      <c r="HP1285" s="527"/>
      <c r="HQ1285" s="527"/>
      <c r="HR1285" s="527"/>
      <c r="HS1285" s="527"/>
      <c r="HT1285" s="527"/>
      <c r="HU1285" s="527"/>
      <c r="HV1285" s="527"/>
      <c r="HW1285" s="527"/>
      <c r="HX1285" s="527"/>
      <c r="HY1285" s="527"/>
      <c r="HZ1285" s="527"/>
      <c r="IA1285" s="527"/>
      <c r="IB1285" s="527"/>
      <c r="IC1285" s="527"/>
      <c r="ID1285" s="527"/>
      <c r="IE1285" s="527"/>
      <c r="IF1285" s="527"/>
      <c r="IG1285" s="527"/>
      <c r="IH1285" s="527"/>
      <c r="II1285" s="527"/>
      <c r="IJ1285" s="527"/>
      <c r="IK1285" s="527"/>
      <c r="IL1285" s="527"/>
      <c r="IM1285" s="527"/>
      <c r="IN1285" s="527"/>
      <c r="IO1285" s="527"/>
      <c r="IP1285" s="527"/>
      <c r="IQ1285" s="527"/>
      <c r="IR1285" s="527"/>
      <c r="IS1285" s="527"/>
    </row>
    <row r="1286" s="532" customFormat="1" ht="24.95" customHeight="1" spans="1:253">
      <c r="A1286" s="563" t="s">
        <v>52</v>
      </c>
      <c r="B1286" s="564">
        <v>0</v>
      </c>
      <c r="C1286" s="565">
        <v>0</v>
      </c>
      <c r="D1286" s="565">
        <v>0</v>
      </c>
      <c r="E1286" s="566" t="str">
        <f t="shared" si="243"/>
        <v/>
      </c>
      <c r="F1286" s="565">
        <v>0</v>
      </c>
      <c r="G1286" s="567" t="str">
        <f t="shared" si="235"/>
        <v/>
      </c>
      <c r="H1286" s="527"/>
      <c r="I1286" s="527"/>
      <c r="J1286" s="527"/>
      <c r="K1286" s="527"/>
      <c r="L1286" s="527"/>
      <c r="M1286" s="527"/>
      <c r="N1286" s="527"/>
      <c r="O1286" s="527"/>
      <c r="P1286" s="527"/>
      <c r="Q1286" s="527"/>
      <c r="R1286" s="527"/>
      <c r="S1286" s="527"/>
      <c r="T1286" s="527"/>
      <c r="U1286" s="527"/>
      <c r="V1286" s="527"/>
      <c r="W1286" s="527"/>
      <c r="X1286" s="527"/>
      <c r="Y1286" s="527"/>
      <c r="Z1286" s="527"/>
      <c r="AA1286" s="527"/>
      <c r="AB1286" s="527"/>
      <c r="AC1286" s="527"/>
      <c r="HN1286" s="527"/>
      <c r="HO1286" s="527"/>
      <c r="HP1286" s="527"/>
      <c r="HQ1286" s="527"/>
      <c r="HR1286" s="527"/>
      <c r="HS1286" s="527"/>
      <c r="HT1286" s="527"/>
      <c r="HU1286" s="527"/>
      <c r="HV1286" s="527"/>
      <c r="HW1286" s="527"/>
      <c r="HX1286" s="527"/>
      <c r="HY1286" s="527"/>
      <c r="HZ1286" s="527"/>
      <c r="IA1286" s="527"/>
      <c r="IB1286" s="527"/>
      <c r="IC1286" s="527"/>
      <c r="ID1286" s="527"/>
      <c r="IE1286" s="527"/>
      <c r="IF1286" s="527"/>
      <c r="IG1286" s="527"/>
      <c r="IH1286" s="527"/>
      <c r="II1286" s="527"/>
      <c r="IJ1286" s="527"/>
      <c r="IK1286" s="527"/>
      <c r="IL1286" s="527"/>
      <c r="IM1286" s="527"/>
      <c r="IN1286" s="527"/>
      <c r="IO1286" s="527"/>
      <c r="IP1286" s="527"/>
      <c r="IQ1286" s="527"/>
      <c r="IR1286" s="527"/>
      <c r="IS1286" s="527"/>
    </row>
    <row r="1287" s="532" customFormat="1" ht="24.95" customHeight="1" spans="1:253">
      <c r="A1287" s="563" t="s">
        <v>1032</v>
      </c>
      <c r="B1287" s="564">
        <v>0</v>
      </c>
      <c r="C1287" s="565">
        <v>0</v>
      </c>
      <c r="D1287" s="565">
        <v>0</v>
      </c>
      <c r="E1287" s="566" t="str">
        <f t="shared" si="243"/>
        <v/>
      </c>
      <c r="F1287" s="565">
        <v>0</v>
      </c>
      <c r="G1287" s="567" t="str">
        <f t="shared" si="235"/>
        <v/>
      </c>
      <c r="H1287" s="527"/>
      <c r="I1287" s="527"/>
      <c r="J1287" s="527"/>
      <c r="K1287" s="527"/>
      <c r="L1287" s="527"/>
      <c r="M1287" s="527"/>
      <c r="N1287" s="527"/>
      <c r="O1287" s="527"/>
      <c r="P1287" s="527"/>
      <c r="Q1287" s="527"/>
      <c r="R1287" s="527"/>
      <c r="S1287" s="527"/>
      <c r="T1287" s="527"/>
      <c r="U1287" s="527"/>
      <c r="V1287" s="527"/>
      <c r="W1287" s="527"/>
      <c r="X1287" s="527"/>
      <c r="Y1287" s="527"/>
      <c r="Z1287" s="527"/>
      <c r="AA1287" s="527"/>
      <c r="AB1287" s="527"/>
      <c r="AC1287" s="527"/>
      <c r="HN1287" s="527"/>
      <c r="HO1287" s="527"/>
      <c r="HP1287" s="527"/>
      <c r="HQ1287" s="527"/>
      <c r="HR1287" s="527"/>
      <c r="HS1287" s="527"/>
      <c r="HT1287" s="527"/>
      <c r="HU1287" s="527"/>
      <c r="HV1287" s="527"/>
      <c r="HW1287" s="527"/>
      <c r="HX1287" s="527"/>
      <c r="HY1287" s="527"/>
      <c r="HZ1287" s="527"/>
      <c r="IA1287" s="527"/>
      <c r="IB1287" s="527"/>
      <c r="IC1287" s="527"/>
      <c r="ID1287" s="527"/>
      <c r="IE1287" s="527"/>
      <c r="IF1287" s="527"/>
      <c r="IG1287" s="527"/>
      <c r="IH1287" s="527"/>
      <c r="II1287" s="527"/>
      <c r="IJ1287" s="527"/>
      <c r="IK1287" s="527"/>
      <c r="IL1287" s="527"/>
      <c r="IM1287" s="527"/>
      <c r="IN1287" s="527"/>
      <c r="IO1287" s="527"/>
      <c r="IP1287" s="527"/>
      <c r="IQ1287" s="527"/>
      <c r="IR1287" s="527"/>
      <c r="IS1287" s="527"/>
    </row>
    <row r="1288" s="525" customFormat="1" ht="24.95" customHeight="1" spans="1:253">
      <c r="A1288" s="563" t="s">
        <v>1033</v>
      </c>
      <c r="B1288" s="564">
        <v>0</v>
      </c>
      <c r="C1288" s="565">
        <v>0</v>
      </c>
      <c r="D1288" s="565">
        <v>0</v>
      </c>
      <c r="E1288" s="566" t="str">
        <f t="shared" si="243"/>
        <v/>
      </c>
      <c r="F1288" s="565">
        <v>0</v>
      </c>
      <c r="G1288" s="567" t="str">
        <f t="shared" si="235"/>
        <v/>
      </c>
      <c r="H1288" s="527"/>
      <c r="I1288" s="527"/>
      <c r="J1288" s="527"/>
      <c r="K1288" s="527"/>
      <c r="L1288" s="527"/>
      <c r="M1288" s="527"/>
      <c r="N1288" s="527"/>
      <c r="O1288" s="527"/>
      <c r="P1288" s="527"/>
      <c r="Q1288" s="527"/>
      <c r="R1288" s="527"/>
      <c r="S1288" s="527"/>
      <c r="T1288" s="527"/>
      <c r="U1288" s="527"/>
      <c r="V1288" s="527"/>
      <c r="W1288" s="527"/>
      <c r="X1288" s="527"/>
      <c r="Y1288" s="527"/>
      <c r="Z1288" s="527"/>
      <c r="AA1288" s="527"/>
      <c r="AB1288" s="527"/>
      <c r="AC1288" s="527"/>
      <c r="HN1288" s="527"/>
      <c r="HO1288" s="527"/>
      <c r="HP1288" s="527"/>
      <c r="HQ1288" s="527"/>
      <c r="HR1288" s="527"/>
      <c r="HS1288" s="527"/>
      <c r="HT1288" s="527"/>
      <c r="HU1288" s="527"/>
      <c r="HV1288" s="527"/>
      <c r="HW1288" s="527"/>
      <c r="HX1288" s="527"/>
      <c r="HY1288" s="527"/>
      <c r="HZ1288" s="527"/>
      <c r="IA1288" s="527"/>
      <c r="IB1288" s="527"/>
      <c r="IC1288" s="527"/>
      <c r="ID1288" s="527"/>
      <c r="IE1288" s="527"/>
      <c r="IF1288" s="527"/>
      <c r="IG1288" s="527"/>
      <c r="IH1288" s="527"/>
      <c r="II1288" s="527"/>
      <c r="IJ1288" s="527"/>
      <c r="IK1288" s="527"/>
      <c r="IL1288" s="527"/>
      <c r="IM1288" s="527"/>
      <c r="IN1288" s="527"/>
      <c r="IO1288" s="527"/>
      <c r="IP1288" s="527"/>
      <c r="IQ1288" s="527"/>
      <c r="IR1288" s="527"/>
      <c r="IS1288" s="527"/>
    </row>
    <row r="1289" s="528" customFormat="1" ht="24.95" customHeight="1" spans="1:253">
      <c r="A1289" s="563" t="s">
        <v>59</v>
      </c>
      <c r="B1289" s="564">
        <v>151</v>
      </c>
      <c r="C1289" s="565">
        <v>168</v>
      </c>
      <c r="D1289" s="565">
        <v>168</v>
      </c>
      <c r="E1289" s="566">
        <f t="shared" si="243"/>
        <v>1</v>
      </c>
      <c r="F1289" s="565">
        <v>150</v>
      </c>
      <c r="G1289" s="567">
        <f t="shared" si="235"/>
        <v>0.12</v>
      </c>
    </row>
    <row r="1290" s="525" customFormat="1" ht="24.95" customHeight="1" spans="1:253">
      <c r="A1290" s="563" t="s">
        <v>1034</v>
      </c>
      <c r="B1290" s="564">
        <v>28</v>
      </c>
      <c r="C1290" s="565">
        <v>47</v>
      </c>
      <c r="D1290" s="565">
        <v>47</v>
      </c>
      <c r="E1290" s="566">
        <f t="shared" si="243"/>
        <v>1</v>
      </c>
      <c r="F1290" s="565">
        <v>30</v>
      </c>
      <c r="G1290" s="567">
        <f t="shared" si="235"/>
        <v>0.566666666666667</v>
      </c>
      <c r="H1290" s="527"/>
      <c r="I1290" s="527"/>
      <c r="J1290" s="527"/>
      <c r="K1290" s="527"/>
      <c r="L1290" s="527"/>
      <c r="M1290" s="527"/>
      <c r="N1290" s="527"/>
      <c r="O1290" s="527"/>
      <c r="P1290" s="527"/>
      <c r="Q1290" s="527"/>
      <c r="R1290" s="527"/>
      <c r="S1290" s="527"/>
      <c r="T1290" s="527"/>
      <c r="U1290" s="527"/>
      <c r="V1290" s="527"/>
      <c r="W1290" s="527"/>
      <c r="X1290" s="527"/>
      <c r="Y1290" s="527"/>
      <c r="Z1290" s="527"/>
      <c r="AA1290" s="527"/>
      <c r="AB1290" s="527"/>
      <c r="AC1290" s="527"/>
      <c r="HN1290" s="527"/>
      <c r="HO1290" s="527"/>
      <c r="HP1290" s="527"/>
      <c r="HQ1290" s="527"/>
      <c r="HR1290" s="527"/>
      <c r="HS1290" s="527"/>
      <c r="HT1290" s="527"/>
      <c r="HU1290" s="527"/>
      <c r="HV1290" s="527"/>
      <c r="HW1290" s="527"/>
      <c r="HX1290" s="527"/>
      <c r="HY1290" s="527"/>
      <c r="HZ1290" s="527"/>
      <c r="IA1290" s="527"/>
      <c r="IB1290" s="527"/>
      <c r="IC1290" s="527"/>
      <c r="ID1290" s="527"/>
      <c r="IE1290" s="527"/>
      <c r="IF1290" s="527"/>
      <c r="IG1290" s="527"/>
      <c r="IH1290" s="527"/>
      <c r="II1290" s="527"/>
      <c r="IJ1290" s="527"/>
      <c r="IK1290" s="527"/>
      <c r="IL1290" s="527"/>
      <c r="IM1290" s="527"/>
      <c r="IN1290" s="527"/>
      <c r="IO1290" s="527"/>
      <c r="IP1290" s="527"/>
      <c r="IQ1290" s="527"/>
      <c r="IR1290" s="527"/>
      <c r="IS1290" s="527"/>
    </row>
    <row r="1291" s="525" customFormat="1" ht="24.95" customHeight="1" spans="1:253">
      <c r="A1291" s="568" t="s">
        <v>1035</v>
      </c>
      <c r="B1291" s="367">
        <f t="shared" ref="B1291:F1291" si="244">SUM(B1292:B1303)</f>
        <v>0</v>
      </c>
      <c r="C1291" s="367">
        <f t="shared" si="244"/>
        <v>0</v>
      </c>
      <c r="D1291" s="367">
        <f t="shared" si="244"/>
        <v>0</v>
      </c>
      <c r="E1291" s="561" t="str">
        <f t="shared" si="243"/>
        <v/>
      </c>
      <c r="F1291" s="367">
        <f t="shared" si="244"/>
        <v>0</v>
      </c>
      <c r="G1291" s="562" t="str">
        <f t="shared" si="235"/>
        <v/>
      </c>
      <c r="H1291" s="527"/>
      <c r="I1291" s="527"/>
      <c r="J1291" s="527"/>
      <c r="K1291" s="527"/>
      <c r="L1291" s="527"/>
      <c r="M1291" s="527"/>
      <c r="N1291" s="527"/>
      <c r="O1291" s="527"/>
      <c r="P1291" s="527"/>
      <c r="Q1291" s="527"/>
      <c r="R1291" s="527"/>
      <c r="S1291" s="527"/>
      <c r="T1291" s="527"/>
      <c r="U1291" s="527"/>
      <c r="V1291" s="527"/>
      <c r="W1291" s="527"/>
      <c r="X1291" s="527"/>
      <c r="Y1291" s="527"/>
      <c r="Z1291" s="527"/>
      <c r="AA1291" s="527"/>
      <c r="AB1291" s="527"/>
      <c r="AC1291" s="527"/>
      <c r="HN1291" s="527"/>
      <c r="HO1291" s="527"/>
      <c r="HP1291" s="527"/>
      <c r="HQ1291" s="527"/>
      <c r="HR1291" s="527"/>
      <c r="HS1291" s="527"/>
      <c r="HT1291" s="527"/>
      <c r="HU1291" s="527"/>
      <c r="HV1291" s="527"/>
      <c r="HW1291" s="527"/>
      <c r="HX1291" s="527"/>
      <c r="HY1291" s="527"/>
      <c r="HZ1291" s="527"/>
      <c r="IA1291" s="527"/>
      <c r="IB1291" s="527"/>
      <c r="IC1291" s="527"/>
      <c r="ID1291" s="527"/>
      <c r="IE1291" s="527"/>
      <c r="IF1291" s="527"/>
      <c r="IG1291" s="527"/>
      <c r="IH1291" s="527"/>
      <c r="II1291" s="527"/>
      <c r="IJ1291" s="527"/>
      <c r="IK1291" s="527"/>
      <c r="IL1291" s="527"/>
      <c r="IM1291" s="527"/>
      <c r="IN1291" s="527"/>
      <c r="IO1291" s="527"/>
      <c r="IP1291" s="527"/>
      <c r="IQ1291" s="527"/>
      <c r="IR1291" s="527"/>
      <c r="IS1291" s="527"/>
    </row>
    <row r="1292" s="525" customFormat="1" ht="24.95" customHeight="1" spans="1:253">
      <c r="A1292" s="563" t="s">
        <v>50</v>
      </c>
      <c r="B1292" s="564">
        <v>0</v>
      </c>
      <c r="C1292" s="565">
        <v>0</v>
      </c>
      <c r="D1292" s="565">
        <v>0</v>
      </c>
      <c r="E1292" s="566" t="str">
        <f t="shared" si="243"/>
        <v/>
      </c>
      <c r="F1292" s="565">
        <v>0</v>
      </c>
      <c r="G1292" s="567" t="str">
        <f t="shared" si="235"/>
        <v/>
      </c>
      <c r="H1292" s="527"/>
      <c r="I1292" s="527"/>
      <c r="J1292" s="527"/>
      <c r="K1292" s="527"/>
      <c r="L1292" s="527"/>
      <c r="M1292" s="527"/>
      <c r="N1292" s="527"/>
      <c r="O1292" s="527"/>
      <c r="P1292" s="527"/>
      <c r="Q1292" s="527"/>
      <c r="R1292" s="527"/>
      <c r="S1292" s="527"/>
      <c r="T1292" s="527"/>
      <c r="U1292" s="527"/>
      <c r="V1292" s="527"/>
      <c r="W1292" s="527"/>
      <c r="X1292" s="527"/>
      <c r="Y1292" s="527"/>
      <c r="Z1292" s="527"/>
      <c r="AA1292" s="527"/>
      <c r="AB1292" s="527"/>
      <c r="AC1292" s="527"/>
      <c r="HN1292" s="527"/>
      <c r="HO1292" s="527"/>
      <c r="HP1292" s="527"/>
      <c r="HQ1292" s="527"/>
      <c r="HR1292" s="527"/>
      <c r="HS1292" s="527"/>
      <c r="HT1292" s="527"/>
      <c r="HU1292" s="527"/>
      <c r="HV1292" s="527"/>
      <c r="HW1292" s="527"/>
      <c r="HX1292" s="527"/>
      <c r="HY1292" s="527"/>
      <c r="HZ1292" s="527"/>
      <c r="IA1292" s="527"/>
      <c r="IB1292" s="527"/>
      <c r="IC1292" s="527"/>
      <c r="ID1292" s="527"/>
      <c r="IE1292" s="527"/>
      <c r="IF1292" s="527"/>
      <c r="IG1292" s="527"/>
      <c r="IH1292" s="527"/>
      <c r="II1292" s="527"/>
      <c r="IJ1292" s="527"/>
      <c r="IK1292" s="527"/>
      <c r="IL1292" s="527"/>
      <c r="IM1292" s="527"/>
      <c r="IN1292" s="527"/>
      <c r="IO1292" s="527"/>
      <c r="IP1292" s="527"/>
      <c r="IQ1292" s="527"/>
      <c r="IR1292" s="527"/>
      <c r="IS1292" s="527"/>
    </row>
    <row r="1293" s="528" customFormat="1" ht="24.95" customHeight="1" spans="1:253">
      <c r="A1293" s="563" t="s">
        <v>51</v>
      </c>
      <c r="B1293" s="564">
        <v>0</v>
      </c>
      <c r="C1293" s="565">
        <v>0</v>
      </c>
      <c r="D1293" s="565">
        <v>0</v>
      </c>
      <c r="E1293" s="566" t="str">
        <f t="shared" si="243"/>
        <v/>
      </c>
      <c r="F1293" s="565">
        <v>0</v>
      </c>
      <c r="G1293" s="567" t="str">
        <f t="shared" si="235"/>
        <v/>
      </c>
    </row>
    <row r="1294" s="528" customFormat="1" ht="24.95" customHeight="1" spans="1:253">
      <c r="A1294" s="563" t="s">
        <v>52</v>
      </c>
      <c r="B1294" s="579">
        <v>0</v>
      </c>
      <c r="C1294" s="565">
        <v>0</v>
      </c>
      <c r="D1294" s="565">
        <v>0</v>
      </c>
      <c r="E1294" s="566" t="str">
        <f t="shared" si="243"/>
        <v/>
      </c>
      <c r="F1294" s="565">
        <v>0</v>
      </c>
      <c r="G1294" s="567" t="str">
        <f t="shared" ref="G1294:G1338" si="245">IFERROR((D1294-F1294)/F1294,"")</f>
        <v/>
      </c>
    </row>
    <row r="1295" s="528" customFormat="1" ht="24.95" customHeight="1" spans="1:253">
      <c r="A1295" s="563" t="s">
        <v>1036</v>
      </c>
      <c r="B1295" s="564">
        <v>0</v>
      </c>
      <c r="C1295" s="565">
        <v>0</v>
      </c>
      <c r="D1295" s="565">
        <v>0</v>
      </c>
      <c r="E1295" s="566" t="str">
        <f t="shared" si="243"/>
        <v/>
      </c>
      <c r="F1295" s="565">
        <v>0</v>
      </c>
      <c r="G1295" s="567" t="str">
        <f t="shared" si="245"/>
        <v/>
      </c>
    </row>
    <row r="1296" s="532" customFormat="1" ht="24.95" customHeight="1" spans="1:253">
      <c r="A1296" s="563" t="s">
        <v>1037</v>
      </c>
      <c r="B1296" s="564">
        <v>0</v>
      </c>
      <c r="C1296" s="565">
        <v>0</v>
      </c>
      <c r="D1296" s="565">
        <v>0</v>
      </c>
      <c r="E1296" s="566" t="str">
        <f t="shared" si="243"/>
        <v/>
      </c>
      <c r="F1296" s="565">
        <v>0</v>
      </c>
      <c r="G1296" s="567" t="str">
        <f t="shared" si="245"/>
        <v/>
      </c>
      <c r="H1296" s="527"/>
      <c r="I1296" s="527"/>
      <c r="J1296" s="527"/>
      <c r="K1296" s="527"/>
      <c r="L1296" s="527"/>
      <c r="M1296" s="527"/>
      <c r="N1296" s="527"/>
      <c r="O1296" s="527"/>
      <c r="P1296" s="527"/>
      <c r="Q1296" s="527"/>
      <c r="R1296" s="527"/>
      <c r="S1296" s="527"/>
      <c r="T1296" s="527"/>
      <c r="U1296" s="527"/>
      <c r="V1296" s="527"/>
      <c r="W1296" s="527"/>
      <c r="X1296" s="527"/>
      <c r="Y1296" s="527"/>
      <c r="Z1296" s="527"/>
      <c r="AA1296" s="527"/>
      <c r="AB1296" s="527"/>
      <c r="AC1296" s="527"/>
      <c r="HN1296" s="527"/>
      <c r="HO1296" s="527"/>
      <c r="HP1296" s="527"/>
      <c r="HQ1296" s="527"/>
      <c r="HR1296" s="527"/>
      <c r="HS1296" s="527"/>
      <c r="HT1296" s="527"/>
      <c r="HU1296" s="527"/>
      <c r="HV1296" s="527"/>
      <c r="HW1296" s="527"/>
      <c r="HX1296" s="527"/>
      <c r="HY1296" s="527"/>
      <c r="HZ1296" s="527"/>
      <c r="IA1296" s="527"/>
      <c r="IB1296" s="527"/>
      <c r="IC1296" s="527"/>
      <c r="ID1296" s="527"/>
      <c r="IE1296" s="527"/>
      <c r="IF1296" s="527"/>
      <c r="IG1296" s="527"/>
      <c r="IH1296" s="527"/>
      <c r="II1296" s="527"/>
      <c r="IJ1296" s="527"/>
      <c r="IK1296" s="527"/>
      <c r="IL1296" s="527"/>
      <c r="IM1296" s="527"/>
      <c r="IN1296" s="527"/>
      <c r="IO1296" s="527"/>
      <c r="IP1296" s="527"/>
      <c r="IQ1296" s="527"/>
      <c r="IR1296" s="527"/>
      <c r="IS1296" s="527"/>
    </row>
    <row r="1297" s="525" customFormat="1" ht="24.95" customHeight="1" spans="1:253">
      <c r="A1297" s="563" t="s">
        <v>1038</v>
      </c>
      <c r="B1297" s="564">
        <v>0</v>
      </c>
      <c r="C1297" s="565">
        <v>0</v>
      </c>
      <c r="D1297" s="565">
        <v>0</v>
      </c>
      <c r="E1297" s="566" t="str">
        <f t="shared" si="243"/>
        <v/>
      </c>
      <c r="F1297" s="565">
        <v>0</v>
      </c>
      <c r="G1297" s="567" t="str">
        <f t="shared" si="245"/>
        <v/>
      </c>
      <c r="H1297" s="527"/>
      <c r="I1297" s="527"/>
      <c r="J1297" s="527"/>
      <c r="K1297" s="527"/>
      <c r="L1297" s="527"/>
      <c r="M1297" s="527"/>
      <c r="N1297" s="527"/>
      <c r="O1297" s="527"/>
      <c r="P1297" s="527"/>
      <c r="Q1297" s="527"/>
      <c r="R1297" s="527"/>
      <c r="S1297" s="527"/>
      <c r="T1297" s="527"/>
      <c r="U1297" s="527"/>
      <c r="V1297" s="527"/>
      <c r="W1297" s="527"/>
      <c r="X1297" s="527"/>
      <c r="Y1297" s="527"/>
      <c r="Z1297" s="527"/>
      <c r="AA1297" s="527"/>
      <c r="AB1297" s="527"/>
      <c r="AC1297" s="527"/>
      <c r="HN1297" s="527"/>
      <c r="HO1297" s="527"/>
      <c r="HP1297" s="527"/>
      <c r="HQ1297" s="527"/>
      <c r="HR1297" s="527"/>
      <c r="HS1297" s="527"/>
      <c r="HT1297" s="527"/>
      <c r="HU1297" s="527"/>
      <c r="HV1297" s="527"/>
      <c r="HW1297" s="527"/>
      <c r="HX1297" s="527"/>
      <c r="HY1297" s="527"/>
      <c r="HZ1297" s="527"/>
      <c r="IA1297" s="527"/>
      <c r="IB1297" s="527"/>
      <c r="IC1297" s="527"/>
      <c r="ID1297" s="527"/>
      <c r="IE1297" s="527"/>
      <c r="IF1297" s="527"/>
      <c r="IG1297" s="527"/>
      <c r="IH1297" s="527"/>
      <c r="II1297" s="527"/>
      <c r="IJ1297" s="527"/>
      <c r="IK1297" s="527"/>
      <c r="IL1297" s="527"/>
      <c r="IM1297" s="527"/>
      <c r="IN1297" s="527"/>
      <c r="IO1297" s="527"/>
      <c r="IP1297" s="527"/>
      <c r="IQ1297" s="527"/>
      <c r="IR1297" s="527"/>
      <c r="IS1297" s="527"/>
    </row>
    <row r="1298" s="525" customFormat="1" ht="24.95" customHeight="1" spans="1:253">
      <c r="A1298" s="563" t="s">
        <v>1039</v>
      </c>
      <c r="B1298" s="564">
        <v>0</v>
      </c>
      <c r="C1298" s="565">
        <v>0</v>
      </c>
      <c r="D1298" s="565">
        <v>0</v>
      </c>
      <c r="E1298" s="566" t="str">
        <f t="shared" si="243"/>
        <v/>
      </c>
      <c r="F1298" s="565">
        <v>0</v>
      </c>
      <c r="G1298" s="567" t="str">
        <f t="shared" si="245"/>
        <v/>
      </c>
      <c r="H1298" s="527"/>
      <c r="I1298" s="527"/>
      <c r="J1298" s="527"/>
      <c r="K1298" s="527"/>
      <c r="L1298" s="527"/>
      <c r="M1298" s="527"/>
      <c r="N1298" s="527"/>
      <c r="O1298" s="527"/>
      <c r="P1298" s="527"/>
      <c r="Q1298" s="527"/>
      <c r="R1298" s="527"/>
      <c r="S1298" s="527"/>
      <c r="T1298" s="527"/>
      <c r="U1298" s="527"/>
      <c r="V1298" s="527"/>
      <c r="W1298" s="527"/>
      <c r="X1298" s="527"/>
      <c r="Y1298" s="527"/>
      <c r="Z1298" s="527"/>
      <c r="AA1298" s="527"/>
      <c r="AB1298" s="527"/>
      <c r="AC1298" s="527"/>
      <c r="HN1298" s="527"/>
      <c r="HO1298" s="527"/>
      <c r="HP1298" s="527"/>
      <c r="HQ1298" s="527"/>
      <c r="HR1298" s="527"/>
      <c r="HS1298" s="527"/>
      <c r="HT1298" s="527"/>
      <c r="HU1298" s="527"/>
      <c r="HV1298" s="527"/>
      <c r="HW1298" s="527"/>
      <c r="HX1298" s="527"/>
      <c r="HY1298" s="527"/>
      <c r="HZ1298" s="527"/>
      <c r="IA1298" s="527"/>
      <c r="IB1298" s="527"/>
      <c r="IC1298" s="527"/>
      <c r="ID1298" s="527"/>
      <c r="IE1298" s="527"/>
      <c r="IF1298" s="527"/>
      <c r="IG1298" s="527"/>
      <c r="IH1298" s="527"/>
      <c r="II1298" s="527"/>
      <c r="IJ1298" s="527"/>
      <c r="IK1298" s="527"/>
      <c r="IL1298" s="527"/>
      <c r="IM1298" s="527"/>
      <c r="IN1298" s="527"/>
      <c r="IO1298" s="527"/>
      <c r="IP1298" s="527"/>
      <c r="IQ1298" s="527"/>
      <c r="IR1298" s="527"/>
      <c r="IS1298" s="527"/>
    </row>
    <row r="1299" s="525" customFormat="1" ht="24.95" customHeight="1" spans="1:253">
      <c r="A1299" s="563" t="s">
        <v>1040</v>
      </c>
      <c r="B1299" s="564">
        <v>0</v>
      </c>
      <c r="C1299" s="565">
        <v>0</v>
      </c>
      <c r="D1299" s="565">
        <v>0</v>
      </c>
      <c r="E1299" s="566" t="str">
        <f t="shared" si="243"/>
        <v/>
      </c>
      <c r="F1299" s="565">
        <v>0</v>
      </c>
      <c r="G1299" s="567" t="str">
        <f t="shared" si="245"/>
        <v/>
      </c>
      <c r="H1299" s="527"/>
      <c r="I1299" s="527"/>
      <c r="J1299" s="527"/>
      <c r="K1299" s="527"/>
      <c r="L1299" s="527"/>
      <c r="M1299" s="527"/>
      <c r="N1299" s="527"/>
      <c r="O1299" s="527"/>
      <c r="P1299" s="527"/>
      <c r="Q1299" s="527"/>
      <c r="R1299" s="527"/>
      <c r="S1299" s="527"/>
      <c r="T1299" s="527"/>
      <c r="U1299" s="527"/>
      <c r="V1299" s="527"/>
      <c r="W1299" s="527"/>
      <c r="X1299" s="527"/>
      <c r="Y1299" s="527"/>
      <c r="Z1299" s="527"/>
      <c r="AA1299" s="527"/>
      <c r="AB1299" s="527"/>
      <c r="AC1299" s="527"/>
      <c r="HN1299" s="527"/>
      <c r="HO1299" s="527"/>
      <c r="HP1299" s="527"/>
      <c r="HQ1299" s="527"/>
      <c r="HR1299" s="527"/>
      <c r="HS1299" s="527"/>
      <c r="HT1299" s="527"/>
      <c r="HU1299" s="527"/>
      <c r="HV1299" s="527"/>
      <c r="HW1299" s="527"/>
      <c r="HX1299" s="527"/>
      <c r="HY1299" s="527"/>
      <c r="HZ1299" s="527"/>
      <c r="IA1299" s="527"/>
      <c r="IB1299" s="527"/>
      <c r="IC1299" s="527"/>
      <c r="ID1299" s="527"/>
      <c r="IE1299" s="527"/>
      <c r="IF1299" s="527"/>
      <c r="IG1299" s="527"/>
      <c r="IH1299" s="527"/>
      <c r="II1299" s="527"/>
      <c r="IJ1299" s="527"/>
      <c r="IK1299" s="527"/>
      <c r="IL1299" s="527"/>
      <c r="IM1299" s="527"/>
      <c r="IN1299" s="527"/>
      <c r="IO1299" s="527"/>
      <c r="IP1299" s="527"/>
      <c r="IQ1299" s="527"/>
      <c r="IR1299" s="527"/>
      <c r="IS1299" s="527"/>
    </row>
    <row r="1300" s="528" customFormat="1" ht="24.95" customHeight="1" spans="1:253">
      <c r="A1300" s="563" t="s">
        <v>1041</v>
      </c>
      <c r="B1300" s="564">
        <v>0</v>
      </c>
      <c r="C1300" s="565">
        <v>0</v>
      </c>
      <c r="D1300" s="565">
        <v>0</v>
      </c>
      <c r="E1300" s="566" t="str">
        <f t="shared" si="243"/>
        <v/>
      </c>
      <c r="F1300" s="565">
        <v>0</v>
      </c>
      <c r="G1300" s="567" t="str">
        <f t="shared" si="245"/>
        <v/>
      </c>
    </row>
    <row r="1301" s="529" customFormat="1" ht="24.95" customHeight="1" spans="1:253">
      <c r="A1301" s="563" t="s">
        <v>1042</v>
      </c>
      <c r="B1301" s="564">
        <v>0</v>
      </c>
      <c r="C1301" s="565">
        <v>0</v>
      </c>
      <c r="D1301" s="565">
        <v>0</v>
      </c>
      <c r="E1301" s="566" t="str">
        <f t="shared" si="243"/>
        <v/>
      </c>
      <c r="F1301" s="565">
        <v>0</v>
      </c>
      <c r="G1301" s="567" t="str">
        <f t="shared" si="245"/>
        <v/>
      </c>
      <c r="H1301" s="527"/>
      <c r="I1301" s="527"/>
      <c r="J1301" s="527"/>
      <c r="K1301" s="527"/>
      <c r="L1301" s="527"/>
      <c r="M1301" s="527"/>
      <c r="N1301" s="527"/>
      <c r="O1301" s="527"/>
      <c r="P1301" s="527"/>
      <c r="Q1301" s="527"/>
      <c r="R1301" s="527"/>
      <c r="S1301" s="527"/>
      <c r="T1301" s="527"/>
      <c r="U1301" s="527"/>
      <c r="V1301" s="527"/>
      <c r="W1301" s="527"/>
      <c r="X1301" s="527"/>
      <c r="Y1301" s="527"/>
      <c r="Z1301" s="527"/>
      <c r="AA1301" s="527"/>
      <c r="AB1301" s="527"/>
      <c r="AC1301" s="527"/>
      <c r="HN1301" s="527"/>
      <c r="HO1301" s="527"/>
      <c r="HP1301" s="527"/>
      <c r="HQ1301" s="527"/>
      <c r="HR1301" s="527"/>
      <c r="HS1301" s="527"/>
      <c r="HT1301" s="527"/>
      <c r="HU1301" s="527"/>
      <c r="HV1301" s="527"/>
      <c r="HW1301" s="527"/>
      <c r="HX1301" s="527"/>
      <c r="HY1301" s="527"/>
      <c r="HZ1301" s="527"/>
      <c r="IA1301" s="527"/>
      <c r="IB1301" s="527"/>
      <c r="IC1301" s="527"/>
      <c r="ID1301" s="527"/>
      <c r="IE1301" s="527"/>
      <c r="IF1301" s="527"/>
      <c r="IG1301" s="527"/>
      <c r="IH1301" s="527"/>
      <c r="II1301" s="527"/>
      <c r="IJ1301" s="527"/>
      <c r="IK1301" s="527"/>
      <c r="IL1301" s="527"/>
      <c r="IM1301" s="527"/>
      <c r="IN1301" s="527"/>
      <c r="IO1301" s="527"/>
      <c r="IP1301" s="527"/>
      <c r="IQ1301" s="527"/>
      <c r="IR1301" s="527"/>
      <c r="IS1301" s="527"/>
    </row>
    <row r="1302" s="528" customFormat="1" ht="24.95" customHeight="1" spans="1:253">
      <c r="A1302" s="563" t="s">
        <v>1043</v>
      </c>
      <c r="B1302" s="564">
        <v>0</v>
      </c>
      <c r="C1302" s="565">
        <v>0</v>
      </c>
      <c r="D1302" s="565">
        <v>0</v>
      </c>
      <c r="E1302" s="566" t="str">
        <f t="shared" si="243"/>
        <v/>
      </c>
      <c r="F1302" s="565">
        <v>0</v>
      </c>
      <c r="G1302" s="567" t="str">
        <f t="shared" si="245"/>
        <v/>
      </c>
    </row>
    <row r="1303" s="528" customFormat="1" ht="24.95" customHeight="1" spans="1:253">
      <c r="A1303" s="563" t="s">
        <v>1044</v>
      </c>
      <c r="B1303" s="564">
        <v>0</v>
      </c>
      <c r="C1303" s="565">
        <v>0</v>
      </c>
      <c r="D1303" s="565">
        <v>0</v>
      </c>
      <c r="E1303" s="566" t="str">
        <f t="shared" si="243"/>
        <v/>
      </c>
      <c r="F1303" s="565">
        <v>0</v>
      </c>
      <c r="G1303" s="567" t="str">
        <f t="shared" si="245"/>
        <v/>
      </c>
    </row>
    <row r="1304" s="5" customFormat="1" ht="24.95" customHeight="1" spans="1:253">
      <c r="A1304" s="568" t="s">
        <v>1045</v>
      </c>
      <c r="B1304" s="367">
        <f t="shared" ref="B1304:F1304" si="246">SUM(B1305:B1307)</f>
        <v>747</v>
      </c>
      <c r="C1304" s="367">
        <f t="shared" si="246"/>
        <v>587</v>
      </c>
      <c r="D1304" s="367">
        <f t="shared" si="246"/>
        <v>433</v>
      </c>
      <c r="E1304" s="561">
        <f t="shared" si="243"/>
        <v>0.737649063032368</v>
      </c>
      <c r="F1304" s="367">
        <f t="shared" si="246"/>
        <v>851</v>
      </c>
      <c r="G1304" s="562">
        <f t="shared" si="245"/>
        <v>-0.491186839012926</v>
      </c>
      <c r="H1304" s="527"/>
      <c r="I1304" s="527"/>
      <c r="J1304" s="527"/>
      <c r="K1304" s="527"/>
      <c r="L1304" s="527"/>
      <c r="M1304" s="527"/>
      <c r="N1304" s="527"/>
      <c r="O1304" s="527"/>
      <c r="P1304" s="527"/>
      <c r="Q1304" s="527"/>
      <c r="R1304" s="527"/>
      <c r="S1304" s="527"/>
      <c r="T1304" s="527"/>
      <c r="U1304" s="527"/>
      <c r="V1304" s="527"/>
      <c r="W1304" s="527"/>
      <c r="X1304" s="527"/>
      <c r="Y1304" s="527"/>
      <c r="Z1304" s="527"/>
      <c r="AA1304" s="527"/>
      <c r="AB1304" s="527"/>
      <c r="AC1304" s="527"/>
      <c r="HN1304" s="527"/>
      <c r="HO1304" s="527"/>
      <c r="HP1304" s="527"/>
      <c r="HQ1304" s="527"/>
      <c r="HR1304" s="527"/>
      <c r="HS1304" s="527"/>
      <c r="HT1304" s="527"/>
      <c r="HU1304" s="527"/>
      <c r="HV1304" s="527"/>
      <c r="HW1304" s="527"/>
      <c r="HX1304" s="527"/>
      <c r="HY1304" s="527"/>
      <c r="HZ1304" s="527"/>
      <c r="IA1304" s="527"/>
      <c r="IB1304" s="527"/>
      <c r="IC1304" s="527"/>
      <c r="ID1304" s="527"/>
      <c r="IE1304" s="527"/>
      <c r="IF1304" s="527"/>
      <c r="IG1304" s="527"/>
      <c r="IH1304" s="527"/>
      <c r="II1304" s="527"/>
      <c r="IJ1304" s="527"/>
      <c r="IK1304" s="527"/>
      <c r="IL1304" s="527"/>
      <c r="IM1304" s="527"/>
      <c r="IN1304" s="527"/>
      <c r="IO1304" s="527"/>
      <c r="IP1304" s="527"/>
      <c r="IQ1304" s="527"/>
      <c r="IR1304" s="527"/>
      <c r="IS1304" s="527"/>
    </row>
    <row r="1305" s="5" customFormat="1" ht="24.95" customHeight="1" spans="1:253">
      <c r="A1305" s="563" t="s">
        <v>1046</v>
      </c>
      <c r="B1305" s="564">
        <v>160</v>
      </c>
      <c r="C1305" s="565">
        <v>0</v>
      </c>
      <c r="D1305" s="565">
        <v>0</v>
      </c>
      <c r="E1305" s="566" t="str">
        <f t="shared" si="243"/>
        <v/>
      </c>
      <c r="F1305" s="565">
        <v>740</v>
      </c>
      <c r="G1305" s="567">
        <f t="shared" si="245"/>
        <v>-1</v>
      </c>
      <c r="H1305" s="527"/>
      <c r="I1305" s="527"/>
      <c r="J1305" s="527"/>
      <c r="K1305" s="527"/>
      <c r="L1305" s="527"/>
      <c r="M1305" s="527"/>
      <c r="N1305" s="527"/>
      <c r="O1305" s="527"/>
      <c r="P1305" s="527"/>
      <c r="Q1305" s="527"/>
      <c r="R1305" s="527"/>
      <c r="S1305" s="527"/>
      <c r="T1305" s="527"/>
      <c r="U1305" s="527"/>
      <c r="V1305" s="527"/>
      <c r="W1305" s="527"/>
      <c r="X1305" s="527"/>
      <c r="Y1305" s="527"/>
      <c r="Z1305" s="527"/>
      <c r="AA1305" s="527"/>
      <c r="AB1305" s="527"/>
      <c r="AC1305" s="527"/>
      <c r="HN1305" s="527"/>
      <c r="HO1305" s="527"/>
      <c r="HP1305" s="527"/>
      <c r="HQ1305" s="527"/>
      <c r="HR1305" s="527"/>
      <c r="HS1305" s="527"/>
      <c r="HT1305" s="527"/>
      <c r="HU1305" s="527"/>
      <c r="HV1305" s="527"/>
      <c r="HW1305" s="527"/>
      <c r="HX1305" s="527"/>
      <c r="HY1305" s="527"/>
      <c r="HZ1305" s="527"/>
      <c r="IA1305" s="527"/>
      <c r="IB1305" s="527"/>
      <c r="IC1305" s="527"/>
      <c r="ID1305" s="527"/>
      <c r="IE1305" s="527"/>
      <c r="IF1305" s="527"/>
      <c r="IG1305" s="527"/>
      <c r="IH1305" s="527"/>
      <c r="II1305" s="527"/>
      <c r="IJ1305" s="527"/>
      <c r="IK1305" s="527"/>
      <c r="IL1305" s="527"/>
      <c r="IM1305" s="527"/>
      <c r="IN1305" s="527"/>
      <c r="IO1305" s="527"/>
      <c r="IP1305" s="527"/>
      <c r="IQ1305" s="527"/>
      <c r="IR1305" s="527"/>
      <c r="IS1305" s="527"/>
    </row>
    <row r="1306" s="5" customFormat="1" ht="24.95" customHeight="1" spans="1:253">
      <c r="A1306" s="563" t="s">
        <v>1047</v>
      </c>
      <c r="B1306" s="564">
        <v>587</v>
      </c>
      <c r="C1306" s="565">
        <v>587</v>
      </c>
      <c r="D1306" s="565">
        <v>433</v>
      </c>
      <c r="E1306" s="566">
        <f t="shared" si="243"/>
        <v>0.737649063032368</v>
      </c>
      <c r="F1306" s="565">
        <v>111</v>
      </c>
      <c r="G1306" s="567">
        <f t="shared" si="245"/>
        <v>2.9009009009009</v>
      </c>
      <c r="H1306" s="527"/>
      <c r="I1306" s="527"/>
      <c r="J1306" s="527"/>
      <c r="K1306" s="527"/>
      <c r="L1306" s="527"/>
      <c r="M1306" s="527"/>
      <c r="N1306" s="527"/>
      <c r="O1306" s="527"/>
      <c r="P1306" s="527"/>
      <c r="Q1306" s="527"/>
      <c r="R1306" s="527"/>
      <c r="S1306" s="527"/>
      <c r="T1306" s="527"/>
      <c r="U1306" s="527"/>
      <c r="V1306" s="527"/>
      <c r="W1306" s="527"/>
      <c r="X1306" s="527"/>
      <c r="Y1306" s="527"/>
      <c r="Z1306" s="527"/>
      <c r="AA1306" s="527"/>
      <c r="AB1306" s="527"/>
      <c r="AC1306" s="527"/>
      <c r="HN1306" s="527"/>
      <c r="HO1306" s="527"/>
      <c r="HP1306" s="527"/>
      <c r="HQ1306" s="527"/>
      <c r="HR1306" s="527"/>
      <c r="HS1306" s="527"/>
      <c r="HT1306" s="527"/>
      <c r="HU1306" s="527"/>
      <c r="HV1306" s="527"/>
      <c r="HW1306" s="527"/>
      <c r="HX1306" s="527"/>
      <c r="HY1306" s="527"/>
      <c r="HZ1306" s="527"/>
      <c r="IA1306" s="527"/>
      <c r="IB1306" s="527"/>
      <c r="IC1306" s="527"/>
      <c r="ID1306" s="527"/>
      <c r="IE1306" s="527"/>
      <c r="IF1306" s="527"/>
      <c r="IG1306" s="527"/>
      <c r="IH1306" s="527"/>
      <c r="II1306" s="527"/>
      <c r="IJ1306" s="527"/>
      <c r="IK1306" s="527"/>
      <c r="IL1306" s="527"/>
      <c r="IM1306" s="527"/>
      <c r="IN1306" s="527"/>
      <c r="IO1306" s="527"/>
      <c r="IP1306" s="527"/>
      <c r="IQ1306" s="527"/>
      <c r="IR1306" s="527"/>
      <c r="IS1306" s="527"/>
    </row>
    <row r="1307" s="5" customFormat="1" ht="24.95" customHeight="1" spans="1:253">
      <c r="A1307" s="563" t="s">
        <v>1048</v>
      </c>
      <c r="B1307" s="564">
        <v>0</v>
      </c>
      <c r="C1307" s="565">
        <v>0</v>
      </c>
      <c r="D1307" s="565">
        <v>0</v>
      </c>
      <c r="E1307" s="566" t="str">
        <f t="shared" si="243"/>
        <v/>
      </c>
      <c r="F1307" s="565">
        <v>0</v>
      </c>
      <c r="G1307" s="567" t="str">
        <f t="shared" si="245"/>
        <v/>
      </c>
      <c r="H1307" s="527"/>
      <c r="I1307" s="527"/>
      <c r="J1307" s="527"/>
      <c r="K1307" s="527"/>
      <c r="L1307" s="527"/>
      <c r="M1307" s="527"/>
      <c r="N1307" s="527"/>
      <c r="O1307" s="527"/>
      <c r="P1307" s="527"/>
      <c r="Q1307" s="527"/>
      <c r="R1307" s="527"/>
      <c r="S1307" s="527"/>
      <c r="T1307" s="527"/>
      <c r="U1307" s="527"/>
      <c r="V1307" s="527"/>
      <c r="W1307" s="527"/>
      <c r="X1307" s="527"/>
      <c r="Y1307" s="527"/>
      <c r="Z1307" s="527"/>
      <c r="AA1307" s="527"/>
      <c r="AB1307" s="527"/>
      <c r="AC1307" s="527"/>
      <c r="HN1307" s="527"/>
      <c r="HO1307" s="527"/>
      <c r="HP1307" s="527"/>
      <c r="HQ1307" s="527"/>
      <c r="HR1307" s="527"/>
      <c r="HS1307" s="527"/>
      <c r="HT1307" s="527"/>
      <c r="HU1307" s="527"/>
      <c r="HV1307" s="527"/>
      <c r="HW1307" s="527"/>
      <c r="HX1307" s="527"/>
      <c r="HY1307" s="527"/>
      <c r="HZ1307" s="527"/>
      <c r="IA1307" s="527"/>
      <c r="IB1307" s="527"/>
      <c r="IC1307" s="527"/>
      <c r="ID1307" s="527"/>
      <c r="IE1307" s="527"/>
      <c r="IF1307" s="527"/>
      <c r="IG1307" s="527"/>
      <c r="IH1307" s="527"/>
      <c r="II1307" s="527"/>
      <c r="IJ1307" s="527"/>
      <c r="IK1307" s="527"/>
      <c r="IL1307" s="527"/>
      <c r="IM1307" s="527"/>
      <c r="IN1307" s="527"/>
      <c r="IO1307" s="527"/>
      <c r="IP1307" s="527"/>
      <c r="IQ1307" s="527"/>
      <c r="IR1307" s="527"/>
      <c r="IS1307" s="527"/>
    </row>
    <row r="1308" s="5" customFormat="1" ht="24.95" customHeight="1" spans="1:253">
      <c r="A1308" s="568" t="s">
        <v>1049</v>
      </c>
      <c r="B1308" s="367">
        <f t="shared" ref="B1308:F1308" si="247">SUM(B1309:B1311)</f>
        <v>0</v>
      </c>
      <c r="C1308" s="367">
        <f t="shared" si="247"/>
        <v>0</v>
      </c>
      <c r="D1308" s="367">
        <f t="shared" si="247"/>
        <v>0</v>
      </c>
      <c r="E1308" s="561" t="str">
        <f t="shared" si="243"/>
        <v/>
      </c>
      <c r="F1308" s="367">
        <f t="shared" si="247"/>
        <v>2</v>
      </c>
      <c r="G1308" s="562">
        <f t="shared" si="245"/>
        <v>-1</v>
      </c>
      <c r="H1308" s="527"/>
      <c r="I1308" s="527"/>
      <c r="J1308" s="527"/>
      <c r="K1308" s="527"/>
      <c r="L1308" s="527"/>
      <c r="M1308" s="527"/>
      <c r="N1308" s="527"/>
      <c r="O1308" s="527"/>
      <c r="P1308" s="527"/>
      <c r="Q1308" s="527"/>
      <c r="R1308" s="527"/>
      <c r="S1308" s="527"/>
      <c r="T1308" s="527"/>
      <c r="U1308" s="527"/>
      <c r="V1308" s="527"/>
      <c r="W1308" s="527"/>
      <c r="X1308" s="527"/>
      <c r="Y1308" s="527"/>
      <c r="Z1308" s="527"/>
      <c r="AA1308" s="527"/>
      <c r="AB1308" s="527"/>
      <c r="AC1308" s="527"/>
      <c r="HN1308" s="527"/>
      <c r="HO1308" s="527"/>
      <c r="HP1308" s="527"/>
      <c r="HQ1308" s="527"/>
      <c r="HR1308" s="527"/>
      <c r="HS1308" s="527"/>
      <c r="HT1308" s="527"/>
      <c r="HU1308" s="527"/>
      <c r="HV1308" s="527"/>
      <c r="HW1308" s="527"/>
      <c r="HX1308" s="527"/>
      <c r="HY1308" s="527"/>
      <c r="HZ1308" s="527"/>
      <c r="IA1308" s="527"/>
      <c r="IB1308" s="527"/>
      <c r="IC1308" s="527"/>
      <c r="ID1308" s="527"/>
      <c r="IE1308" s="527"/>
      <c r="IF1308" s="527"/>
      <c r="IG1308" s="527"/>
      <c r="IH1308" s="527"/>
      <c r="II1308" s="527"/>
      <c r="IJ1308" s="527"/>
      <c r="IK1308" s="527"/>
      <c r="IL1308" s="527"/>
      <c r="IM1308" s="527"/>
      <c r="IN1308" s="527"/>
      <c r="IO1308" s="527"/>
      <c r="IP1308" s="527"/>
      <c r="IQ1308" s="527"/>
      <c r="IR1308" s="527"/>
      <c r="IS1308" s="527"/>
    </row>
    <row r="1309" s="5" customFormat="1" ht="24.95" customHeight="1" spans="1:253">
      <c r="A1309" s="563" t="s">
        <v>1050</v>
      </c>
      <c r="B1309" s="564">
        <v>0</v>
      </c>
      <c r="C1309" s="565">
        <v>0</v>
      </c>
      <c r="D1309" s="565">
        <v>0</v>
      </c>
      <c r="E1309" s="566" t="str">
        <f t="shared" si="243"/>
        <v/>
      </c>
      <c r="F1309" s="565">
        <v>2</v>
      </c>
      <c r="G1309" s="567">
        <f t="shared" si="245"/>
        <v>-1</v>
      </c>
      <c r="H1309" s="527"/>
      <c r="I1309" s="527"/>
      <c r="J1309" s="527"/>
      <c r="K1309" s="527"/>
      <c r="L1309" s="527"/>
      <c r="M1309" s="527"/>
      <c r="N1309" s="527"/>
      <c r="O1309" s="527"/>
      <c r="P1309" s="527"/>
      <c r="Q1309" s="527"/>
      <c r="R1309" s="527"/>
      <c r="S1309" s="527"/>
      <c r="T1309" s="527"/>
      <c r="U1309" s="527"/>
      <c r="V1309" s="527"/>
      <c r="W1309" s="527"/>
      <c r="X1309" s="527"/>
      <c r="Y1309" s="527"/>
      <c r="Z1309" s="527"/>
      <c r="AA1309" s="527"/>
      <c r="AB1309" s="527"/>
      <c r="AC1309" s="527"/>
      <c r="HN1309" s="527"/>
      <c r="HO1309" s="527"/>
      <c r="HP1309" s="527"/>
      <c r="HQ1309" s="527"/>
      <c r="HR1309" s="527"/>
      <c r="HS1309" s="527"/>
      <c r="HT1309" s="527"/>
      <c r="HU1309" s="527"/>
      <c r="HV1309" s="527"/>
      <c r="HW1309" s="527"/>
      <c r="HX1309" s="527"/>
      <c r="HY1309" s="527"/>
      <c r="HZ1309" s="527"/>
      <c r="IA1309" s="527"/>
      <c r="IB1309" s="527"/>
      <c r="IC1309" s="527"/>
      <c r="ID1309" s="527"/>
      <c r="IE1309" s="527"/>
      <c r="IF1309" s="527"/>
      <c r="IG1309" s="527"/>
      <c r="IH1309" s="527"/>
      <c r="II1309" s="527"/>
      <c r="IJ1309" s="527"/>
      <c r="IK1309" s="527"/>
      <c r="IL1309" s="527"/>
      <c r="IM1309" s="527"/>
      <c r="IN1309" s="527"/>
      <c r="IO1309" s="527"/>
      <c r="IP1309" s="527"/>
      <c r="IQ1309" s="527"/>
      <c r="IR1309" s="527"/>
      <c r="IS1309" s="527"/>
    </row>
    <row r="1310" s="5" customFormat="1" ht="24.95" customHeight="1" spans="1:253">
      <c r="A1310" s="563" t="s">
        <v>1051</v>
      </c>
      <c r="B1310" s="564">
        <v>0</v>
      </c>
      <c r="C1310" s="565">
        <v>0</v>
      </c>
      <c r="D1310" s="565">
        <v>0</v>
      </c>
      <c r="E1310" s="566" t="str">
        <f t="shared" si="243"/>
        <v/>
      </c>
      <c r="F1310" s="565">
        <v>0</v>
      </c>
      <c r="G1310" s="567" t="str">
        <f t="shared" si="245"/>
        <v/>
      </c>
      <c r="H1310" s="527"/>
      <c r="I1310" s="527"/>
      <c r="J1310" s="527"/>
      <c r="K1310" s="527"/>
      <c r="L1310" s="527"/>
      <c r="M1310" s="527"/>
      <c r="N1310" s="527"/>
      <c r="O1310" s="527"/>
      <c r="P1310" s="527"/>
      <c r="Q1310" s="527"/>
      <c r="R1310" s="527"/>
      <c r="S1310" s="527"/>
      <c r="T1310" s="527"/>
      <c r="U1310" s="527"/>
      <c r="V1310" s="527"/>
      <c r="W1310" s="527"/>
      <c r="X1310" s="527"/>
      <c r="Y1310" s="527"/>
      <c r="Z1310" s="527"/>
      <c r="AA1310" s="527"/>
      <c r="AB1310" s="527"/>
      <c r="AC1310" s="527"/>
      <c r="HN1310" s="527"/>
      <c r="HO1310" s="527"/>
      <c r="HP1310" s="527"/>
      <c r="HQ1310" s="527"/>
      <c r="HR1310" s="527"/>
      <c r="HS1310" s="527"/>
      <c r="HT1310" s="527"/>
      <c r="HU1310" s="527"/>
      <c r="HV1310" s="527"/>
      <c r="HW1310" s="527"/>
      <c r="HX1310" s="527"/>
      <c r="HY1310" s="527"/>
      <c r="HZ1310" s="527"/>
      <c r="IA1310" s="527"/>
      <c r="IB1310" s="527"/>
      <c r="IC1310" s="527"/>
      <c r="ID1310" s="527"/>
      <c r="IE1310" s="527"/>
      <c r="IF1310" s="527"/>
      <c r="IG1310" s="527"/>
      <c r="IH1310" s="527"/>
      <c r="II1310" s="527"/>
      <c r="IJ1310" s="527"/>
      <c r="IK1310" s="527"/>
      <c r="IL1310" s="527"/>
      <c r="IM1310" s="527"/>
      <c r="IN1310" s="527"/>
      <c r="IO1310" s="527"/>
      <c r="IP1310" s="527"/>
      <c r="IQ1310" s="527"/>
      <c r="IR1310" s="527"/>
      <c r="IS1310" s="527"/>
    </row>
    <row r="1311" s="5" customFormat="1" ht="37.5" spans="1:253">
      <c r="A1311" s="563" t="s">
        <v>1052</v>
      </c>
      <c r="B1311" s="564">
        <v>0</v>
      </c>
      <c r="C1311" s="565">
        <v>0</v>
      </c>
      <c r="D1311" s="565">
        <v>0</v>
      </c>
      <c r="E1311" s="566" t="str">
        <f t="shared" si="243"/>
        <v/>
      </c>
      <c r="F1311" s="565">
        <v>0</v>
      </c>
      <c r="G1311" s="567" t="str">
        <f t="shared" si="245"/>
        <v/>
      </c>
      <c r="H1311" s="527"/>
      <c r="I1311" s="527"/>
      <c r="J1311" s="527"/>
      <c r="K1311" s="527"/>
      <c r="L1311" s="527"/>
      <c r="M1311" s="527"/>
      <c r="N1311" s="527"/>
      <c r="O1311" s="527"/>
      <c r="P1311" s="527"/>
      <c r="Q1311" s="527"/>
      <c r="R1311" s="527"/>
      <c r="S1311" s="527"/>
      <c r="T1311" s="527"/>
      <c r="U1311" s="527"/>
      <c r="V1311" s="527"/>
      <c r="W1311" s="527"/>
      <c r="X1311" s="527"/>
      <c r="Y1311" s="527"/>
      <c r="Z1311" s="527"/>
      <c r="AA1311" s="527"/>
      <c r="AB1311" s="527"/>
      <c r="AC1311" s="527"/>
      <c r="HN1311" s="527"/>
      <c r="HO1311" s="527"/>
      <c r="HP1311" s="527"/>
      <c r="HQ1311" s="527"/>
      <c r="HR1311" s="527"/>
      <c r="HS1311" s="527"/>
      <c r="HT1311" s="527"/>
      <c r="HU1311" s="527"/>
      <c r="HV1311" s="527"/>
      <c r="HW1311" s="527"/>
      <c r="HX1311" s="527"/>
      <c r="HY1311" s="527"/>
      <c r="HZ1311" s="527"/>
      <c r="IA1311" s="527"/>
      <c r="IB1311" s="527"/>
      <c r="IC1311" s="527"/>
      <c r="ID1311" s="527"/>
      <c r="IE1311" s="527"/>
      <c r="IF1311" s="527"/>
      <c r="IG1311" s="527"/>
      <c r="IH1311" s="527"/>
      <c r="II1311" s="527"/>
      <c r="IJ1311" s="527"/>
      <c r="IK1311" s="527"/>
      <c r="IL1311" s="527"/>
      <c r="IM1311" s="527"/>
      <c r="IN1311" s="527"/>
      <c r="IO1311" s="527"/>
      <c r="IP1311" s="527"/>
      <c r="IQ1311" s="527"/>
      <c r="IR1311" s="527"/>
      <c r="IS1311" s="527"/>
    </row>
    <row r="1312" s="528" customFormat="1" ht="37.5" spans="1:253">
      <c r="A1312" s="568" t="s">
        <v>1053</v>
      </c>
      <c r="B1312" s="367">
        <f t="shared" ref="B1312:F1312" si="248">SUM(B1313)</f>
        <v>0</v>
      </c>
      <c r="C1312" s="367">
        <f t="shared" si="248"/>
        <v>9</v>
      </c>
      <c r="D1312" s="367">
        <f t="shared" si="248"/>
        <v>9</v>
      </c>
      <c r="E1312" s="561">
        <f t="shared" si="243"/>
        <v>1</v>
      </c>
      <c r="F1312" s="367">
        <f t="shared" si="248"/>
        <v>0</v>
      </c>
      <c r="G1312" s="562" t="str">
        <f t="shared" si="245"/>
        <v/>
      </c>
    </row>
    <row r="1313" s="5" customFormat="1" ht="37.5" spans="1:253">
      <c r="A1313" s="563" t="s">
        <v>1054</v>
      </c>
      <c r="B1313" s="564">
        <v>0</v>
      </c>
      <c r="C1313" s="565">
        <v>9</v>
      </c>
      <c r="D1313" s="565">
        <v>9</v>
      </c>
      <c r="E1313" s="566">
        <f t="shared" si="243"/>
        <v>1</v>
      </c>
      <c r="F1313" s="565">
        <v>0</v>
      </c>
      <c r="G1313" s="567" t="str">
        <f t="shared" si="245"/>
        <v/>
      </c>
      <c r="H1313" s="527"/>
      <c r="I1313" s="527"/>
      <c r="J1313" s="527"/>
      <c r="K1313" s="527"/>
      <c r="L1313" s="527"/>
      <c r="M1313" s="527"/>
      <c r="N1313" s="527"/>
      <c r="O1313" s="527"/>
      <c r="P1313" s="527"/>
      <c r="Q1313" s="527"/>
      <c r="R1313" s="527"/>
      <c r="S1313" s="527"/>
      <c r="T1313" s="527"/>
      <c r="U1313" s="527"/>
      <c r="V1313" s="527"/>
      <c r="W1313" s="527"/>
      <c r="X1313" s="527"/>
      <c r="Y1313" s="527"/>
      <c r="Z1313" s="527"/>
      <c r="AA1313" s="527"/>
      <c r="AB1313" s="527"/>
      <c r="AC1313" s="527"/>
      <c r="HN1313" s="527"/>
      <c r="HO1313" s="527"/>
      <c r="HP1313" s="527"/>
      <c r="HQ1313" s="527"/>
      <c r="HR1313" s="527"/>
      <c r="HS1313" s="527"/>
      <c r="HT1313" s="527"/>
      <c r="HU1313" s="527"/>
      <c r="HV1313" s="527"/>
      <c r="HW1313" s="527"/>
      <c r="HX1313" s="527"/>
      <c r="HY1313" s="527"/>
      <c r="HZ1313" s="527"/>
      <c r="IA1313" s="527"/>
      <c r="IB1313" s="527"/>
      <c r="IC1313" s="527"/>
      <c r="ID1313" s="527"/>
      <c r="IE1313" s="527"/>
      <c r="IF1313" s="527"/>
      <c r="IG1313" s="527"/>
      <c r="IH1313" s="527"/>
      <c r="II1313" s="527"/>
      <c r="IJ1313" s="527"/>
      <c r="IK1313" s="527"/>
      <c r="IL1313" s="527"/>
      <c r="IM1313" s="527"/>
      <c r="IN1313" s="527"/>
      <c r="IO1313" s="527"/>
      <c r="IP1313" s="527"/>
      <c r="IQ1313" s="527"/>
      <c r="IR1313" s="527"/>
      <c r="IS1313" s="527"/>
    </row>
    <row r="1314" s="529" customFormat="1" ht="24.95" customHeight="1" spans="1:253">
      <c r="A1314" s="568" t="s">
        <v>1055</v>
      </c>
      <c r="B1314" s="580">
        <v>1400</v>
      </c>
      <c r="C1314" s="565" t="s">
        <v>182</v>
      </c>
      <c r="D1314" s="565" t="s">
        <v>182</v>
      </c>
      <c r="E1314" s="566" t="str">
        <f t="shared" si="243"/>
        <v/>
      </c>
      <c r="F1314" s="565">
        <v>0</v>
      </c>
      <c r="G1314" s="567" t="str">
        <f t="shared" si="245"/>
        <v/>
      </c>
      <c r="H1314" s="527"/>
      <c r="I1314" s="527"/>
      <c r="J1314" s="527"/>
      <c r="K1314" s="527"/>
      <c r="L1314" s="527"/>
      <c r="M1314" s="527"/>
      <c r="N1314" s="527"/>
      <c r="O1314" s="527"/>
      <c r="P1314" s="527"/>
      <c r="Q1314" s="527"/>
      <c r="R1314" s="527"/>
      <c r="S1314" s="527"/>
      <c r="T1314" s="527"/>
      <c r="U1314" s="527"/>
      <c r="V1314" s="527"/>
      <c r="W1314" s="527"/>
      <c r="X1314" s="527"/>
      <c r="Y1314" s="527"/>
      <c r="Z1314" s="527"/>
      <c r="AA1314" s="527"/>
      <c r="AB1314" s="527"/>
      <c r="AC1314" s="527"/>
      <c r="HN1314" s="527"/>
      <c r="HO1314" s="527"/>
      <c r="HP1314" s="527"/>
      <c r="HQ1314" s="527"/>
      <c r="HR1314" s="527"/>
      <c r="HS1314" s="527"/>
      <c r="HT1314" s="527"/>
      <c r="HU1314" s="527"/>
      <c r="HV1314" s="527"/>
      <c r="HW1314" s="527"/>
      <c r="HX1314" s="527"/>
      <c r="HY1314" s="527"/>
      <c r="HZ1314" s="527"/>
      <c r="IA1314" s="527"/>
      <c r="IB1314" s="527"/>
      <c r="IC1314" s="527"/>
      <c r="ID1314" s="527"/>
      <c r="IE1314" s="527"/>
      <c r="IF1314" s="527"/>
      <c r="IG1314" s="527"/>
      <c r="IH1314" s="527"/>
      <c r="II1314" s="527"/>
      <c r="IJ1314" s="527"/>
      <c r="IK1314" s="527"/>
      <c r="IL1314" s="527"/>
      <c r="IM1314" s="527"/>
      <c r="IN1314" s="527"/>
      <c r="IO1314" s="527"/>
      <c r="IP1314" s="527"/>
      <c r="IQ1314" s="527"/>
      <c r="IR1314" s="527"/>
      <c r="IS1314" s="527"/>
    </row>
    <row r="1315" s="525" customFormat="1" ht="24.95" customHeight="1" spans="1:253">
      <c r="A1315" s="568" t="s">
        <v>1056</v>
      </c>
      <c r="B1315" s="367">
        <f t="shared" ref="B1315:F1315" si="249">SUM(B1316)</f>
        <v>12190</v>
      </c>
      <c r="C1315" s="367">
        <f t="shared" si="249"/>
        <v>17232</v>
      </c>
      <c r="D1315" s="367">
        <f t="shared" si="249"/>
        <v>7757</v>
      </c>
      <c r="E1315" s="561">
        <f t="shared" si="243"/>
        <v>0.450150882079851</v>
      </c>
      <c r="F1315" s="367">
        <f t="shared" si="249"/>
        <v>1943</v>
      </c>
      <c r="G1315" s="562">
        <f t="shared" si="245"/>
        <v>2.99227997941328</v>
      </c>
      <c r="H1315" s="527"/>
      <c r="I1315" s="527"/>
      <c r="J1315" s="527"/>
      <c r="K1315" s="527"/>
      <c r="L1315" s="527"/>
      <c r="M1315" s="527"/>
      <c r="N1315" s="527"/>
      <c r="O1315" s="527"/>
      <c r="P1315" s="527"/>
      <c r="Q1315" s="527"/>
      <c r="R1315" s="527"/>
      <c r="S1315" s="527"/>
      <c r="T1315" s="527"/>
      <c r="U1315" s="527"/>
      <c r="V1315" s="527"/>
      <c r="W1315" s="527"/>
      <c r="X1315" s="527"/>
      <c r="Y1315" s="527"/>
      <c r="Z1315" s="527"/>
      <c r="AA1315" s="527"/>
      <c r="AB1315" s="527"/>
      <c r="AC1315" s="527"/>
      <c r="HN1315" s="527"/>
      <c r="HO1315" s="527"/>
      <c r="HP1315" s="527"/>
      <c r="HQ1315" s="527"/>
      <c r="HR1315" s="527"/>
      <c r="HS1315" s="527"/>
      <c r="HT1315" s="527"/>
      <c r="HU1315" s="527"/>
      <c r="HV1315" s="527"/>
      <c r="HW1315" s="527"/>
      <c r="HX1315" s="527"/>
      <c r="HY1315" s="527"/>
      <c r="HZ1315" s="527"/>
      <c r="IA1315" s="527"/>
      <c r="IB1315" s="527"/>
      <c r="IC1315" s="527"/>
      <c r="ID1315" s="527"/>
      <c r="IE1315" s="527"/>
      <c r="IF1315" s="527"/>
      <c r="IG1315" s="527"/>
      <c r="IH1315" s="527"/>
      <c r="II1315" s="527"/>
      <c r="IJ1315" s="527"/>
      <c r="IK1315" s="527"/>
      <c r="IL1315" s="527"/>
      <c r="IM1315" s="527"/>
      <c r="IN1315" s="527"/>
      <c r="IO1315" s="527"/>
      <c r="IP1315" s="527"/>
      <c r="IQ1315" s="527"/>
      <c r="IR1315" s="527"/>
      <c r="IS1315" s="527"/>
    </row>
    <row r="1316" s="528" customFormat="1" ht="24.95" customHeight="1" spans="1:253">
      <c r="A1316" s="568" t="s">
        <v>1057</v>
      </c>
      <c r="B1316" s="367">
        <f t="shared" ref="B1316:F1316" si="250">SUM(B1317)</f>
        <v>12190</v>
      </c>
      <c r="C1316" s="367">
        <f t="shared" si="250"/>
        <v>17232</v>
      </c>
      <c r="D1316" s="367">
        <f t="shared" si="250"/>
        <v>7757</v>
      </c>
      <c r="E1316" s="561">
        <f t="shared" si="243"/>
        <v>0.450150882079851</v>
      </c>
      <c r="F1316" s="367">
        <f t="shared" si="250"/>
        <v>1943</v>
      </c>
      <c r="G1316" s="562">
        <f t="shared" si="245"/>
        <v>2.99227997941328</v>
      </c>
    </row>
    <row r="1317" s="525" customFormat="1" ht="24.95" customHeight="1" spans="1:253">
      <c r="A1317" s="563" t="s">
        <v>1058</v>
      </c>
      <c r="B1317" s="564">
        <v>12190</v>
      </c>
      <c r="C1317" s="565">
        <v>17232</v>
      </c>
      <c r="D1317" s="565">
        <v>7757</v>
      </c>
      <c r="E1317" s="566">
        <f t="shared" si="243"/>
        <v>0.450150882079851</v>
      </c>
      <c r="F1317" s="565">
        <v>1943</v>
      </c>
      <c r="G1317" s="567">
        <f t="shared" si="245"/>
        <v>2.99227997941328</v>
      </c>
      <c r="H1317" s="527"/>
      <c r="I1317" s="527"/>
      <c r="J1317" s="527"/>
      <c r="K1317" s="527"/>
      <c r="L1317" s="527"/>
      <c r="M1317" s="527"/>
      <c r="N1317" s="527"/>
      <c r="O1317" s="527"/>
      <c r="P1317" s="527"/>
      <c r="Q1317" s="527"/>
      <c r="R1317" s="527"/>
      <c r="S1317" s="527"/>
      <c r="T1317" s="527"/>
      <c r="U1317" s="527"/>
      <c r="V1317" s="527"/>
      <c r="W1317" s="527"/>
      <c r="X1317" s="527"/>
      <c r="Y1317" s="527"/>
      <c r="Z1317" s="527"/>
      <c r="AA1317" s="527"/>
      <c r="AB1317" s="527"/>
      <c r="AC1317" s="527"/>
      <c r="HN1317" s="527"/>
      <c r="HO1317" s="527"/>
      <c r="HP1317" s="527"/>
      <c r="HQ1317" s="527"/>
      <c r="HR1317" s="527"/>
      <c r="HS1317" s="527"/>
      <c r="HT1317" s="527"/>
      <c r="HU1317" s="527"/>
      <c r="HV1317" s="527"/>
      <c r="HW1317" s="527"/>
      <c r="HX1317" s="527"/>
      <c r="HY1317" s="527"/>
      <c r="HZ1317" s="527"/>
      <c r="IA1317" s="527"/>
      <c r="IB1317" s="527"/>
      <c r="IC1317" s="527"/>
      <c r="ID1317" s="527"/>
      <c r="IE1317" s="527"/>
      <c r="IF1317" s="527"/>
      <c r="IG1317" s="527"/>
      <c r="IH1317" s="527"/>
      <c r="II1317" s="527"/>
      <c r="IJ1317" s="527"/>
      <c r="IK1317" s="527"/>
      <c r="IL1317" s="527"/>
      <c r="IM1317" s="527"/>
      <c r="IN1317" s="527"/>
      <c r="IO1317" s="527"/>
      <c r="IP1317" s="527"/>
      <c r="IQ1317" s="527"/>
      <c r="IR1317" s="527"/>
      <c r="IS1317" s="527"/>
    </row>
    <row r="1318" s="528" customFormat="1" ht="24.95" customHeight="1" spans="1:253">
      <c r="A1318" s="568" t="s">
        <v>1059</v>
      </c>
      <c r="B1318" s="367">
        <f t="shared" ref="B1318:F1318" si="251">SUM(B1319,B1321,B1326)</f>
        <v>4280</v>
      </c>
      <c r="C1318" s="367">
        <f t="shared" si="251"/>
        <v>3972</v>
      </c>
      <c r="D1318" s="367">
        <f t="shared" si="251"/>
        <v>3972</v>
      </c>
      <c r="E1318" s="561">
        <f t="shared" si="243"/>
        <v>1</v>
      </c>
      <c r="F1318" s="367">
        <f t="shared" si="251"/>
        <v>4261</v>
      </c>
      <c r="G1318" s="562">
        <f t="shared" si="245"/>
        <v>-0.0678244543534382</v>
      </c>
    </row>
    <row r="1319" s="525" customFormat="1" ht="37.5" customHeight="1" spans="1:253">
      <c r="A1319" s="568" t="s">
        <v>1060</v>
      </c>
      <c r="B1319" s="367">
        <f t="shared" ref="B1319:F1319" si="252">SUM(B1320)</f>
        <v>0</v>
      </c>
      <c r="C1319" s="367">
        <f t="shared" si="252"/>
        <v>0</v>
      </c>
      <c r="D1319" s="367">
        <f t="shared" si="252"/>
        <v>0</v>
      </c>
      <c r="E1319" s="561" t="str">
        <f t="shared" si="243"/>
        <v/>
      </c>
      <c r="F1319" s="367">
        <f t="shared" si="252"/>
        <v>0</v>
      </c>
      <c r="G1319" s="562" t="str">
        <f t="shared" si="245"/>
        <v/>
      </c>
      <c r="H1319" s="527"/>
      <c r="I1319" s="527"/>
      <c r="J1319" s="527"/>
      <c r="K1319" s="527"/>
      <c r="L1319" s="527"/>
      <c r="M1319" s="527"/>
      <c r="N1319" s="527"/>
      <c r="O1319" s="527"/>
      <c r="P1319" s="527"/>
      <c r="Q1319" s="527"/>
      <c r="R1319" s="527"/>
      <c r="S1319" s="527"/>
      <c r="T1319" s="527"/>
      <c r="U1319" s="527"/>
      <c r="V1319" s="527"/>
      <c r="W1319" s="527"/>
      <c r="X1319" s="527"/>
      <c r="Y1319" s="527"/>
      <c r="Z1319" s="527"/>
      <c r="AA1319" s="527"/>
      <c r="AB1319" s="527"/>
      <c r="AC1319" s="527"/>
      <c r="HN1319" s="527"/>
      <c r="HO1319" s="527"/>
      <c r="HP1319" s="527"/>
      <c r="HQ1319" s="527"/>
      <c r="HR1319" s="527"/>
      <c r="HS1319" s="527"/>
      <c r="HT1319" s="527"/>
      <c r="HU1319" s="527"/>
      <c r="HV1319" s="527"/>
      <c r="HW1319" s="527"/>
      <c r="HX1319" s="527"/>
      <c r="HY1319" s="527"/>
      <c r="HZ1319" s="527"/>
      <c r="IA1319" s="527"/>
      <c r="IB1319" s="527"/>
      <c r="IC1319" s="527"/>
      <c r="ID1319" s="527"/>
      <c r="IE1319" s="527"/>
      <c r="IF1319" s="527"/>
      <c r="IG1319" s="527"/>
      <c r="IH1319" s="527"/>
      <c r="II1319" s="527"/>
      <c r="IJ1319" s="527"/>
      <c r="IK1319" s="527"/>
      <c r="IL1319" s="527"/>
      <c r="IM1319" s="527"/>
      <c r="IN1319" s="527"/>
      <c r="IO1319" s="527"/>
      <c r="IP1319" s="527"/>
      <c r="IQ1319" s="527"/>
      <c r="IR1319" s="527"/>
      <c r="IS1319" s="527"/>
    </row>
    <row r="1320" s="528" customFormat="1" ht="37.5" customHeight="1" spans="1:253">
      <c r="A1320" s="563" t="s">
        <v>1061</v>
      </c>
      <c r="B1320" s="564">
        <v>0</v>
      </c>
      <c r="C1320" s="565">
        <v>0</v>
      </c>
      <c r="D1320" s="565">
        <v>0</v>
      </c>
      <c r="E1320" s="566" t="str">
        <f t="shared" si="243"/>
        <v/>
      </c>
      <c r="F1320" s="565">
        <v>0</v>
      </c>
      <c r="G1320" s="567" t="str">
        <f t="shared" si="245"/>
        <v/>
      </c>
    </row>
    <row r="1321" s="5" customFormat="1" ht="24.95" customHeight="1" spans="1:253">
      <c r="A1321" s="568" t="s">
        <v>1062</v>
      </c>
      <c r="B1321" s="367">
        <f t="shared" ref="B1321:F1321" si="253">SUM(B1322:B1325)</f>
        <v>0</v>
      </c>
      <c r="C1321" s="367">
        <f t="shared" si="253"/>
        <v>0</v>
      </c>
      <c r="D1321" s="367">
        <f t="shared" si="253"/>
        <v>0</v>
      </c>
      <c r="E1321" s="561" t="str">
        <f t="shared" si="243"/>
        <v/>
      </c>
      <c r="F1321" s="367">
        <f t="shared" si="253"/>
        <v>0</v>
      </c>
      <c r="G1321" s="562" t="str">
        <f t="shared" si="245"/>
        <v/>
      </c>
      <c r="H1321" s="527"/>
      <c r="I1321" s="527"/>
      <c r="J1321" s="527"/>
      <c r="K1321" s="527"/>
      <c r="L1321" s="527"/>
      <c r="M1321" s="527"/>
      <c r="N1321" s="527"/>
      <c r="O1321" s="527"/>
      <c r="P1321" s="527"/>
      <c r="Q1321" s="527"/>
      <c r="R1321" s="527"/>
      <c r="S1321" s="527"/>
      <c r="T1321" s="527"/>
      <c r="U1321" s="527"/>
      <c r="V1321" s="527"/>
      <c r="W1321" s="527"/>
      <c r="X1321" s="527"/>
      <c r="Y1321" s="527"/>
      <c r="Z1321" s="527"/>
      <c r="AA1321" s="527"/>
      <c r="AB1321" s="527"/>
      <c r="AC1321" s="527"/>
      <c r="HN1321" s="527"/>
      <c r="HO1321" s="527"/>
      <c r="HP1321" s="527"/>
      <c r="HQ1321" s="527"/>
      <c r="HR1321" s="527"/>
      <c r="HS1321" s="527"/>
      <c r="HT1321" s="527"/>
      <c r="HU1321" s="527"/>
      <c r="HV1321" s="527"/>
      <c r="HW1321" s="527"/>
      <c r="HX1321" s="527"/>
      <c r="HY1321" s="527"/>
      <c r="HZ1321" s="527"/>
      <c r="IA1321" s="527"/>
      <c r="IB1321" s="527"/>
      <c r="IC1321" s="527"/>
      <c r="ID1321" s="527"/>
      <c r="IE1321" s="527"/>
      <c r="IF1321" s="527"/>
      <c r="IG1321" s="527"/>
      <c r="IH1321" s="527"/>
      <c r="II1321" s="527"/>
      <c r="IJ1321" s="527"/>
      <c r="IK1321" s="527"/>
      <c r="IL1321" s="527"/>
      <c r="IM1321" s="527"/>
      <c r="IN1321" s="527"/>
      <c r="IO1321" s="527"/>
      <c r="IP1321" s="527"/>
      <c r="IQ1321" s="527"/>
      <c r="IR1321" s="527"/>
      <c r="IS1321" s="527"/>
    </row>
    <row r="1322" s="5" customFormat="1" ht="37.5" customHeight="1" spans="1:253">
      <c r="A1322" s="563" t="s">
        <v>1063</v>
      </c>
      <c r="B1322" s="564">
        <v>0</v>
      </c>
      <c r="C1322" s="565">
        <v>0</v>
      </c>
      <c r="D1322" s="565">
        <v>0</v>
      </c>
      <c r="E1322" s="566" t="str">
        <f t="shared" si="243"/>
        <v/>
      </c>
      <c r="F1322" s="565">
        <v>0</v>
      </c>
      <c r="G1322" s="567" t="str">
        <f t="shared" si="245"/>
        <v/>
      </c>
      <c r="H1322" s="527"/>
      <c r="I1322" s="527"/>
      <c r="J1322" s="527"/>
      <c r="K1322" s="527"/>
      <c r="L1322" s="527"/>
      <c r="M1322" s="527"/>
      <c r="N1322" s="527"/>
      <c r="O1322" s="527"/>
      <c r="P1322" s="527"/>
      <c r="Q1322" s="527"/>
      <c r="R1322" s="527"/>
      <c r="S1322" s="527"/>
      <c r="T1322" s="527"/>
      <c r="U1322" s="527"/>
      <c r="V1322" s="527"/>
      <c r="W1322" s="527"/>
      <c r="X1322" s="527"/>
      <c r="Y1322" s="527"/>
      <c r="Z1322" s="527"/>
      <c r="AA1322" s="527"/>
      <c r="AB1322" s="527"/>
      <c r="AC1322" s="527"/>
      <c r="HN1322" s="527"/>
      <c r="HO1322" s="527"/>
      <c r="HP1322" s="527"/>
      <c r="HQ1322" s="527"/>
      <c r="HR1322" s="527"/>
      <c r="HS1322" s="527"/>
      <c r="HT1322" s="527"/>
      <c r="HU1322" s="527"/>
      <c r="HV1322" s="527"/>
      <c r="HW1322" s="527"/>
      <c r="HX1322" s="527"/>
      <c r="HY1322" s="527"/>
      <c r="HZ1322" s="527"/>
      <c r="IA1322" s="527"/>
      <c r="IB1322" s="527"/>
      <c r="IC1322" s="527"/>
      <c r="ID1322" s="527"/>
      <c r="IE1322" s="527"/>
      <c r="IF1322" s="527"/>
      <c r="IG1322" s="527"/>
      <c r="IH1322" s="527"/>
      <c r="II1322" s="527"/>
      <c r="IJ1322" s="527"/>
      <c r="IK1322" s="527"/>
      <c r="IL1322" s="527"/>
      <c r="IM1322" s="527"/>
      <c r="IN1322" s="527"/>
      <c r="IO1322" s="527"/>
      <c r="IP1322" s="527"/>
      <c r="IQ1322" s="527"/>
      <c r="IR1322" s="527"/>
      <c r="IS1322" s="527"/>
    </row>
    <row r="1323" s="5" customFormat="1" ht="37.5" customHeight="1" spans="1:253">
      <c r="A1323" s="563" t="s">
        <v>1064</v>
      </c>
      <c r="B1323" s="564">
        <v>0</v>
      </c>
      <c r="C1323" s="565">
        <v>0</v>
      </c>
      <c r="D1323" s="565">
        <v>0</v>
      </c>
      <c r="E1323" s="566" t="str">
        <f t="shared" si="243"/>
        <v/>
      </c>
      <c r="F1323" s="565">
        <v>0</v>
      </c>
      <c r="G1323" s="567" t="str">
        <f t="shared" si="245"/>
        <v/>
      </c>
      <c r="H1323" s="527"/>
      <c r="I1323" s="527"/>
      <c r="J1323" s="527"/>
      <c r="K1323" s="527"/>
      <c r="L1323" s="527"/>
      <c r="M1323" s="527"/>
      <c r="N1323" s="527"/>
      <c r="O1323" s="527"/>
      <c r="P1323" s="527"/>
      <c r="Q1323" s="527"/>
      <c r="R1323" s="527"/>
      <c r="S1323" s="527"/>
      <c r="T1323" s="527"/>
      <c r="U1323" s="527"/>
      <c r="V1323" s="527"/>
      <c r="W1323" s="527"/>
      <c r="X1323" s="527"/>
      <c r="Y1323" s="527"/>
      <c r="Z1323" s="527"/>
      <c r="AA1323" s="527"/>
      <c r="AB1323" s="527"/>
      <c r="AC1323" s="527"/>
      <c r="HN1323" s="527"/>
      <c r="HO1323" s="527"/>
      <c r="HP1323" s="527"/>
      <c r="HQ1323" s="527"/>
      <c r="HR1323" s="527"/>
      <c r="HS1323" s="527"/>
      <c r="HT1323" s="527"/>
      <c r="HU1323" s="527"/>
      <c r="HV1323" s="527"/>
      <c r="HW1323" s="527"/>
      <c r="HX1323" s="527"/>
      <c r="HY1323" s="527"/>
      <c r="HZ1323" s="527"/>
      <c r="IA1323" s="527"/>
      <c r="IB1323" s="527"/>
      <c r="IC1323" s="527"/>
      <c r="ID1323" s="527"/>
      <c r="IE1323" s="527"/>
      <c r="IF1323" s="527"/>
      <c r="IG1323" s="527"/>
      <c r="IH1323" s="527"/>
      <c r="II1323" s="527"/>
      <c r="IJ1323" s="527"/>
      <c r="IK1323" s="527"/>
      <c r="IL1323" s="527"/>
      <c r="IM1323" s="527"/>
      <c r="IN1323" s="527"/>
      <c r="IO1323" s="527"/>
      <c r="IP1323" s="527"/>
      <c r="IQ1323" s="527"/>
      <c r="IR1323" s="527"/>
      <c r="IS1323" s="527"/>
    </row>
    <row r="1324" s="528" customFormat="1" ht="37.5" customHeight="1" spans="1:253">
      <c r="A1324" s="563" t="s">
        <v>1065</v>
      </c>
      <c r="B1324" s="564">
        <v>0</v>
      </c>
      <c r="C1324" s="565">
        <v>0</v>
      </c>
      <c r="D1324" s="565">
        <v>0</v>
      </c>
      <c r="E1324" s="566" t="str">
        <f t="shared" si="243"/>
        <v/>
      </c>
      <c r="F1324" s="565">
        <v>0</v>
      </c>
      <c r="G1324" s="567" t="str">
        <f t="shared" si="245"/>
        <v/>
      </c>
    </row>
    <row r="1325" s="528" customFormat="1" ht="37.5" customHeight="1" spans="1:253">
      <c r="A1325" s="563" t="s">
        <v>1066</v>
      </c>
      <c r="B1325" s="564">
        <v>0</v>
      </c>
      <c r="C1325" s="565">
        <v>0</v>
      </c>
      <c r="D1325" s="565">
        <v>0</v>
      </c>
      <c r="E1325" s="566" t="str">
        <f t="shared" si="243"/>
        <v/>
      </c>
      <c r="F1325" s="565">
        <v>0</v>
      </c>
      <c r="G1325" s="567" t="str">
        <f t="shared" si="245"/>
        <v/>
      </c>
    </row>
    <row r="1326" s="528" customFormat="1" ht="24.95" customHeight="1" spans="1:253">
      <c r="A1326" s="568" t="s">
        <v>1067</v>
      </c>
      <c r="B1326" s="367">
        <f t="shared" ref="B1326:F1326" si="254">SUM(B1327:B1330)</f>
        <v>4280</v>
      </c>
      <c r="C1326" s="367">
        <f t="shared" si="254"/>
        <v>3972</v>
      </c>
      <c r="D1326" s="367">
        <f t="shared" si="254"/>
        <v>3972</v>
      </c>
      <c r="E1326" s="561">
        <f t="shared" si="243"/>
        <v>1</v>
      </c>
      <c r="F1326" s="367">
        <f t="shared" si="254"/>
        <v>4261</v>
      </c>
      <c r="G1326" s="562">
        <f t="shared" si="245"/>
        <v>-0.0678244543534382</v>
      </c>
    </row>
    <row r="1327" s="528" customFormat="1" ht="24.95" customHeight="1" spans="1:253">
      <c r="A1327" s="563" t="s">
        <v>1068</v>
      </c>
      <c r="B1327" s="565">
        <v>4280</v>
      </c>
      <c r="C1327" s="565">
        <v>3972</v>
      </c>
      <c r="D1327" s="565">
        <v>3972</v>
      </c>
      <c r="E1327" s="566">
        <f t="shared" si="243"/>
        <v>1</v>
      </c>
      <c r="F1327" s="565">
        <v>4261</v>
      </c>
      <c r="G1327" s="567">
        <f t="shared" si="245"/>
        <v>-0.0678244543534382</v>
      </c>
    </row>
    <row r="1328" s="5" customFormat="1" ht="37.5" spans="1:253">
      <c r="A1328" s="563" t="s">
        <v>1069</v>
      </c>
      <c r="B1328" s="564">
        <v>0</v>
      </c>
      <c r="C1328" s="565">
        <v>0</v>
      </c>
      <c r="D1328" s="565">
        <v>0</v>
      </c>
      <c r="E1328" s="566" t="str">
        <f t="shared" si="243"/>
        <v/>
      </c>
      <c r="F1328" s="565">
        <v>0</v>
      </c>
      <c r="G1328" s="567" t="str">
        <f t="shared" si="245"/>
        <v/>
      </c>
      <c r="H1328" s="527"/>
      <c r="I1328" s="527"/>
      <c r="J1328" s="527"/>
      <c r="K1328" s="527"/>
      <c r="L1328" s="527"/>
      <c r="M1328" s="527"/>
      <c r="N1328" s="527"/>
      <c r="O1328" s="527"/>
      <c r="P1328" s="527"/>
      <c r="Q1328" s="527"/>
      <c r="R1328" s="527"/>
      <c r="S1328" s="527"/>
      <c r="T1328" s="527"/>
      <c r="U1328" s="527"/>
      <c r="V1328" s="527"/>
      <c r="W1328" s="527"/>
      <c r="X1328" s="527"/>
      <c r="Y1328" s="527"/>
      <c r="Z1328" s="527"/>
      <c r="AA1328" s="527"/>
      <c r="AB1328" s="527"/>
      <c r="AC1328" s="527"/>
      <c r="HN1328" s="527"/>
      <c r="HO1328" s="527"/>
      <c r="HP1328" s="527"/>
      <c r="HQ1328" s="527"/>
      <c r="HR1328" s="527"/>
      <c r="HS1328" s="527"/>
      <c r="HT1328" s="527"/>
      <c r="HU1328" s="527"/>
      <c r="HV1328" s="527"/>
      <c r="HW1328" s="527"/>
      <c r="HX1328" s="527"/>
      <c r="HY1328" s="527"/>
      <c r="HZ1328" s="527"/>
      <c r="IA1328" s="527"/>
      <c r="IB1328" s="527"/>
      <c r="IC1328" s="527"/>
      <c r="ID1328" s="527"/>
      <c r="IE1328" s="527"/>
      <c r="IF1328" s="527"/>
      <c r="IG1328" s="527"/>
      <c r="IH1328" s="527"/>
      <c r="II1328" s="527"/>
      <c r="IJ1328" s="527"/>
      <c r="IK1328" s="527"/>
      <c r="IL1328" s="527"/>
      <c r="IM1328" s="527"/>
      <c r="IN1328" s="527"/>
      <c r="IO1328" s="527"/>
      <c r="IP1328" s="527"/>
      <c r="IQ1328" s="527"/>
      <c r="IR1328" s="527"/>
      <c r="IS1328" s="527"/>
    </row>
    <row r="1329" s="528" customFormat="1" ht="37.5" spans="1:253">
      <c r="A1329" s="563" t="s">
        <v>1070</v>
      </c>
      <c r="B1329" s="564">
        <v>0</v>
      </c>
      <c r="C1329" s="565">
        <v>0</v>
      </c>
      <c r="D1329" s="565">
        <v>0</v>
      </c>
      <c r="E1329" s="566" t="str">
        <f t="shared" si="243"/>
        <v/>
      </c>
      <c r="F1329" s="565">
        <v>0</v>
      </c>
      <c r="G1329" s="567" t="str">
        <f t="shared" si="245"/>
        <v/>
      </c>
    </row>
    <row r="1330" s="528" customFormat="1" ht="37.5" spans="1:253">
      <c r="A1330" s="563" t="s">
        <v>1071</v>
      </c>
      <c r="B1330" s="564">
        <v>0</v>
      </c>
      <c r="C1330" s="565">
        <v>0</v>
      </c>
      <c r="D1330" s="565">
        <v>0</v>
      </c>
      <c r="E1330" s="566" t="str">
        <f t="shared" si="243"/>
        <v/>
      </c>
      <c r="F1330" s="565">
        <v>0</v>
      </c>
      <c r="G1330" s="567" t="str">
        <f t="shared" si="245"/>
        <v/>
      </c>
    </row>
    <row r="1331" s="528" customFormat="1" ht="24.95" customHeight="1" spans="1:253">
      <c r="A1331" s="568" t="s">
        <v>1072</v>
      </c>
      <c r="B1331" s="367">
        <f t="shared" ref="B1331:F1331" si="255">SUM(B1332,B1334,B1336)</f>
        <v>20</v>
      </c>
      <c r="C1331" s="367">
        <f t="shared" si="255"/>
        <v>23</v>
      </c>
      <c r="D1331" s="367">
        <f t="shared" si="255"/>
        <v>23</v>
      </c>
      <c r="E1331" s="561">
        <f t="shared" si="243"/>
        <v>1</v>
      </c>
      <c r="F1331" s="367">
        <f t="shared" si="255"/>
        <v>8</v>
      </c>
      <c r="G1331" s="562">
        <f t="shared" si="245"/>
        <v>1.875</v>
      </c>
    </row>
    <row r="1332" s="528" customFormat="1" ht="37.5" spans="1:253">
      <c r="A1332" s="568" t="s">
        <v>1073</v>
      </c>
      <c r="B1332" s="564">
        <v>0</v>
      </c>
      <c r="C1332" s="565">
        <v>0</v>
      </c>
      <c r="D1332" s="565">
        <v>0</v>
      </c>
      <c r="E1332" s="566" t="str">
        <f t="shared" si="243"/>
        <v/>
      </c>
      <c r="F1332" s="565">
        <v>0</v>
      </c>
      <c r="G1332" s="567" t="str">
        <f t="shared" si="245"/>
        <v/>
      </c>
    </row>
    <row r="1333" s="528" customFormat="1" ht="37.5" spans="1:253">
      <c r="A1333" s="563" t="s">
        <v>1074</v>
      </c>
      <c r="B1333" s="564">
        <v>0</v>
      </c>
      <c r="C1333" s="565">
        <v>0</v>
      </c>
      <c r="D1333" s="565">
        <v>0</v>
      </c>
      <c r="E1333" s="566" t="str">
        <f t="shared" si="243"/>
        <v/>
      </c>
      <c r="F1333" s="565">
        <v>0</v>
      </c>
      <c r="G1333" s="567" t="str">
        <f t="shared" si="245"/>
        <v/>
      </c>
    </row>
    <row r="1334" s="535" customFormat="1" ht="37.5" spans="1:253">
      <c r="A1334" s="568" t="s">
        <v>1075</v>
      </c>
      <c r="B1334" s="564">
        <v>0</v>
      </c>
      <c r="C1334" s="565">
        <v>0</v>
      </c>
      <c r="D1334" s="565">
        <v>0</v>
      </c>
      <c r="E1334" s="566" t="str">
        <f t="shared" si="243"/>
        <v/>
      </c>
      <c r="F1334" s="565">
        <v>0</v>
      </c>
      <c r="G1334" s="567" t="str">
        <f t="shared" si="245"/>
        <v/>
      </c>
      <c r="H1334" s="527"/>
      <c r="I1334" s="527"/>
      <c r="J1334" s="527"/>
      <c r="K1334" s="527"/>
      <c r="L1334" s="527"/>
      <c r="M1334" s="527"/>
      <c r="N1334" s="527"/>
      <c r="O1334" s="527"/>
      <c r="P1334" s="527"/>
      <c r="Q1334" s="527"/>
      <c r="R1334" s="527"/>
      <c r="S1334" s="527"/>
      <c r="T1334" s="527"/>
      <c r="U1334" s="527"/>
      <c r="V1334" s="527"/>
      <c r="W1334" s="527"/>
      <c r="X1334" s="527"/>
      <c r="Y1334" s="527"/>
      <c r="Z1334" s="527"/>
      <c r="AA1334" s="527"/>
      <c r="AB1334" s="527"/>
      <c r="AC1334" s="527"/>
      <c r="HN1334" s="527"/>
      <c r="HO1334" s="527"/>
      <c r="HP1334" s="527"/>
      <c r="HQ1334" s="527"/>
      <c r="HR1334" s="527"/>
      <c r="HS1334" s="527"/>
      <c r="HT1334" s="527"/>
      <c r="HU1334" s="527"/>
      <c r="HV1334" s="527"/>
      <c r="HW1334" s="527"/>
      <c r="HX1334" s="527"/>
      <c r="HY1334" s="527"/>
      <c r="HZ1334" s="527"/>
      <c r="IA1334" s="527"/>
      <c r="IB1334" s="527"/>
      <c r="IC1334" s="527"/>
      <c r="ID1334" s="527"/>
      <c r="IE1334" s="527"/>
      <c r="IF1334" s="527"/>
      <c r="IG1334" s="527"/>
      <c r="IH1334" s="527"/>
      <c r="II1334" s="527"/>
      <c r="IJ1334" s="527"/>
      <c r="IK1334" s="527"/>
      <c r="IL1334" s="527"/>
      <c r="IM1334" s="527"/>
      <c r="IN1334" s="527"/>
      <c r="IO1334" s="527"/>
      <c r="IP1334" s="527"/>
      <c r="IQ1334" s="527"/>
      <c r="IR1334" s="527"/>
      <c r="IS1334" s="527"/>
    </row>
    <row r="1335" s="535" customFormat="1" ht="37.5" spans="1:253">
      <c r="A1335" s="563" t="s">
        <v>1076</v>
      </c>
      <c r="B1335" s="564">
        <v>0</v>
      </c>
      <c r="C1335" s="565">
        <v>0</v>
      </c>
      <c r="D1335" s="565">
        <v>0</v>
      </c>
      <c r="E1335" s="566" t="str">
        <f t="shared" si="243"/>
        <v/>
      </c>
      <c r="F1335" s="565">
        <v>0</v>
      </c>
      <c r="G1335" s="567" t="str">
        <f t="shared" si="245"/>
        <v/>
      </c>
      <c r="H1335" s="527"/>
      <c r="I1335" s="527"/>
      <c r="J1335" s="527"/>
      <c r="K1335" s="527"/>
      <c r="L1335" s="527"/>
      <c r="M1335" s="527"/>
      <c r="N1335" s="527"/>
      <c r="O1335" s="527"/>
      <c r="P1335" s="527"/>
      <c r="Q1335" s="527"/>
      <c r="R1335" s="527"/>
      <c r="S1335" s="527"/>
      <c r="T1335" s="527"/>
      <c r="U1335" s="527"/>
      <c r="V1335" s="527"/>
      <c r="W1335" s="527"/>
      <c r="X1335" s="527"/>
      <c r="Y1335" s="527"/>
      <c r="Z1335" s="527"/>
      <c r="AA1335" s="527"/>
      <c r="AB1335" s="527"/>
      <c r="AC1335" s="527"/>
      <c r="HN1335" s="527"/>
      <c r="HO1335" s="527"/>
      <c r="HP1335" s="527"/>
      <c r="HQ1335" s="527"/>
      <c r="HR1335" s="527"/>
      <c r="HS1335" s="527"/>
      <c r="HT1335" s="527"/>
      <c r="HU1335" s="527"/>
      <c r="HV1335" s="527"/>
      <c r="HW1335" s="527"/>
      <c r="HX1335" s="527"/>
      <c r="HY1335" s="527"/>
      <c r="HZ1335" s="527"/>
      <c r="IA1335" s="527"/>
      <c r="IB1335" s="527"/>
      <c r="IC1335" s="527"/>
      <c r="ID1335" s="527"/>
      <c r="IE1335" s="527"/>
      <c r="IF1335" s="527"/>
      <c r="IG1335" s="527"/>
      <c r="IH1335" s="527"/>
      <c r="II1335" s="527"/>
      <c r="IJ1335" s="527"/>
      <c r="IK1335" s="527"/>
      <c r="IL1335" s="527"/>
      <c r="IM1335" s="527"/>
      <c r="IN1335" s="527"/>
      <c r="IO1335" s="527"/>
      <c r="IP1335" s="527"/>
      <c r="IQ1335" s="527"/>
      <c r="IR1335" s="527"/>
      <c r="IS1335" s="527"/>
    </row>
    <row r="1336" s="536" customFormat="1" ht="37.5" spans="1:253">
      <c r="A1336" s="568" t="s">
        <v>1077</v>
      </c>
      <c r="B1336" s="367">
        <f t="shared" ref="B1336:F1336" si="256">SUM(B1337)</f>
        <v>20</v>
      </c>
      <c r="C1336" s="367">
        <f t="shared" si="256"/>
        <v>23</v>
      </c>
      <c r="D1336" s="367">
        <f t="shared" si="256"/>
        <v>23</v>
      </c>
      <c r="E1336" s="561">
        <f t="shared" si="243"/>
        <v>1</v>
      </c>
      <c r="F1336" s="367">
        <f t="shared" si="256"/>
        <v>8</v>
      </c>
      <c r="G1336" s="562">
        <f t="shared" si="245"/>
        <v>1.875</v>
      </c>
      <c r="H1336" s="527"/>
      <c r="I1336" s="527"/>
      <c r="J1336" s="527"/>
      <c r="K1336" s="527"/>
      <c r="L1336" s="527"/>
      <c r="M1336" s="527"/>
      <c r="N1336" s="527"/>
      <c r="O1336" s="527"/>
      <c r="P1336" s="527"/>
      <c r="Q1336" s="527"/>
      <c r="R1336" s="527"/>
      <c r="S1336" s="527"/>
      <c r="T1336" s="527"/>
      <c r="U1336" s="527"/>
      <c r="V1336" s="527"/>
      <c r="W1336" s="527"/>
      <c r="X1336" s="527"/>
      <c r="Y1336" s="527"/>
      <c r="Z1336" s="527"/>
      <c r="AA1336" s="527"/>
      <c r="AB1336" s="527"/>
      <c r="AC1336" s="527"/>
      <c r="HN1336" s="527"/>
      <c r="HO1336" s="527"/>
      <c r="HP1336" s="527"/>
      <c r="HQ1336" s="527"/>
      <c r="HR1336" s="527"/>
      <c r="HS1336" s="527"/>
      <c r="HT1336" s="527"/>
      <c r="HU1336" s="527"/>
      <c r="HV1336" s="527"/>
      <c r="HW1336" s="527"/>
      <c r="HX1336" s="527"/>
      <c r="HY1336" s="527"/>
      <c r="HZ1336" s="527"/>
      <c r="IA1336" s="527"/>
      <c r="IB1336" s="527"/>
      <c r="IC1336" s="527"/>
      <c r="ID1336" s="527"/>
      <c r="IE1336" s="527"/>
      <c r="IF1336" s="527"/>
      <c r="IG1336" s="527"/>
      <c r="IH1336" s="527"/>
      <c r="II1336" s="527"/>
      <c r="IJ1336" s="527"/>
      <c r="IK1336" s="527"/>
      <c r="IL1336" s="527"/>
      <c r="IM1336" s="527"/>
      <c r="IN1336" s="527"/>
      <c r="IO1336" s="527"/>
      <c r="IP1336" s="527"/>
      <c r="IQ1336" s="527"/>
      <c r="IR1336" s="527"/>
      <c r="IS1336" s="527"/>
    </row>
    <row r="1337" s="536" customFormat="1" ht="37.5" spans="1:253">
      <c r="A1337" s="563" t="s">
        <v>1078</v>
      </c>
      <c r="B1337" s="564">
        <v>20</v>
      </c>
      <c r="C1337" s="565">
        <v>23</v>
      </c>
      <c r="D1337" s="565">
        <v>23</v>
      </c>
      <c r="E1337" s="566">
        <f t="shared" si="243"/>
        <v>1</v>
      </c>
      <c r="F1337" s="565">
        <v>8</v>
      </c>
      <c r="G1337" s="567">
        <f t="shared" si="245"/>
        <v>1.875</v>
      </c>
      <c r="H1337" s="527"/>
      <c r="I1337" s="527"/>
      <c r="J1337" s="527"/>
      <c r="K1337" s="527"/>
      <c r="L1337" s="527"/>
      <c r="M1337" s="527"/>
      <c r="N1337" s="527"/>
      <c r="O1337" s="527"/>
      <c r="P1337" s="527"/>
      <c r="Q1337" s="527"/>
      <c r="R1337" s="527"/>
      <c r="S1337" s="527"/>
      <c r="T1337" s="527"/>
      <c r="U1337" s="527"/>
      <c r="V1337" s="527"/>
      <c r="W1337" s="527"/>
      <c r="X1337" s="527"/>
      <c r="Y1337" s="527"/>
      <c r="Z1337" s="527"/>
      <c r="AA1337" s="527"/>
      <c r="AB1337" s="527"/>
      <c r="AC1337" s="527"/>
      <c r="HN1337" s="527"/>
      <c r="HO1337" s="527"/>
      <c r="HP1337" s="527"/>
      <c r="HQ1337" s="527"/>
      <c r="HR1337" s="527"/>
      <c r="HS1337" s="527"/>
      <c r="HT1337" s="527"/>
      <c r="HU1337" s="527"/>
      <c r="HV1337" s="527"/>
      <c r="HW1337" s="527"/>
      <c r="HX1337" s="527"/>
      <c r="HY1337" s="527"/>
      <c r="HZ1337" s="527"/>
      <c r="IA1337" s="527"/>
      <c r="IB1337" s="527"/>
      <c r="IC1337" s="527"/>
      <c r="ID1337" s="527"/>
      <c r="IE1337" s="527"/>
      <c r="IF1337" s="527"/>
      <c r="IG1337" s="527"/>
      <c r="IH1337" s="527"/>
      <c r="II1337" s="527"/>
      <c r="IJ1337" s="527"/>
      <c r="IK1337" s="527"/>
      <c r="IL1337" s="527"/>
      <c r="IM1337" s="527"/>
      <c r="IN1337" s="527"/>
      <c r="IO1337" s="527"/>
      <c r="IP1337" s="527"/>
      <c r="IQ1337" s="527"/>
      <c r="IR1337" s="527"/>
      <c r="IS1337" s="527"/>
    </row>
    <row r="1338" s="536" customFormat="1" ht="24.95" customHeight="1" spans="1:253">
      <c r="A1338" s="581" t="s">
        <v>1079</v>
      </c>
      <c r="B1338" s="582">
        <f t="shared" ref="B1338:F1338" si="257">SUM(B5,B253,B293,B312,B402,B454,B510,B567,B697,B780,B852,B875,B978,B1030,B1094,B1114,B1144,B1154,B1199,B1219,B1264,B1314,B1315,B1318,B1331)</f>
        <v>132220</v>
      </c>
      <c r="C1338" s="582">
        <f t="shared" si="257"/>
        <v>186460</v>
      </c>
      <c r="D1338" s="582">
        <f t="shared" si="257"/>
        <v>130012</v>
      </c>
      <c r="E1338" s="561">
        <f t="shared" si="243"/>
        <v>0.69726482891773</v>
      </c>
      <c r="F1338" s="582">
        <f t="shared" si="257"/>
        <v>123920</v>
      </c>
      <c r="G1338" s="562">
        <f t="shared" si="245"/>
        <v>0.0491607488702389</v>
      </c>
      <c r="H1338" s="527"/>
      <c r="I1338" s="527"/>
      <c r="J1338" s="527"/>
      <c r="K1338" s="527"/>
      <c r="L1338" s="527"/>
      <c r="M1338" s="527"/>
      <c r="N1338" s="527"/>
      <c r="O1338" s="527"/>
      <c r="P1338" s="527"/>
      <c r="Q1338" s="527"/>
      <c r="R1338" s="527"/>
      <c r="S1338" s="527"/>
      <c r="T1338" s="527"/>
      <c r="U1338" s="527"/>
      <c r="V1338" s="527"/>
      <c r="W1338" s="527"/>
      <c r="X1338" s="527"/>
      <c r="Y1338" s="527"/>
      <c r="Z1338" s="527"/>
      <c r="AA1338" s="527"/>
      <c r="AB1338" s="527"/>
      <c r="AC1338" s="527"/>
      <c r="HN1338" s="527"/>
      <c r="HO1338" s="527"/>
      <c r="HP1338" s="527"/>
      <c r="HQ1338" s="527"/>
      <c r="HR1338" s="527"/>
      <c r="HS1338" s="527"/>
      <c r="HT1338" s="527"/>
      <c r="HU1338" s="527"/>
      <c r="HV1338" s="527"/>
      <c r="HW1338" s="527"/>
      <c r="HX1338" s="527"/>
      <c r="HY1338" s="527"/>
      <c r="HZ1338" s="527"/>
      <c r="IA1338" s="527"/>
      <c r="IB1338" s="527"/>
      <c r="IC1338" s="527"/>
      <c r="ID1338" s="527"/>
      <c r="IE1338" s="527"/>
      <c r="IF1338" s="527"/>
      <c r="IG1338" s="527"/>
      <c r="IH1338" s="527"/>
      <c r="II1338" s="527"/>
      <c r="IJ1338" s="527"/>
      <c r="IK1338" s="527"/>
      <c r="IL1338" s="527"/>
      <c r="IM1338" s="527"/>
      <c r="IN1338" s="527"/>
      <c r="IO1338" s="527"/>
      <c r="IP1338" s="527"/>
      <c r="IQ1338" s="527"/>
      <c r="IR1338" s="527"/>
      <c r="IS1338" s="527"/>
    </row>
    <row r="1339" s="536" customFormat="1" ht="13.8" customHeight="1" spans="1:253">
      <c r="A1339" s="538"/>
      <c r="B1339" s="539"/>
      <c r="C1339" s="539"/>
      <c r="D1339" s="539"/>
      <c r="E1339" s="540"/>
      <c r="F1339" s="539"/>
      <c r="G1339" s="541"/>
      <c r="H1339" s="527"/>
      <c r="I1339" s="527"/>
      <c r="J1339" s="527"/>
      <c r="K1339" s="527"/>
      <c r="L1339" s="527"/>
      <c r="M1339" s="527"/>
      <c r="N1339" s="527"/>
      <c r="O1339" s="527"/>
      <c r="P1339" s="527"/>
      <c r="Q1339" s="527"/>
      <c r="R1339" s="527"/>
      <c r="S1339" s="527"/>
      <c r="T1339" s="527"/>
      <c r="U1339" s="527"/>
      <c r="V1339" s="527"/>
      <c r="W1339" s="527"/>
      <c r="X1339" s="527"/>
      <c r="Y1339" s="527"/>
      <c r="Z1339" s="527"/>
      <c r="AA1339" s="527"/>
      <c r="AB1339" s="527"/>
      <c r="AC1339" s="527"/>
      <c r="HN1339" s="527"/>
      <c r="HO1339" s="527"/>
      <c r="HP1339" s="527"/>
      <c r="HQ1339" s="527"/>
      <c r="HR1339" s="527"/>
      <c r="HS1339" s="527"/>
      <c r="HT1339" s="527"/>
      <c r="HU1339" s="527"/>
      <c r="HV1339" s="527"/>
      <c r="HW1339" s="527"/>
      <c r="HX1339" s="527"/>
      <c r="HY1339" s="527"/>
      <c r="HZ1339" s="527"/>
      <c r="IA1339" s="527"/>
      <c r="IB1339" s="527"/>
      <c r="IC1339" s="527"/>
      <c r="ID1339" s="527"/>
      <c r="IE1339" s="527"/>
      <c r="IF1339" s="527"/>
      <c r="IG1339" s="527"/>
      <c r="IH1339" s="527"/>
      <c r="II1339" s="527"/>
      <c r="IJ1339" s="527"/>
      <c r="IK1339" s="527"/>
      <c r="IL1339" s="527"/>
      <c r="IM1339" s="527"/>
      <c r="IN1339" s="527"/>
      <c r="IO1339" s="527"/>
      <c r="IP1339" s="527"/>
      <c r="IQ1339" s="527"/>
      <c r="IR1339" s="527"/>
      <c r="IS1339" s="527"/>
    </row>
    <row r="1340" s="537" customFormat="1" ht="15.6" customHeight="1" spans="1:253">
      <c r="A1340" s="538"/>
      <c r="B1340" s="539"/>
      <c r="C1340" s="539"/>
      <c r="D1340" s="539"/>
      <c r="E1340" s="540"/>
      <c r="F1340" s="541"/>
      <c r="G1340" s="541"/>
      <c r="H1340" s="527"/>
      <c r="I1340" s="527"/>
      <c r="J1340" s="527"/>
      <c r="K1340" s="527"/>
      <c r="L1340" s="527"/>
      <c r="M1340" s="527"/>
      <c r="N1340" s="527"/>
      <c r="O1340" s="527"/>
      <c r="P1340" s="527"/>
      <c r="Q1340" s="527"/>
      <c r="R1340" s="527"/>
      <c r="S1340" s="527"/>
      <c r="T1340" s="527"/>
      <c r="U1340" s="527"/>
      <c r="V1340" s="527"/>
      <c r="W1340" s="527"/>
      <c r="X1340" s="527"/>
      <c r="Y1340" s="527"/>
      <c r="Z1340" s="527"/>
      <c r="AA1340" s="527"/>
      <c r="AB1340" s="527"/>
      <c r="AC1340" s="527"/>
      <c r="HN1340" s="527"/>
      <c r="HO1340" s="527"/>
      <c r="HP1340" s="527"/>
      <c r="HQ1340" s="527"/>
      <c r="HR1340" s="527"/>
      <c r="HS1340" s="527"/>
      <c r="HT1340" s="527"/>
      <c r="HU1340" s="527"/>
      <c r="HV1340" s="527"/>
      <c r="HW1340" s="527"/>
      <c r="HX1340" s="527"/>
      <c r="HY1340" s="527"/>
      <c r="HZ1340" s="527"/>
      <c r="IA1340" s="527"/>
      <c r="IB1340" s="527"/>
      <c r="IC1340" s="527"/>
      <c r="ID1340" s="527"/>
      <c r="IE1340" s="527"/>
      <c r="IF1340" s="527"/>
      <c r="IG1340" s="527"/>
      <c r="IH1340" s="527"/>
      <c r="II1340" s="527"/>
      <c r="IJ1340" s="527"/>
      <c r="IK1340" s="527"/>
      <c r="IL1340" s="527"/>
      <c r="IM1340" s="527"/>
      <c r="IN1340" s="527"/>
      <c r="IO1340" s="527"/>
      <c r="IP1340" s="527"/>
      <c r="IQ1340" s="527"/>
      <c r="IR1340" s="527"/>
      <c r="IS1340" s="527"/>
    </row>
  </sheetData>
  <mergeCells count="2">
    <mergeCell ref="A2:G2"/>
    <mergeCell ref="E3:G3"/>
  </mergeCells>
  <pageMargins left="0.751388888888889" right="0.751388888888889" top="1" bottom="1" header="0.511805555555556" footer="0.511805555555556"/>
  <pageSetup paperSize="9" scale="87" fitToHeight="0" orientation="portrait" horizontalDpi="600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D3" sqref="D3"/>
    </sheetView>
  </sheetViews>
  <sheetFormatPr defaultColWidth="24.75" defaultRowHeight="15.75" outlineLevelCol="4"/>
  <cols>
    <col min="1" max="1" width="33" style="101" customWidth="1"/>
    <col min="2" max="2" width="11.1333333333333" style="101" customWidth="1"/>
    <col min="3" max="3" width="36.5" style="101" customWidth="1"/>
    <col min="4" max="4" width="11.5" style="101" customWidth="1"/>
    <col min="5" max="5" width="12.75" style="101" customWidth="1"/>
    <col min="6" max="16384" width="24.75" style="101"/>
  </cols>
  <sheetData>
    <row r="1" s="101" customFormat="1" ht="24.95" customHeight="1" spans="1:5">
      <c r="A1" s="103" t="s">
        <v>1321</v>
      </c>
    </row>
    <row r="2" s="102" customFormat="1" ht="30" customHeight="1" spans="1:5">
      <c r="A2" s="104" t="s">
        <v>1322</v>
      </c>
      <c r="B2" s="499"/>
      <c r="C2" s="499"/>
      <c r="D2" s="499"/>
    </row>
    <row r="3" s="101" customFormat="1" ht="24.95" customHeight="1" spans="1:5">
      <c r="A3" s="108"/>
      <c r="B3" s="500"/>
      <c r="C3" s="500"/>
      <c r="D3" s="501" t="s">
        <v>40</v>
      </c>
    </row>
    <row r="4" s="497" customFormat="1" ht="24.95" customHeight="1" spans="1:5">
      <c r="A4" s="502" t="s">
        <v>1082</v>
      </c>
      <c r="B4" s="503" t="s">
        <v>1083</v>
      </c>
      <c r="C4" s="504" t="s">
        <v>1084</v>
      </c>
      <c r="D4" s="505" t="s">
        <v>1083</v>
      </c>
      <c r="E4" s="506"/>
    </row>
    <row r="5" s="497" customFormat="1" ht="24.95" customHeight="1" spans="1:5">
      <c r="A5" s="507" t="s">
        <v>1085</v>
      </c>
      <c r="B5" s="456">
        <v>31342</v>
      </c>
      <c r="C5" s="508" t="s">
        <v>1086</v>
      </c>
      <c r="D5" s="509">
        <v>130012</v>
      </c>
      <c r="E5" s="510"/>
    </row>
    <row r="6" s="497" customFormat="1" ht="24.95" customHeight="1" spans="1:5">
      <c r="A6" s="511" t="s">
        <v>1087</v>
      </c>
      <c r="B6" s="509">
        <f>SUM(B7:B9)</f>
        <v>109619</v>
      </c>
      <c r="C6" s="512" t="s">
        <v>1088</v>
      </c>
      <c r="D6" s="509"/>
    </row>
    <row r="7" s="497" customFormat="1" ht="24.95" customHeight="1" spans="1:5">
      <c r="A7" s="511" t="s">
        <v>1089</v>
      </c>
      <c r="B7" s="513">
        <v>2504</v>
      </c>
      <c r="C7" s="512" t="s">
        <v>1090</v>
      </c>
      <c r="D7" s="513"/>
    </row>
    <row r="8" s="497" customFormat="1" ht="24.95" customHeight="1" spans="1:5">
      <c r="A8" s="511" t="s">
        <v>1091</v>
      </c>
      <c r="B8" s="429">
        <v>78250</v>
      </c>
      <c r="C8" s="512" t="s">
        <v>1092</v>
      </c>
      <c r="D8" s="513"/>
    </row>
    <row r="9" s="497" customFormat="1" ht="24.95" customHeight="1" spans="1:5">
      <c r="A9" s="511" t="s">
        <v>1093</v>
      </c>
      <c r="B9" s="429">
        <v>28865</v>
      </c>
      <c r="C9" s="512" t="s">
        <v>1094</v>
      </c>
      <c r="D9" s="513"/>
    </row>
    <row r="10" s="497" customFormat="1" ht="24.95" customHeight="1" spans="1:5">
      <c r="A10" s="511" t="s">
        <v>1095</v>
      </c>
      <c r="B10" s="509"/>
      <c r="C10" s="512" t="s">
        <v>1096</v>
      </c>
      <c r="D10" s="509">
        <f>SUM(D11:D13)</f>
        <v>11232</v>
      </c>
    </row>
    <row r="11" s="497" customFormat="1" ht="24.95" customHeight="1" spans="1:5">
      <c r="A11" s="511" t="s">
        <v>1097</v>
      </c>
      <c r="B11" s="513"/>
      <c r="C11" s="512" t="s">
        <v>1098</v>
      </c>
      <c r="D11" s="513"/>
    </row>
    <row r="12" s="497" customFormat="1" ht="24.95" customHeight="1" spans="1:5">
      <c r="A12" s="511" t="s">
        <v>1099</v>
      </c>
      <c r="B12" s="513"/>
      <c r="C12" s="512" t="s">
        <v>1100</v>
      </c>
      <c r="D12" s="513"/>
    </row>
    <row r="13" s="497" customFormat="1" ht="24.95" customHeight="1" spans="1:5">
      <c r="A13" s="511" t="s">
        <v>1101</v>
      </c>
      <c r="B13" s="513"/>
      <c r="C13" s="512" t="s">
        <v>1102</v>
      </c>
      <c r="D13" s="429">
        <v>11232</v>
      </c>
    </row>
    <row r="14" s="497" customFormat="1" ht="24.95" customHeight="1" spans="1:5">
      <c r="A14" s="511" t="s">
        <v>1103</v>
      </c>
      <c r="B14" s="513"/>
      <c r="C14" s="514" t="s">
        <v>1104</v>
      </c>
      <c r="D14" s="509"/>
    </row>
    <row r="15" s="497" customFormat="1" ht="24.95" customHeight="1" spans="1:5">
      <c r="A15" s="511" t="s">
        <v>1105</v>
      </c>
      <c r="B15" s="456">
        <v>35592</v>
      </c>
      <c r="C15" s="514" t="s">
        <v>1106</v>
      </c>
      <c r="D15" s="509"/>
    </row>
    <row r="16" s="497" customFormat="1" ht="24.95" customHeight="1" spans="1:5">
      <c r="A16" s="511" t="s">
        <v>1107</v>
      </c>
      <c r="B16" s="509"/>
      <c r="C16" s="514" t="s">
        <v>1108</v>
      </c>
      <c r="D16" s="456">
        <v>33159</v>
      </c>
    </row>
    <row r="17" s="497" customFormat="1" ht="24.95" customHeight="1" spans="1:4">
      <c r="A17" s="511" t="s">
        <v>1109</v>
      </c>
      <c r="B17" s="509"/>
      <c r="C17" s="514" t="s">
        <v>1110</v>
      </c>
      <c r="D17" s="509"/>
    </row>
    <row r="18" s="497" customFormat="1" ht="24.95" customHeight="1" spans="1:4">
      <c r="A18" s="511" t="s">
        <v>1111</v>
      </c>
      <c r="B18" s="456">
        <v>54278</v>
      </c>
      <c r="C18" s="514" t="s">
        <v>1112</v>
      </c>
      <c r="D18" s="509"/>
    </row>
    <row r="19" s="497" customFormat="1" ht="24.95" customHeight="1" spans="1:4">
      <c r="A19" s="511" t="s">
        <v>1113</v>
      </c>
      <c r="B19" s="509">
        <v>62</v>
      </c>
      <c r="C19" s="514" t="s">
        <v>1114</v>
      </c>
      <c r="D19" s="509"/>
    </row>
    <row r="20" s="497" customFormat="1" ht="24.95" customHeight="1" spans="1:4">
      <c r="A20" s="511" t="s">
        <v>1115</v>
      </c>
      <c r="B20" s="509"/>
      <c r="C20" s="514" t="s">
        <v>1116</v>
      </c>
      <c r="D20" s="456">
        <v>42</v>
      </c>
    </row>
    <row r="21" s="497" customFormat="1" ht="24.95" customHeight="1" spans="1:4">
      <c r="A21" s="515"/>
      <c r="B21" s="509"/>
      <c r="C21" s="514" t="s">
        <v>1117</v>
      </c>
      <c r="D21" s="509"/>
    </row>
    <row r="22" s="498" customFormat="1" ht="24.95" customHeight="1" spans="1:4">
      <c r="A22" s="516" t="s">
        <v>1118</v>
      </c>
      <c r="B22" s="509">
        <f>B5+B6+B10+B14+B15+B16+B17+B18+B19+B20</f>
        <v>230893</v>
      </c>
      <c r="C22" s="517" t="s">
        <v>1119</v>
      </c>
      <c r="D22" s="509">
        <f>SUM(D5+D10+D16+D20+D21+D23)</f>
        <v>230893</v>
      </c>
    </row>
    <row r="23" s="497" customFormat="1" ht="24.95" customHeight="1" spans="1:4">
      <c r="A23" s="518"/>
      <c r="B23" s="513"/>
      <c r="C23" s="519" t="s">
        <v>1120</v>
      </c>
      <c r="D23" s="509">
        <f>D24+D25</f>
        <v>56448</v>
      </c>
    </row>
    <row r="24" s="497" customFormat="1" ht="24.95" customHeight="1" spans="1:4">
      <c r="A24" s="515"/>
      <c r="B24" s="513"/>
      <c r="C24" s="520" t="s">
        <v>1121</v>
      </c>
      <c r="D24" s="456">
        <v>56448</v>
      </c>
    </row>
    <row r="25" s="497" customFormat="1" ht="24.95" customHeight="1" spans="1:4">
      <c r="A25" s="515"/>
      <c r="B25" s="521"/>
      <c r="C25" s="522" t="s">
        <v>1122</v>
      </c>
      <c r="D25" s="523"/>
    </row>
    <row r="26" s="101" customFormat="1" spans="1:4">
      <c r="D26" s="524"/>
    </row>
  </sheetData>
  <mergeCells count="1">
    <mergeCell ref="A2:D2"/>
  </mergeCells>
  <printOptions horizontalCentered="1"/>
  <pageMargins left="0.352777777777778" right="0.352777777777778" top="0.588888888888889" bottom="0.588888888888889" header="0.313888888888889" footer="0.313888888888889"/>
  <pageSetup paperSize="9" orientation="portrait"/>
  <headerFooter>
    <oddFooter>&amp;C&amp;"宋体,常规"&amp;11&amp;P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workbookViewId="0">
      <selection activeCell="A10" sqref="A10"/>
    </sheetView>
  </sheetViews>
  <sheetFormatPr defaultColWidth="45.5" defaultRowHeight="15.75" outlineLevelCol="1"/>
  <cols>
    <col min="1" max="1" width="46.625" style="488" customWidth="1"/>
    <col min="2" max="2" width="46.375" style="489" customWidth="1"/>
    <col min="3" max="255" width="45.5" style="488"/>
    <col min="256" max="16384" width="45.5" style="490"/>
  </cols>
  <sheetData>
    <row r="1" s="484" customFormat="1" ht="29" customHeight="1" spans="1:2">
      <c r="A1" s="469" t="s">
        <v>1323</v>
      </c>
      <c r="B1" s="489"/>
    </row>
    <row r="2" s="485" customFormat="1" ht="53" customHeight="1" spans="1:2">
      <c r="A2" s="470" t="s">
        <v>1324</v>
      </c>
      <c r="B2" s="470"/>
    </row>
    <row r="3" ht="18.75" spans="1:2">
      <c r="A3" s="484"/>
      <c r="B3" s="491" t="s">
        <v>1325</v>
      </c>
    </row>
    <row r="4" s="486" customFormat="1" ht="24.95" customHeight="1" spans="1:2">
      <c r="A4" s="492" t="s">
        <v>1326</v>
      </c>
      <c r="B4" s="492" t="s">
        <v>44</v>
      </c>
    </row>
    <row r="5" s="486" customFormat="1" ht="24.95" customHeight="1" spans="1:2">
      <c r="A5" s="475" t="s">
        <v>1327</v>
      </c>
      <c r="B5" s="476"/>
    </row>
    <row r="6" s="486" customFormat="1" ht="24.95" customHeight="1" spans="1:2">
      <c r="A6" s="477" t="s">
        <v>1328</v>
      </c>
      <c r="B6" s="476"/>
    </row>
    <row r="7" s="486" customFormat="1" ht="24.95" customHeight="1" spans="1:2">
      <c r="A7" s="478" t="s">
        <v>1329</v>
      </c>
      <c r="B7" s="479"/>
    </row>
    <row r="8" s="486" customFormat="1" ht="24.95" customHeight="1" spans="1:2">
      <c r="A8" s="478" t="s">
        <v>1330</v>
      </c>
      <c r="B8" s="479"/>
    </row>
    <row r="9" s="486" customFormat="1" ht="24.95" customHeight="1" spans="1:2">
      <c r="A9" s="478" t="s">
        <v>1331</v>
      </c>
      <c r="B9" s="479"/>
    </row>
    <row r="10" s="486" customFormat="1" ht="24.95" customHeight="1" spans="1:2">
      <c r="A10" s="478" t="s">
        <v>1332</v>
      </c>
      <c r="B10" s="479"/>
    </row>
    <row r="11" s="486" customFormat="1" ht="24.95" customHeight="1" spans="1:2">
      <c r="A11" s="493" t="s">
        <v>1333</v>
      </c>
      <c r="B11" s="482"/>
    </row>
    <row r="12" s="486" customFormat="1" ht="24.95" customHeight="1" spans="1:2">
      <c r="A12" s="478" t="s">
        <v>1334</v>
      </c>
      <c r="B12" s="479"/>
    </row>
    <row r="13" s="486" customFormat="1" ht="24.95" customHeight="1" spans="1:2">
      <c r="A13" s="478" t="s">
        <v>1335</v>
      </c>
      <c r="B13" s="479"/>
    </row>
    <row r="14" s="486" customFormat="1" ht="24.95" customHeight="1" spans="1:2">
      <c r="A14" s="478" t="s">
        <v>1336</v>
      </c>
      <c r="B14" s="479"/>
    </row>
    <row r="15" s="486" customFormat="1" ht="24.95" customHeight="1" spans="1:2">
      <c r="A15" s="478" t="s">
        <v>1337</v>
      </c>
      <c r="B15" s="494"/>
    </row>
    <row r="16" s="486" customFormat="1" ht="24.95" customHeight="1" spans="1:2">
      <c r="A16" s="478" t="s">
        <v>1338</v>
      </c>
      <c r="B16" s="479"/>
    </row>
    <row r="17" s="486" customFormat="1" ht="24.95" customHeight="1" spans="1:2">
      <c r="A17" s="495" t="s">
        <v>1339</v>
      </c>
      <c r="B17" s="494"/>
    </row>
    <row r="18" s="486" customFormat="1" ht="24.95" customHeight="1" spans="1:2">
      <c r="A18" s="495" t="s">
        <v>1340</v>
      </c>
      <c r="B18" s="479"/>
    </row>
    <row r="19" s="486" customFormat="1" ht="24.95" customHeight="1" spans="1:2">
      <c r="A19" s="495" t="s">
        <v>1341</v>
      </c>
      <c r="B19" s="479"/>
    </row>
    <row r="20" s="486" customFormat="1" ht="37.5" customHeight="1" spans="1:2">
      <c r="A20" s="495" t="s">
        <v>1342</v>
      </c>
      <c r="B20" s="479"/>
    </row>
    <row r="21" s="486" customFormat="1" ht="37.5" customHeight="1" spans="1:2">
      <c r="A21" s="495" t="s">
        <v>1343</v>
      </c>
      <c r="B21" s="479"/>
    </row>
    <row r="22" s="486" customFormat="1" ht="24.95" customHeight="1" spans="1:2">
      <c r="A22" s="495" t="s">
        <v>1344</v>
      </c>
      <c r="B22" s="479"/>
    </row>
    <row r="23" s="486" customFormat="1" ht="24.95" customHeight="1" spans="1:2">
      <c r="A23" s="495" t="s">
        <v>1345</v>
      </c>
      <c r="B23" s="479"/>
    </row>
    <row r="24" s="486" customFormat="1" ht="24.95" customHeight="1" spans="1:2">
      <c r="A24" s="495" t="s">
        <v>1346</v>
      </c>
      <c r="B24" s="479"/>
    </row>
    <row r="25" s="486" customFormat="1" ht="24.95" customHeight="1" spans="1:2">
      <c r="A25" s="495" t="s">
        <v>1347</v>
      </c>
      <c r="B25" s="479"/>
    </row>
    <row r="26" s="486" customFormat="1" ht="37.5" customHeight="1" spans="1:2">
      <c r="A26" s="495" t="s">
        <v>1348</v>
      </c>
      <c r="B26" s="479"/>
    </row>
    <row r="27" s="486" customFormat="1" ht="24.95" customHeight="1" spans="1:2">
      <c r="A27" s="495" t="s">
        <v>1349</v>
      </c>
      <c r="B27" s="479"/>
    </row>
    <row r="28" s="486" customFormat="1" ht="24.95" customHeight="1" spans="1:2">
      <c r="A28" s="495" t="s">
        <v>1350</v>
      </c>
      <c r="B28" s="479"/>
    </row>
    <row r="29" s="486" customFormat="1" ht="24.95" customHeight="1" spans="1:2">
      <c r="A29" s="495" t="s">
        <v>1351</v>
      </c>
      <c r="B29" s="479"/>
    </row>
    <row r="30" s="486" customFormat="1" ht="24.95" customHeight="1" spans="1:2">
      <c r="A30" s="495" t="s">
        <v>1352</v>
      </c>
      <c r="B30" s="479"/>
    </row>
    <row r="31" s="487" customFormat="1" ht="24.95" customHeight="1" spans="1:2">
      <c r="A31" s="477" t="s">
        <v>1353</v>
      </c>
      <c r="B31" s="482"/>
    </row>
    <row r="32" s="486" customFormat="1" ht="24.95" customHeight="1" spans="1:2">
      <c r="A32" s="478" t="s">
        <v>1354</v>
      </c>
      <c r="B32" s="479"/>
    </row>
    <row r="33" s="486" customFormat="1" ht="24.95" customHeight="1" spans="1:2">
      <c r="A33" s="478" t="s">
        <v>1355</v>
      </c>
      <c r="B33" s="479"/>
    </row>
    <row r="34" s="486" customFormat="1" ht="24.95" customHeight="1" spans="1:2">
      <c r="A34" s="478" t="s">
        <v>1356</v>
      </c>
      <c r="B34" s="479"/>
    </row>
    <row r="35" s="486" customFormat="1" ht="24.95" customHeight="1" spans="1:2">
      <c r="A35" s="478" t="s">
        <v>1357</v>
      </c>
      <c r="B35" s="479"/>
    </row>
    <row r="36" s="486" customFormat="1" ht="24.95" customHeight="1" spans="1:2">
      <c r="A36" s="478" t="s">
        <v>1358</v>
      </c>
      <c r="B36" s="479"/>
    </row>
    <row r="37" s="486" customFormat="1" ht="24.95" customHeight="1" spans="1:2">
      <c r="A37" s="478" t="s">
        <v>1359</v>
      </c>
      <c r="B37" s="479"/>
    </row>
    <row r="38" s="486" customFormat="1" ht="24.95" customHeight="1" spans="1:2">
      <c r="A38" s="495" t="s">
        <v>1360</v>
      </c>
      <c r="B38" s="479"/>
    </row>
    <row r="39" s="486" customFormat="1" ht="24.95" customHeight="1" spans="1:2">
      <c r="A39" s="495" t="s">
        <v>1361</v>
      </c>
      <c r="B39" s="479"/>
    </row>
    <row r="40" s="486" customFormat="1" ht="24.95" customHeight="1" spans="1:2">
      <c r="A40" s="495" t="s">
        <v>1362</v>
      </c>
      <c r="B40" s="479"/>
    </row>
    <row r="41" s="486" customFormat="1" ht="24.95" customHeight="1" spans="1:2">
      <c r="A41" s="495" t="s">
        <v>1363</v>
      </c>
      <c r="B41" s="479"/>
    </row>
    <row r="42" s="486" customFormat="1" ht="24.95" customHeight="1" spans="1:2">
      <c r="A42" s="495" t="s">
        <v>1364</v>
      </c>
      <c r="B42" s="479"/>
    </row>
    <row r="43" s="486" customFormat="1" ht="24.95" customHeight="1" spans="1:2">
      <c r="A43" s="495" t="s">
        <v>1365</v>
      </c>
      <c r="B43" s="479"/>
    </row>
    <row r="44" s="486" customFormat="1" ht="24.95" customHeight="1" spans="1:2">
      <c r="A44" s="495" t="s">
        <v>1366</v>
      </c>
      <c r="B44" s="479"/>
    </row>
    <row r="45" s="486" customFormat="1" ht="24.95" customHeight="1" spans="1:2">
      <c r="A45" s="495" t="s">
        <v>1367</v>
      </c>
      <c r="B45" s="479"/>
    </row>
    <row r="46" s="486" customFormat="1" ht="24.95" customHeight="1" spans="1:2">
      <c r="A46" s="495" t="s">
        <v>1368</v>
      </c>
      <c r="B46" s="479"/>
    </row>
    <row r="47" s="486" customFormat="1" ht="24.95" customHeight="1" spans="1:2">
      <c r="A47" s="495" t="s">
        <v>1369</v>
      </c>
      <c r="B47" s="479"/>
    </row>
    <row r="48" s="486" customFormat="1" ht="24.95" customHeight="1" spans="1:2">
      <c r="A48" s="495" t="s">
        <v>1370</v>
      </c>
      <c r="B48" s="479"/>
    </row>
    <row r="49" s="486" customFormat="1" ht="24.95" customHeight="1" spans="1:2">
      <c r="A49" s="495" t="s">
        <v>1371</v>
      </c>
      <c r="B49" s="479"/>
    </row>
    <row r="50" s="486" customFormat="1" ht="24.95" customHeight="1" spans="1:2">
      <c r="A50" s="495" t="s">
        <v>1372</v>
      </c>
      <c r="B50" s="479"/>
    </row>
    <row r="51" ht="24.95" customHeight="1" spans="1:2">
      <c r="A51" s="316" t="s">
        <v>1373</v>
      </c>
      <c r="B51" s="496"/>
    </row>
  </sheetData>
  <mergeCells count="1">
    <mergeCell ref="A2:B2"/>
  </mergeCells>
  <pageMargins left="0.751388888888889" right="0.751388888888889" top="1" bottom="1" header="0.5" footer="0.5"/>
  <pageSetup paperSize="9" scale="94" orientation="portrait" horizontalDpi="600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"/>
  <sheetViews>
    <sheetView workbookViewId="0">
      <selection activeCell="A4" sqref="$A4:$XFD4"/>
    </sheetView>
  </sheetViews>
  <sheetFormatPr defaultColWidth="9" defaultRowHeight="24" customHeight="1" outlineLevelCol="3"/>
  <cols>
    <col min="1" max="1" width="72.75" style="468" customWidth="1"/>
    <col min="2" max="2" width="20.125" style="463" customWidth="1"/>
    <col min="3" max="3" width="9.5" style="463"/>
    <col min="4" max="16384" width="9" style="463"/>
  </cols>
  <sheetData>
    <row r="1" s="463" customFormat="1" ht="31" customHeight="1" spans="1:4">
      <c r="A1" s="469" t="s">
        <v>1374</v>
      </c>
    </row>
    <row r="2" s="464" customFormat="1" ht="61" customHeight="1" spans="1:4">
      <c r="A2" s="470" t="s">
        <v>1375</v>
      </c>
      <c r="B2" s="470"/>
      <c r="C2" s="471"/>
      <c r="D2" s="471"/>
    </row>
    <row r="3" s="465" customFormat="1" customHeight="1" spans="1:4">
      <c r="A3" s="472"/>
      <c r="B3" s="473" t="s">
        <v>1325</v>
      </c>
    </row>
    <row r="4" s="466" customFormat="1" customHeight="1" spans="1:4">
      <c r="A4" s="474" t="s">
        <v>1376</v>
      </c>
      <c r="B4" s="474" t="s">
        <v>1377</v>
      </c>
    </row>
    <row r="5" s="467" customFormat="1" customHeight="1" spans="1:4">
      <c r="A5" s="475" t="s">
        <v>1327</v>
      </c>
      <c r="B5" s="476"/>
    </row>
    <row r="6" s="467" customFormat="1" customHeight="1" spans="1:4">
      <c r="A6" s="477" t="s">
        <v>1328</v>
      </c>
      <c r="B6" s="476"/>
    </row>
    <row r="7" s="467" customFormat="1" customHeight="1" spans="1:4">
      <c r="A7" s="478" t="s">
        <v>1329</v>
      </c>
      <c r="B7" s="479"/>
    </row>
    <row r="8" s="467" customFormat="1" customHeight="1" spans="1:4">
      <c r="A8" s="478" t="s">
        <v>1330</v>
      </c>
      <c r="B8" s="479"/>
    </row>
    <row r="9" s="467" customFormat="1" customHeight="1" spans="1:4">
      <c r="A9" s="478" t="s">
        <v>1331</v>
      </c>
      <c r="B9" s="479"/>
    </row>
    <row r="10" s="467" customFormat="1" customHeight="1" spans="1:4">
      <c r="A10" s="478" t="s">
        <v>1332</v>
      </c>
      <c r="B10" s="479"/>
    </row>
    <row r="11" s="467" customFormat="1" customHeight="1" spans="1:4">
      <c r="A11" s="477" t="s">
        <v>1333</v>
      </c>
      <c r="B11" s="476"/>
    </row>
    <row r="12" s="463" customFormat="1" customHeight="1" spans="1:4">
      <c r="A12" s="478" t="s">
        <v>1378</v>
      </c>
      <c r="B12" s="479"/>
    </row>
    <row r="13" s="463" customFormat="1" customHeight="1" spans="1:4">
      <c r="A13" s="478" t="s">
        <v>1379</v>
      </c>
      <c r="B13" s="479"/>
    </row>
    <row r="14" s="463" customFormat="1" customHeight="1" spans="1:4">
      <c r="A14" s="478" t="s">
        <v>1380</v>
      </c>
      <c r="B14" s="479"/>
    </row>
    <row r="15" s="463" customFormat="1" customHeight="1" spans="1:4">
      <c r="A15" s="478" t="s">
        <v>1381</v>
      </c>
      <c r="B15" s="479"/>
    </row>
    <row r="16" s="463" customFormat="1" customHeight="1" spans="1:4">
      <c r="A16" s="478" t="s">
        <v>1382</v>
      </c>
      <c r="B16" s="479"/>
    </row>
    <row r="17" s="463" customFormat="1" customHeight="1" spans="1:2">
      <c r="A17" s="478" t="s">
        <v>1383</v>
      </c>
      <c r="B17" s="479"/>
    </row>
    <row r="18" s="463" customFormat="1" customHeight="1" spans="1:2">
      <c r="A18" s="478" t="s">
        <v>1384</v>
      </c>
      <c r="B18" s="479"/>
    </row>
    <row r="19" s="463" customFormat="1" customHeight="1" spans="1:2">
      <c r="A19" s="478" t="s">
        <v>1385</v>
      </c>
      <c r="B19" s="479"/>
    </row>
    <row r="20" s="463" customFormat="1" customHeight="1" spans="1:2">
      <c r="A20" s="478" t="s">
        <v>1386</v>
      </c>
      <c r="B20" s="479"/>
    </row>
    <row r="21" s="463" customFormat="1" customHeight="1" spans="1:2">
      <c r="A21" s="478" t="s">
        <v>1387</v>
      </c>
      <c r="B21" s="479"/>
    </row>
    <row r="22" s="463" customFormat="1" customHeight="1" spans="1:2">
      <c r="A22" s="478" t="s">
        <v>1388</v>
      </c>
      <c r="B22" s="479"/>
    </row>
    <row r="23" s="463" customFormat="1" customHeight="1" spans="1:2">
      <c r="A23" s="478" t="s">
        <v>1389</v>
      </c>
      <c r="B23" s="479"/>
    </row>
    <row r="24" s="463" customFormat="1" customHeight="1" spans="1:2">
      <c r="A24" s="478" t="s">
        <v>1390</v>
      </c>
      <c r="B24" s="479"/>
    </row>
    <row r="25" s="463" customFormat="1" customHeight="1" spans="1:2">
      <c r="A25" s="478" t="s">
        <v>1391</v>
      </c>
      <c r="B25" s="479"/>
    </row>
    <row r="26" s="463" customFormat="1" customHeight="1" spans="1:2">
      <c r="A26" s="478" t="s">
        <v>1392</v>
      </c>
      <c r="B26" s="479"/>
    </row>
    <row r="27" s="463" customFormat="1" customHeight="1" spans="1:2">
      <c r="A27" s="478" t="s">
        <v>1393</v>
      </c>
      <c r="B27" s="479"/>
    </row>
    <row r="28" s="463" customFormat="1" customHeight="1" spans="1:2">
      <c r="A28" s="478" t="s">
        <v>1394</v>
      </c>
      <c r="B28" s="479"/>
    </row>
    <row r="29" s="463" customFormat="1" customHeight="1" spans="1:2">
      <c r="A29" s="478" t="s">
        <v>1395</v>
      </c>
      <c r="B29" s="479"/>
    </row>
    <row r="30" s="463" customFormat="1" customHeight="1" spans="1:2">
      <c r="A30" s="478" t="s">
        <v>1396</v>
      </c>
      <c r="B30" s="479"/>
    </row>
    <row r="31" s="463" customFormat="1" customHeight="1" spans="1:2">
      <c r="A31" s="478" t="s">
        <v>1397</v>
      </c>
      <c r="B31" s="479"/>
    </row>
    <row r="32" s="463" customFormat="1" customHeight="1" spans="1:2">
      <c r="A32" s="478" t="s">
        <v>1398</v>
      </c>
      <c r="B32" s="479"/>
    </row>
    <row r="33" s="463" customFormat="1" customHeight="1" spans="1:4">
      <c r="A33" s="478" t="s">
        <v>1399</v>
      </c>
      <c r="B33" s="479"/>
    </row>
    <row r="34" s="463" customFormat="1" customHeight="1" spans="1:4">
      <c r="A34" s="478" t="s">
        <v>1400</v>
      </c>
      <c r="B34" s="479"/>
    </row>
    <row r="35" s="463" customFormat="1" customHeight="1" spans="1:4">
      <c r="A35" s="478" t="s">
        <v>1401</v>
      </c>
      <c r="B35" s="479"/>
    </row>
    <row r="36" s="463" customFormat="1" customHeight="1" spans="1:4">
      <c r="A36" s="478" t="s">
        <v>1402</v>
      </c>
      <c r="B36" s="479"/>
    </row>
    <row r="37" s="463" customFormat="1" customHeight="1" spans="1:4">
      <c r="A37" s="478" t="s">
        <v>1403</v>
      </c>
      <c r="B37" s="479"/>
    </row>
    <row r="38" s="463" customFormat="1" customHeight="1" spans="1:4">
      <c r="A38" s="478" t="s">
        <v>1404</v>
      </c>
      <c r="B38" s="479"/>
    </row>
    <row r="39" s="463" customFormat="1" customHeight="1" spans="1:4">
      <c r="A39" s="478" t="s">
        <v>1405</v>
      </c>
      <c r="B39" s="479"/>
    </row>
    <row r="40" s="463" customFormat="1" customHeight="1" spans="1:4">
      <c r="A40" s="478" t="s">
        <v>1406</v>
      </c>
      <c r="B40" s="479"/>
    </row>
    <row r="41" s="463" customFormat="1" customHeight="1" spans="1:4">
      <c r="A41" s="478" t="s">
        <v>1407</v>
      </c>
      <c r="B41" s="479"/>
    </row>
    <row r="42" s="463" customFormat="1" customHeight="1" spans="1:4">
      <c r="A42" s="478" t="s">
        <v>1408</v>
      </c>
      <c r="B42" s="479"/>
    </row>
    <row r="43" s="463" customFormat="1" customHeight="1" spans="1:4">
      <c r="A43" s="478" t="s">
        <v>1409</v>
      </c>
      <c r="B43" s="479"/>
    </row>
    <row r="44" s="463" customFormat="1" customHeight="1" spans="1:4">
      <c r="A44" s="478" t="s">
        <v>1410</v>
      </c>
      <c r="B44" s="479"/>
    </row>
    <row r="45" s="463" customFormat="1" customHeight="1" spans="1:4">
      <c r="A45" s="480" t="s">
        <v>1411</v>
      </c>
      <c r="B45" s="479"/>
    </row>
    <row r="46" s="463" customFormat="1" customHeight="1" spans="1:4">
      <c r="A46" s="478" t="s">
        <v>1412</v>
      </c>
      <c r="B46" s="479"/>
      <c r="D46" s="481"/>
    </row>
    <row r="47" s="463" customFormat="1" customHeight="1" spans="1:4">
      <c r="A47" s="478" t="s">
        <v>1413</v>
      </c>
      <c r="B47" s="479"/>
      <c r="D47" s="481"/>
    </row>
    <row r="48" s="463" customFormat="1" customHeight="1" spans="1:4">
      <c r="A48" s="478" t="s">
        <v>1414</v>
      </c>
      <c r="B48" s="479"/>
      <c r="D48" s="481"/>
    </row>
    <row r="49" s="463" customFormat="1" customHeight="1" spans="1:2">
      <c r="A49" s="478" t="s">
        <v>1415</v>
      </c>
      <c r="B49" s="479"/>
    </row>
    <row r="50" s="467" customFormat="1" customHeight="1" spans="1:2">
      <c r="A50" s="477" t="s">
        <v>1416</v>
      </c>
      <c r="B50" s="482"/>
    </row>
    <row r="51" s="463" customFormat="1" customHeight="1" spans="1:2">
      <c r="A51" s="478" t="s">
        <v>1417</v>
      </c>
      <c r="B51" s="479"/>
    </row>
    <row r="52" s="463" customFormat="1" customHeight="1" spans="1:2">
      <c r="A52" s="478" t="s">
        <v>1418</v>
      </c>
      <c r="B52" s="479"/>
    </row>
    <row r="53" s="463" customFormat="1" customHeight="1" spans="1:2">
      <c r="A53" s="478" t="s">
        <v>1419</v>
      </c>
      <c r="B53" s="479"/>
    </row>
    <row r="54" s="463" customFormat="1" customHeight="1" spans="1:2">
      <c r="A54" s="478" t="s">
        <v>1420</v>
      </c>
      <c r="B54" s="479"/>
    </row>
    <row r="55" s="463" customFormat="1" customHeight="1" spans="1:2">
      <c r="A55" s="478" t="s">
        <v>1421</v>
      </c>
      <c r="B55" s="479"/>
    </row>
    <row r="56" s="463" customFormat="1" customHeight="1" spans="1:2">
      <c r="A56" s="478" t="s">
        <v>1422</v>
      </c>
      <c r="B56" s="479"/>
    </row>
    <row r="57" s="463" customFormat="1" customHeight="1" spans="1:2">
      <c r="A57" s="478" t="s">
        <v>1423</v>
      </c>
      <c r="B57" s="479"/>
    </row>
    <row r="58" s="463" customFormat="1" customHeight="1" spans="1:2">
      <c r="A58" s="478" t="s">
        <v>1424</v>
      </c>
      <c r="B58" s="479"/>
    </row>
    <row r="59" s="463" customFormat="1" customHeight="1" spans="1:2">
      <c r="A59" s="478" t="s">
        <v>1425</v>
      </c>
      <c r="B59" s="479"/>
    </row>
    <row r="60" s="463" customFormat="1" customHeight="1" spans="1:2">
      <c r="A60" s="478" t="s">
        <v>1426</v>
      </c>
      <c r="B60" s="479"/>
    </row>
    <row r="61" s="463" customFormat="1" customHeight="1" spans="1:2">
      <c r="A61" s="478" t="s">
        <v>1427</v>
      </c>
      <c r="B61" s="479"/>
    </row>
    <row r="62" s="463" customFormat="1" customHeight="1" spans="1:2">
      <c r="A62" s="478" t="s">
        <v>1428</v>
      </c>
      <c r="B62" s="479"/>
    </row>
    <row r="63" s="463" customFormat="1" customHeight="1" spans="1:2">
      <c r="A63" s="478" t="s">
        <v>1429</v>
      </c>
      <c r="B63" s="479"/>
    </row>
    <row r="64" s="463" customFormat="1" customHeight="1" spans="1:2">
      <c r="A64" s="478" t="s">
        <v>1430</v>
      </c>
      <c r="B64" s="479"/>
    </row>
    <row r="65" s="463" customFormat="1" customHeight="1" spans="1:2">
      <c r="A65" s="478" t="s">
        <v>1431</v>
      </c>
      <c r="B65" s="479"/>
    </row>
    <row r="66" s="463" customFormat="1" customHeight="1" spans="1:2">
      <c r="A66" s="478" t="s">
        <v>1432</v>
      </c>
      <c r="B66" s="479"/>
    </row>
    <row r="67" s="463" customFormat="1" customHeight="1" spans="1:2">
      <c r="A67" s="478" t="s">
        <v>1433</v>
      </c>
      <c r="B67" s="479"/>
    </row>
    <row r="68" s="463" customFormat="1" customHeight="1" spans="1:2">
      <c r="A68" s="478" t="s">
        <v>1434</v>
      </c>
      <c r="B68" s="479"/>
    </row>
    <row r="69" s="463" customFormat="1" customHeight="1" spans="1:2">
      <c r="A69" s="478" t="s">
        <v>1435</v>
      </c>
      <c r="B69" s="479"/>
    </row>
    <row r="70" s="463" customFormat="1" customHeight="1" spans="1:2">
      <c r="A70" s="478" t="s">
        <v>1436</v>
      </c>
      <c r="B70" s="479"/>
    </row>
    <row r="71" s="463" customFormat="1" customHeight="1" spans="1:2">
      <c r="A71" s="478" t="s">
        <v>1437</v>
      </c>
      <c r="B71" s="479"/>
    </row>
    <row r="72" s="463" customFormat="1" customHeight="1" spans="1:2">
      <c r="A72" s="478" t="s">
        <v>1438</v>
      </c>
      <c r="B72" s="479"/>
    </row>
    <row r="73" s="463" customFormat="1" customHeight="1" spans="1:2">
      <c r="A73" s="478" t="s">
        <v>1439</v>
      </c>
      <c r="B73" s="479"/>
    </row>
    <row r="74" s="463" customFormat="1" customHeight="1" spans="1:2">
      <c r="A74" s="478" t="s">
        <v>1440</v>
      </c>
      <c r="B74" s="479"/>
    </row>
    <row r="75" s="463" customFormat="1" customHeight="1" spans="1:2">
      <c r="A75" s="478" t="s">
        <v>1441</v>
      </c>
      <c r="B75" s="479"/>
    </row>
    <row r="76" s="463" customFormat="1" customHeight="1" spans="1:2">
      <c r="A76" s="478" t="s">
        <v>1442</v>
      </c>
      <c r="B76" s="479"/>
    </row>
    <row r="77" s="463" customFormat="1" customHeight="1" spans="1:2">
      <c r="A77" s="478" t="s">
        <v>1443</v>
      </c>
      <c r="B77" s="479"/>
    </row>
    <row r="78" s="463" customFormat="1" customHeight="1" spans="1:2">
      <c r="A78" s="478" t="s">
        <v>1444</v>
      </c>
      <c r="B78" s="479"/>
    </row>
    <row r="79" s="463" customFormat="1" customHeight="1" spans="1:2">
      <c r="A79" s="478" t="s">
        <v>1445</v>
      </c>
      <c r="B79" s="479"/>
    </row>
    <row r="80" s="463" customFormat="1" customHeight="1" spans="1:2">
      <c r="A80" s="478" t="s">
        <v>1446</v>
      </c>
      <c r="B80" s="479"/>
    </row>
    <row r="81" s="463" customFormat="1" customHeight="1" spans="1:2">
      <c r="A81" s="478" t="s">
        <v>1447</v>
      </c>
      <c r="B81" s="479"/>
    </row>
    <row r="82" s="463" customFormat="1" customHeight="1" spans="1:2">
      <c r="A82" s="478" t="s">
        <v>1448</v>
      </c>
      <c r="B82" s="479"/>
    </row>
    <row r="83" s="463" customFormat="1" customHeight="1" spans="1:2">
      <c r="A83" s="478" t="s">
        <v>1449</v>
      </c>
      <c r="B83" s="479"/>
    </row>
    <row r="84" s="463" customFormat="1" customHeight="1" spans="1:2">
      <c r="A84" s="478" t="s">
        <v>1450</v>
      </c>
      <c r="B84" s="479"/>
    </row>
    <row r="85" s="463" customFormat="1" customHeight="1" spans="1:2">
      <c r="A85" s="478" t="s">
        <v>1451</v>
      </c>
      <c r="B85" s="479"/>
    </row>
    <row r="86" s="463" customFormat="1" customHeight="1" spans="1:2">
      <c r="A86" s="478" t="s">
        <v>1452</v>
      </c>
      <c r="B86" s="479"/>
    </row>
    <row r="87" s="463" customFormat="1" customHeight="1" spans="1:2">
      <c r="A87" s="478" t="s">
        <v>1452</v>
      </c>
      <c r="B87" s="479"/>
    </row>
    <row r="88" s="463" customFormat="1" customHeight="1" spans="1:2">
      <c r="A88" s="478" t="s">
        <v>1453</v>
      </c>
      <c r="B88" s="479"/>
    </row>
    <row r="89" s="463" customFormat="1" customHeight="1" spans="1:2">
      <c r="A89" s="478" t="s">
        <v>1454</v>
      </c>
      <c r="B89" s="479"/>
    </row>
    <row r="90" s="463" customFormat="1" customHeight="1" spans="1:2">
      <c r="A90" s="478" t="s">
        <v>1455</v>
      </c>
      <c r="B90" s="479"/>
    </row>
    <row r="91" s="463" customFormat="1" customHeight="1" spans="1:2">
      <c r="A91" s="478" t="s">
        <v>1456</v>
      </c>
      <c r="B91" s="479"/>
    </row>
    <row r="92" s="463" customFormat="1" customHeight="1" spans="1:2">
      <c r="A92" s="478" t="s">
        <v>1457</v>
      </c>
      <c r="B92" s="479"/>
    </row>
    <row r="93" s="463" customFormat="1" customHeight="1" spans="1:2">
      <c r="A93" s="478" t="s">
        <v>1458</v>
      </c>
      <c r="B93" s="479"/>
    </row>
    <row r="94" s="463" customFormat="1" customHeight="1" spans="1:2">
      <c r="A94" s="478" t="s">
        <v>1459</v>
      </c>
      <c r="B94" s="479"/>
    </row>
    <row r="95" s="463" customFormat="1" customHeight="1" spans="1:2">
      <c r="A95" s="478" t="s">
        <v>1460</v>
      </c>
      <c r="B95" s="479"/>
    </row>
    <row r="96" s="463" customFormat="1" customHeight="1" spans="1:2">
      <c r="A96" s="478" t="s">
        <v>1461</v>
      </c>
      <c r="B96" s="479"/>
    </row>
    <row r="97" s="463" customFormat="1" customHeight="1" spans="1:2">
      <c r="A97" s="478" t="s">
        <v>1462</v>
      </c>
      <c r="B97" s="479"/>
    </row>
    <row r="98" s="463" customFormat="1" customHeight="1" spans="1:2">
      <c r="A98" s="478" t="s">
        <v>1463</v>
      </c>
      <c r="B98" s="479"/>
    </row>
    <row r="99" s="463" customFormat="1" customHeight="1" spans="1:2">
      <c r="A99" s="478" t="s">
        <v>1464</v>
      </c>
      <c r="B99" s="479"/>
    </row>
    <row r="100" s="463" customFormat="1" customHeight="1" spans="1:2">
      <c r="A100" s="478" t="s">
        <v>1465</v>
      </c>
      <c r="B100" s="479"/>
    </row>
    <row r="101" s="463" customFormat="1" customHeight="1" spans="1:2">
      <c r="A101" s="478" t="s">
        <v>1466</v>
      </c>
      <c r="B101" s="479"/>
    </row>
    <row r="102" s="463" customFormat="1" customHeight="1" spans="1:2">
      <c r="A102" s="478" t="s">
        <v>1467</v>
      </c>
      <c r="B102" s="479"/>
    </row>
    <row r="103" s="463" customFormat="1" customHeight="1" spans="1:2">
      <c r="A103" s="478" t="s">
        <v>1468</v>
      </c>
      <c r="B103" s="479"/>
    </row>
    <row r="104" s="463" customFormat="1" customHeight="1" spans="1:2">
      <c r="A104" s="478" t="s">
        <v>1469</v>
      </c>
      <c r="B104" s="479"/>
    </row>
    <row r="105" s="463" customFormat="1" customHeight="1" spans="1:2">
      <c r="A105" s="478" t="s">
        <v>1470</v>
      </c>
      <c r="B105" s="479"/>
    </row>
    <row r="106" s="463" customFormat="1" customHeight="1" spans="1:2">
      <c r="A106" s="478" t="s">
        <v>1471</v>
      </c>
      <c r="B106" s="479"/>
    </row>
    <row r="107" s="463" customFormat="1" customHeight="1" spans="1:2">
      <c r="A107" s="478" t="s">
        <v>1472</v>
      </c>
      <c r="B107" s="479"/>
    </row>
    <row r="108" s="463" customFormat="1" customHeight="1" spans="1:2">
      <c r="A108" s="478" t="s">
        <v>1473</v>
      </c>
      <c r="B108" s="479"/>
    </row>
    <row r="109" s="463" customFormat="1" customHeight="1" spans="1:2">
      <c r="A109" s="478" t="s">
        <v>1474</v>
      </c>
      <c r="B109" s="479"/>
    </row>
    <row r="110" s="463" customFormat="1" customHeight="1" spans="1:2">
      <c r="A110" s="478" t="s">
        <v>1475</v>
      </c>
      <c r="B110" s="479"/>
    </row>
    <row r="111" s="463" customFormat="1" ht="37.5" customHeight="1" spans="1:2">
      <c r="A111" s="478" t="s">
        <v>1476</v>
      </c>
      <c r="B111" s="479"/>
    </row>
    <row r="112" s="463" customFormat="1" customHeight="1" spans="1:2">
      <c r="A112" s="478" t="s">
        <v>1477</v>
      </c>
      <c r="B112" s="479"/>
    </row>
    <row r="113" s="463" customFormat="1" customHeight="1" spans="1:2">
      <c r="A113" s="478" t="s">
        <v>1478</v>
      </c>
      <c r="B113" s="479"/>
    </row>
    <row r="114" s="463" customFormat="1" customHeight="1" spans="1:2">
      <c r="A114" s="478" t="s">
        <v>1479</v>
      </c>
      <c r="B114" s="479"/>
    </row>
    <row r="115" s="463" customFormat="1" customHeight="1" spans="1:2">
      <c r="A115" s="478" t="s">
        <v>1480</v>
      </c>
      <c r="B115" s="479"/>
    </row>
    <row r="116" s="463" customFormat="1" customHeight="1" spans="1:2">
      <c r="A116" s="478" t="s">
        <v>1481</v>
      </c>
      <c r="B116" s="479"/>
    </row>
    <row r="117" s="463" customFormat="1" customHeight="1" spans="1:2">
      <c r="A117" s="478" t="s">
        <v>1482</v>
      </c>
      <c r="B117" s="479"/>
    </row>
    <row r="118" s="463" customFormat="1" customHeight="1" spans="1:2">
      <c r="A118" s="478" t="s">
        <v>1483</v>
      </c>
      <c r="B118" s="479"/>
    </row>
    <row r="119" s="463" customFormat="1" customHeight="1" spans="1:2">
      <c r="A119" s="478" t="s">
        <v>1484</v>
      </c>
      <c r="B119" s="479"/>
    </row>
    <row r="120" s="463" customFormat="1" customHeight="1" spans="1:2">
      <c r="A120" s="478" t="s">
        <v>1485</v>
      </c>
      <c r="B120" s="479"/>
    </row>
    <row r="121" s="463" customFormat="1" customHeight="1" spans="1:2">
      <c r="A121" s="478" t="s">
        <v>1486</v>
      </c>
      <c r="B121" s="479"/>
    </row>
    <row r="122" s="463" customFormat="1" customHeight="1" spans="1:2">
      <c r="A122" s="478" t="s">
        <v>1487</v>
      </c>
      <c r="B122" s="479"/>
    </row>
    <row r="123" s="463" customFormat="1" customHeight="1" spans="1:2">
      <c r="A123" s="478" t="s">
        <v>1488</v>
      </c>
      <c r="B123" s="479"/>
    </row>
    <row r="124" s="463" customFormat="1" customHeight="1" spans="1:2">
      <c r="A124" s="478" t="s">
        <v>1489</v>
      </c>
      <c r="B124" s="479"/>
    </row>
    <row r="125" s="463" customFormat="1" customHeight="1" spans="1:2">
      <c r="A125" s="478" t="s">
        <v>1490</v>
      </c>
      <c r="B125" s="479"/>
    </row>
    <row r="126" s="463" customFormat="1" customHeight="1" spans="1:2">
      <c r="A126" s="478" t="s">
        <v>1491</v>
      </c>
      <c r="B126" s="479"/>
    </row>
    <row r="127" s="463" customFormat="1" customHeight="1" spans="1:2">
      <c r="A127" s="478" t="s">
        <v>1492</v>
      </c>
      <c r="B127" s="479"/>
    </row>
    <row r="128" s="463" customFormat="1" customHeight="1" spans="1:2">
      <c r="A128" s="478" t="s">
        <v>1493</v>
      </c>
      <c r="B128" s="479"/>
    </row>
    <row r="129" s="463" customFormat="1" customHeight="1" spans="1:2">
      <c r="A129" s="307" t="s">
        <v>1373</v>
      </c>
      <c r="B129" s="483"/>
    </row>
  </sheetData>
  <mergeCells count="1">
    <mergeCell ref="A2:B2"/>
  </mergeCells>
  <pageMargins left="0.751388888888889" right="0.751388888888889" top="1" bottom="1" header="0.5" footer="0.5"/>
  <pageSetup paperSize="9" scale="94" orientation="portrait" horizontalDpi="600"/>
  <headerFooter>
    <oddFooter>&amp;C&amp;P</oddFooter>
  </headerFooter>
  <rowBreaks count="1" manualBreakCount="1">
    <brk id="2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workbookViewId="0">
      <selection activeCell="C11" sqref="C11"/>
    </sheetView>
  </sheetViews>
  <sheetFormatPr defaultColWidth="12.1333333333333" defaultRowHeight="15" outlineLevelCol="5"/>
  <cols>
    <col min="1" max="1" width="11.6333333333333" style="38" customWidth="1"/>
    <col min="2" max="2" width="48.6333333333333" style="38" customWidth="1"/>
    <col min="3" max="3" width="14.3833333333333" style="38" customWidth="1"/>
    <col min="4" max="4" width="13.25" style="38" customWidth="1"/>
    <col min="5" max="16384" width="12.1333333333333" style="38"/>
  </cols>
  <sheetData>
    <row r="1" ht="24.95" customHeight="1" spans="1:6">
      <c r="A1" s="50" t="s">
        <v>1494</v>
      </c>
    </row>
    <row r="2" ht="54.95" customHeight="1" spans="1:6">
      <c r="A2" s="12" t="s">
        <v>1495</v>
      </c>
      <c r="B2" s="2"/>
      <c r="C2" s="64"/>
      <c r="D2" s="64"/>
    </row>
    <row r="3" ht="24.95" customHeight="1" spans="1:6">
      <c r="A3" s="386"/>
      <c r="B3" s="386"/>
      <c r="C3" s="387"/>
      <c r="D3" s="459" t="s">
        <v>1243</v>
      </c>
    </row>
    <row r="4" s="4" customFormat="1" ht="39.95" customHeight="1" spans="1:6">
      <c r="A4" s="17" t="s">
        <v>1244</v>
      </c>
      <c r="B4" s="17" t="s">
        <v>1245</v>
      </c>
      <c r="C4" s="68" t="s">
        <v>5</v>
      </c>
      <c r="D4" s="68" t="s">
        <v>6</v>
      </c>
    </row>
    <row r="5" s="4" customFormat="1" ht="24.95" customHeight="1" spans="1:6">
      <c r="A5" s="141"/>
      <c r="B5" s="382" t="s">
        <v>1246</v>
      </c>
      <c r="C5" s="456">
        <f>C6+C11+C22+C30+C37+C41+C44+C48+C53+C59+C63+C68</f>
        <v>186460</v>
      </c>
      <c r="D5" s="456">
        <f>D6+D11+D22+D30+D37+D41+D44+D48+D53+D59+D63+D68</f>
        <v>130012</v>
      </c>
      <c r="E5" s="460"/>
      <c r="F5" s="460"/>
    </row>
    <row r="6" s="4" customFormat="1" ht="24.95" customHeight="1" spans="1:6">
      <c r="A6" s="442">
        <v>501</v>
      </c>
      <c r="B6" s="442" t="s">
        <v>1247</v>
      </c>
      <c r="C6" s="456">
        <f>SUM(C7:C10)</f>
        <v>25849</v>
      </c>
      <c r="D6" s="456">
        <f>SUM(D7:D10)</f>
        <v>17294</v>
      </c>
      <c r="E6" s="460"/>
      <c r="F6" s="460"/>
    </row>
    <row r="7" s="4" customFormat="1" ht="24.95" customHeight="1" spans="1:6">
      <c r="A7" s="141">
        <v>50101</v>
      </c>
      <c r="B7" s="458" t="s">
        <v>1248</v>
      </c>
      <c r="C7" s="429">
        <v>17394</v>
      </c>
      <c r="D7" s="429">
        <v>10023</v>
      </c>
      <c r="E7" s="460"/>
      <c r="F7" s="460"/>
    </row>
    <row r="8" s="4" customFormat="1" ht="24.95" customHeight="1" spans="1:6">
      <c r="A8" s="141">
        <v>50102</v>
      </c>
      <c r="B8" s="458" t="s">
        <v>1249</v>
      </c>
      <c r="C8" s="429">
        <v>2920</v>
      </c>
      <c r="D8" s="429">
        <v>2843</v>
      </c>
      <c r="E8" s="460"/>
      <c r="F8" s="460"/>
    </row>
    <row r="9" s="4" customFormat="1" ht="24.95" customHeight="1" spans="1:6">
      <c r="A9" s="141">
        <v>50103</v>
      </c>
      <c r="B9" s="458" t="s">
        <v>1250</v>
      </c>
      <c r="C9" s="429">
        <v>1985</v>
      </c>
      <c r="D9" s="429">
        <v>980</v>
      </c>
      <c r="E9" s="460"/>
      <c r="F9" s="460"/>
    </row>
    <row r="10" s="4" customFormat="1" ht="24.95" customHeight="1" spans="1:6">
      <c r="A10" s="141">
        <v>50199</v>
      </c>
      <c r="B10" s="458" t="s">
        <v>1251</v>
      </c>
      <c r="C10" s="429">
        <v>3550</v>
      </c>
      <c r="D10" s="429">
        <v>3448</v>
      </c>
      <c r="E10" s="460"/>
      <c r="F10" s="460"/>
    </row>
    <row r="11" s="4" customFormat="1" ht="24.95" customHeight="1" spans="1:6">
      <c r="A11" s="442">
        <v>502</v>
      </c>
      <c r="B11" s="442" t="s">
        <v>1252</v>
      </c>
      <c r="C11" s="456">
        <f>SUM(C12:C21)</f>
        <v>45937</v>
      </c>
      <c r="D11" s="456">
        <f>SUM(D12:D21)</f>
        <v>16824</v>
      </c>
      <c r="E11" s="460"/>
      <c r="F11" s="460"/>
    </row>
    <row r="12" s="4" customFormat="1" ht="24.95" customHeight="1" spans="1:6">
      <c r="A12" s="141">
        <v>50201</v>
      </c>
      <c r="B12" s="458" t="s">
        <v>1253</v>
      </c>
      <c r="C12" s="429">
        <v>5280</v>
      </c>
      <c r="D12" s="429">
        <v>3875</v>
      </c>
      <c r="E12" s="460"/>
      <c r="F12" s="460"/>
    </row>
    <row r="13" s="4" customFormat="1" ht="24.95" customHeight="1" spans="1:6">
      <c r="A13" s="141">
        <v>50202</v>
      </c>
      <c r="B13" s="458" t="s">
        <v>1254</v>
      </c>
      <c r="C13" s="429">
        <v>54</v>
      </c>
      <c r="D13" s="429">
        <v>15</v>
      </c>
      <c r="E13" s="460"/>
      <c r="F13" s="460"/>
    </row>
    <row r="14" s="4" customFormat="1" ht="24.95" customHeight="1" spans="1:6">
      <c r="A14" s="141">
        <v>50203</v>
      </c>
      <c r="B14" s="458" t="s">
        <v>1255</v>
      </c>
      <c r="C14" s="429">
        <v>70</v>
      </c>
      <c r="D14" s="429">
        <v>68</v>
      </c>
      <c r="E14" s="460"/>
      <c r="F14" s="460"/>
    </row>
    <row r="15" s="4" customFormat="1" ht="24.95" customHeight="1" spans="1:6">
      <c r="A15" s="141">
        <v>50204</v>
      </c>
      <c r="B15" s="458" t="s">
        <v>1256</v>
      </c>
      <c r="C15" s="429">
        <v>91</v>
      </c>
      <c r="D15" s="429">
        <v>90</v>
      </c>
      <c r="E15" s="460"/>
      <c r="F15" s="460"/>
    </row>
    <row r="16" s="4" customFormat="1" ht="24.95" customHeight="1" spans="1:6">
      <c r="A16" s="141">
        <v>50205</v>
      </c>
      <c r="B16" s="458" t="s">
        <v>1257</v>
      </c>
      <c r="C16" s="429">
        <v>9704</v>
      </c>
      <c r="D16" s="429">
        <v>9636</v>
      </c>
      <c r="E16" s="460"/>
      <c r="F16" s="460"/>
    </row>
    <row r="17" s="4" customFormat="1" ht="24.95" customHeight="1" spans="1:6">
      <c r="A17" s="141">
        <v>50206</v>
      </c>
      <c r="B17" s="458" t="s">
        <v>1258</v>
      </c>
      <c r="C17" s="429">
        <v>17</v>
      </c>
      <c r="D17" s="429">
        <v>3</v>
      </c>
      <c r="E17" s="460"/>
      <c r="F17" s="460"/>
    </row>
    <row r="18" s="4" customFormat="1" ht="24.95" customHeight="1" spans="1:6">
      <c r="A18" s="141">
        <v>50207</v>
      </c>
      <c r="B18" s="458" t="s">
        <v>1259</v>
      </c>
      <c r="C18" s="429"/>
      <c r="D18" s="429"/>
      <c r="E18" s="460"/>
      <c r="F18" s="460"/>
    </row>
    <row r="19" s="4" customFormat="1" ht="24.95" customHeight="1" spans="1:6">
      <c r="A19" s="141">
        <v>50208</v>
      </c>
      <c r="B19" s="458" t="s">
        <v>1260</v>
      </c>
      <c r="C19" s="429">
        <v>268</v>
      </c>
      <c r="D19" s="429">
        <v>190</v>
      </c>
      <c r="E19" s="460"/>
      <c r="F19" s="460"/>
    </row>
    <row r="20" s="4" customFormat="1" ht="24.95" customHeight="1" spans="1:6">
      <c r="A20" s="141">
        <v>50209</v>
      </c>
      <c r="B20" s="458" t="s">
        <v>1261</v>
      </c>
      <c r="C20" s="429">
        <v>2514</v>
      </c>
      <c r="D20" s="429">
        <v>2422</v>
      </c>
      <c r="E20" s="460"/>
      <c r="F20" s="460"/>
    </row>
    <row r="21" s="4" customFormat="1" ht="24.95" customHeight="1" spans="1:6">
      <c r="A21" s="141">
        <v>50299</v>
      </c>
      <c r="B21" s="458" t="s">
        <v>1262</v>
      </c>
      <c r="C21" s="429">
        <v>27939</v>
      </c>
      <c r="D21" s="429">
        <v>525</v>
      </c>
      <c r="E21" s="460"/>
      <c r="F21" s="460"/>
    </row>
    <row r="22" s="4" customFormat="1" ht="24.95" customHeight="1" spans="1:6">
      <c r="A22" s="442">
        <v>503</v>
      </c>
      <c r="B22" s="461" t="s">
        <v>1496</v>
      </c>
      <c r="C22" s="456">
        <f>SUM(C23:C29)</f>
        <v>26018</v>
      </c>
      <c r="D22" s="456">
        <f>SUM(D23:D29)</f>
        <v>25047</v>
      </c>
      <c r="E22" s="460"/>
      <c r="F22" s="460"/>
    </row>
    <row r="23" s="4" customFormat="1" ht="24.95" customHeight="1" spans="1:6">
      <c r="A23" s="141">
        <v>50301</v>
      </c>
      <c r="B23" s="458" t="s">
        <v>1264</v>
      </c>
      <c r="C23" s="429">
        <v>1725</v>
      </c>
      <c r="D23" s="429">
        <v>1683</v>
      </c>
      <c r="E23" s="460"/>
      <c r="F23" s="460"/>
    </row>
    <row r="24" s="4" customFormat="1" ht="24.95" customHeight="1" spans="1:6">
      <c r="A24" s="141">
        <v>50302</v>
      </c>
      <c r="B24" s="458" t="s">
        <v>1265</v>
      </c>
      <c r="C24" s="429">
        <v>18544</v>
      </c>
      <c r="D24" s="429">
        <v>18137</v>
      </c>
      <c r="E24" s="460"/>
      <c r="F24" s="460"/>
    </row>
    <row r="25" s="4" customFormat="1" ht="24.95" customHeight="1" spans="1:6">
      <c r="A25" s="141">
        <v>50303</v>
      </c>
      <c r="B25" s="458" t="s">
        <v>1266</v>
      </c>
      <c r="C25" s="429">
        <v>42</v>
      </c>
      <c r="D25" s="429">
        <v>29</v>
      </c>
      <c r="E25" s="460"/>
      <c r="F25" s="460"/>
    </row>
    <row r="26" s="4" customFormat="1" ht="24.95" customHeight="1" spans="1:6">
      <c r="A26" s="141">
        <v>50305</v>
      </c>
      <c r="B26" s="458" t="s">
        <v>1267</v>
      </c>
      <c r="C26" s="429">
        <v>4500</v>
      </c>
      <c r="D26" s="429">
        <v>4021</v>
      </c>
      <c r="E26" s="460"/>
      <c r="F26" s="460"/>
    </row>
    <row r="27" s="4" customFormat="1" ht="24.95" customHeight="1" spans="1:6">
      <c r="A27" s="141">
        <v>50306</v>
      </c>
      <c r="B27" s="458" t="s">
        <v>1268</v>
      </c>
      <c r="C27" s="429">
        <v>921</v>
      </c>
      <c r="D27" s="429">
        <v>893</v>
      </c>
      <c r="E27" s="460"/>
      <c r="F27" s="460"/>
    </row>
    <row r="28" s="4" customFormat="1" ht="24.95" customHeight="1" spans="1:6">
      <c r="A28" s="141">
        <v>50307</v>
      </c>
      <c r="B28" s="458" t="s">
        <v>1269</v>
      </c>
      <c r="C28" s="429">
        <v>170</v>
      </c>
      <c r="D28" s="429">
        <v>169</v>
      </c>
      <c r="E28" s="460"/>
      <c r="F28" s="460"/>
    </row>
    <row r="29" s="4" customFormat="1" ht="24.95" customHeight="1" spans="1:6">
      <c r="A29" s="141">
        <v>50399</v>
      </c>
      <c r="B29" s="458" t="s">
        <v>1270</v>
      </c>
      <c r="C29" s="429">
        <v>116</v>
      </c>
      <c r="D29" s="429">
        <v>115</v>
      </c>
      <c r="E29" s="460"/>
      <c r="F29" s="460"/>
    </row>
    <row r="30" s="4" customFormat="1" ht="24.95" customHeight="1" spans="1:6">
      <c r="A30" s="442">
        <v>504</v>
      </c>
      <c r="B30" s="461" t="s">
        <v>1497</v>
      </c>
      <c r="C30" s="456">
        <f>SUM(C31:C36)</f>
        <v>6599</v>
      </c>
      <c r="D30" s="456">
        <f>SUM(D31:D36)</f>
        <v>6255</v>
      </c>
      <c r="E30" s="460"/>
      <c r="F30" s="460"/>
    </row>
    <row r="31" s="4" customFormat="1" ht="24.95" customHeight="1" spans="1:6">
      <c r="A31" s="141">
        <v>50401</v>
      </c>
      <c r="B31" s="458" t="s">
        <v>1264</v>
      </c>
      <c r="C31" s="429">
        <v>20</v>
      </c>
      <c r="D31" s="429">
        <v>18</v>
      </c>
      <c r="E31" s="460"/>
      <c r="F31" s="460"/>
    </row>
    <row r="32" s="4" customFormat="1" ht="24.95" customHeight="1" spans="1:6">
      <c r="A32" s="141">
        <v>50402</v>
      </c>
      <c r="B32" s="458" t="s">
        <v>1265</v>
      </c>
      <c r="C32" s="429">
        <v>6520</v>
      </c>
      <c r="D32" s="429">
        <v>6206</v>
      </c>
      <c r="E32" s="460"/>
      <c r="F32" s="460"/>
    </row>
    <row r="33" s="4" customFormat="1" ht="24.95" customHeight="1" spans="1:6">
      <c r="A33" s="141">
        <v>50403</v>
      </c>
      <c r="B33" s="458" t="s">
        <v>1266</v>
      </c>
      <c r="C33" s="429">
        <v>22</v>
      </c>
      <c r="D33" s="429">
        <v>18</v>
      </c>
      <c r="E33" s="460"/>
      <c r="F33" s="460"/>
    </row>
    <row r="34" s="4" customFormat="1" ht="24.95" customHeight="1" spans="1:6">
      <c r="A34" s="141">
        <v>50404</v>
      </c>
      <c r="B34" s="458" t="s">
        <v>1268</v>
      </c>
      <c r="C34" s="429">
        <v>37</v>
      </c>
      <c r="D34" s="429">
        <v>13</v>
      </c>
      <c r="E34" s="460"/>
      <c r="F34" s="460"/>
    </row>
    <row r="35" s="4" customFormat="1" ht="24.95" customHeight="1" spans="1:6">
      <c r="A35" s="141">
        <v>50405</v>
      </c>
      <c r="B35" s="458" t="s">
        <v>1269</v>
      </c>
      <c r="C35" s="429"/>
      <c r="D35" s="429"/>
      <c r="E35" s="460"/>
      <c r="F35" s="460"/>
    </row>
    <row r="36" s="4" customFormat="1" ht="24.95" customHeight="1" spans="1:6">
      <c r="A36" s="141">
        <v>50499</v>
      </c>
      <c r="B36" s="458" t="s">
        <v>1270</v>
      </c>
      <c r="C36" s="429"/>
      <c r="D36" s="429"/>
      <c r="E36" s="460"/>
      <c r="F36" s="460"/>
    </row>
    <row r="37" s="4" customFormat="1" ht="24.95" customHeight="1" spans="1:6">
      <c r="A37" s="442">
        <v>505</v>
      </c>
      <c r="B37" s="442" t="s">
        <v>1272</v>
      </c>
      <c r="C37" s="456">
        <f>SUM(C38:C40)</f>
        <v>50162</v>
      </c>
      <c r="D37" s="456">
        <f>SUM(D38:D40)</f>
        <v>35285</v>
      </c>
      <c r="E37" s="460"/>
      <c r="F37" s="460"/>
    </row>
    <row r="38" s="4" customFormat="1" ht="24.95" customHeight="1" spans="1:6">
      <c r="A38" s="141">
        <v>50501</v>
      </c>
      <c r="B38" s="458" t="s">
        <v>1273</v>
      </c>
      <c r="C38" s="429">
        <v>35638</v>
      </c>
      <c r="D38" s="429">
        <v>29611</v>
      </c>
      <c r="E38" s="460"/>
      <c r="F38" s="460"/>
    </row>
    <row r="39" s="4" customFormat="1" ht="24.95" customHeight="1" spans="1:6">
      <c r="A39" s="141">
        <v>50502</v>
      </c>
      <c r="B39" s="458" t="s">
        <v>1274</v>
      </c>
      <c r="C39" s="429">
        <v>14524</v>
      </c>
      <c r="D39" s="429">
        <v>5674</v>
      </c>
      <c r="E39" s="460"/>
      <c r="F39" s="460"/>
    </row>
    <row r="40" s="4" customFormat="1" ht="24.95" customHeight="1" spans="1:6">
      <c r="A40" s="141">
        <v>50599</v>
      </c>
      <c r="B40" s="458" t="s">
        <v>1275</v>
      </c>
      <c r="C40" s="429"/>
      <c r="D40" s="429"/>
      <c r="E40" s="460"/>
      <c r="F40" s="460"/>
    </row>
    <row r="41" s="4" customFormat="1" ht="24.95" customHeight="1" spans="1:6">
      <c r="A41" s="442">
        <v>506</v>
      </c>
      <c r="B41" s="442" t="s">
        <v>1276</v>
      </c>
      <c r="C41" s="456">
        <f>SUM(C42:C43)</f>
        <v>4425</v>
      </c>
      <c r="D41" s="456">
        <f>SUM(D42:D43)</f>
        <v>4348</v>
      </c>
      <c r="E41" s="460"/>
      <c r="F41" s="460"/>
    </row>
    <row r="42" s="4" customFormat="1" ht="24.95" customHeight="1" spans="1:6">
      <c r="A42" s="141">
        <v>50601</v>
      </c>
      <c r="B42" s="458" t="s">
        <v>1498</v>
      </c>
      <c r="C42" s="429">
        <v>4300</v>
      </c>
      <c r="D42" s="429">
        <v>4231</v>
      </c>
      <c r="E42" s="460"/>
      <c r="F42" s="460"/>
    </row>
    <row r="43" s="4" customFormat="1" ht="24.95" customHeight="1" spans="1:6">
      <c r="A43" s="141">
        <v>50602</v>
      </c>
      <c r="B43" s="458" t="s">
        <v>1499</v>
      </c>
      <c r="C43" s="429">
        <v>125</v>
      </c>
      <c r="D43" s="429">
        <v>117</v>
      </c>
      <c r="E43" s="460"/>
      <c r="F43" s="460"/>
    </row>
    <row r="44" s="4" customFormat="1" ht="24.95" customHeight="1" spans="1:6">
      <c r="A44" s="442">
        <v>507</v>
      </c>
      <c r="B44" s="442" t="s">
        <v>1279</v>
      </c>
      <c r="C44" s="456">
        <f>SUM(C45:C47)</f>
        <v>1862</v>
      </c>
      <c r="D44" s="456">
        <f>SUM(D45:D47)</f>
        <v>1786</v>
      </c>
      <c r="E44" s="460"/>
      <c r="F44" s="460"/>
    </row>
    <row r="45" s="4" customFormat="1" ht="24.95" customHeight="1" spans="1:6">
      <c r="A45" s="141">
        <v>50701</v>
      </c>
      <c r="B45" s="458" t="s">
        <v>1280</v>
      </c>
      <c r="C45" s="429">
        <v>362</v>
      </c>
      <c r="D45" s="429">
        <v>352</v>
      </c>
      <c r="E45" s="460"/>
      <c r="F45" s="460"/>
    </row>
    <row r="46" s="4" customFormat="1" ht="24.95" customHeight="1" spans="1:6">
      <c r="A46" s="141">
        <v>50702</v>
      </c>
      <c r="B46" s="458" t="s">
        <v>1281</v>
      </c>
      <c r="C46" s="429"/>
      <c r="D46" s="429"/>
      <c r="E46" s="460"/>
      <c r="F46" s="460"/>
    </row>
    <row r="47" s="4" customFormat="1" ht="24.95" customHeight="1" spans="1:6">
      <c r="A47" s="141">
        <v>50799</v>
      </c>
      <c r="B47" s="458" t="s">
        <v>1282</v>
      </c>
      <c r="C47" s="429">
        <v>1500</v>
      </c>
      <c r="D47" s="429">
        <v>1434</v>
      </c>
      <c r="E47" s="460"/>
      <c r="F47" s="460"/>
    </row>
    <row r="48" s="4" customFormat="1" ht="24.95" customHeight="1" spans="1:6">
      <c r="A48" s="442">
        <v>508</v>
      </c>
      <c r="B48" s="442" t="s">
        <v>1283</v>
      </c>
      <c r="C48" s="456">
        <f>SUM(C49:C52)</f>
        <v>4700</v>
      </c>
      <c r="D48" s="456">
        <f>SUM(D49:D52)</f>
        <v>4680</v>
      </c>
      <c r="E48" s="460"/>
      <c r="F48" s="460"/>
    </row>
    <row r="49" s="4" customFormat="1" ht="24.95" customHeight="1" spans="1:6">
      <c r="A49" s="141">
        <v>50803</v>
      </c>
      <c r="B49" s="462" t="s">
        <v>1500</v>
      </c>
      <c r="C49" s="429">
        <v>4500</v>
      </c>
      <c r="D49" s="429">
        <v>4480</v>
      </c>
      <c r="E49" s="460"/>
      <c r="F49" s="460"/>
    </row>
    <row r="50" s="4" customFormat="1" ht="24.95" customHeight="1" spans="1:6">
      <c r="A50" s="141">
        <v>50804</v>
      </c>
      <c r="B50" s="141" t="s">
        <v>1501</v>
      </c>
      <c r="C50" s="429">
        <v>200</v>
      </c>
      <c r="D50" s="429">
        <v>200</v>
      </c>
      <c r="E50" s="460"/>
      <c r="F50" s="460"/>
    </row>
    <row r="51" s="4" customFormat="1" ht="24.95" customHeight="1" spans="1:6">
      <c r="A51" s="141">
        <v>50805</v>
      </c>
      <c r="B51" s="462" t="s">
        <v>1286</v>
      </c>
      <c r="C51" s="429"/>
      <c r="D51" s="429"/>
      <c r="E51" s="460"/>
      <c r="F51" s="460"/>
    </row>
    <row r="52" s="4" customFormat="1" ht="24.95" customHeight="1" spans="1:6">
      <c r="A52" s="141">
        <v>50899</v>
      </c>
      <c r="B52" s="462" t="s">
        <v>1287</v>
      </c>
      <c r="C52" s="429"/>
      <c r="D52" s="429"/>
      <c r="E52" s="460"/>
      <c r="F52" s="460"/>
    </row>
    <row r="53" s="4" customFormat="1" ht="24.95" customHeight="1" spans="1:6">
      <c r="A53" s="442">
        <v>509</v>
      </c>
      <c r="B53" s="442" t="s">
        <v>1288</v>
      </c>
      <c r="C53" s="456">
        <f>SUM(C54:C58)</f>
        <v>14882</v>
      </c>
      <c r="D53" s="456">
        <f>SUM(D54:D58)</f>
        <v>14124</v>
      </c>
      <c r="E53" s="460"/>
      <c r="F53" s="460"/>
    </row>
    <row r="54" s="4" customFormat="1" ht="24.95" customHeight="1" spans="1:6">
      <c r="A54" s="141">
        <v>50901</v>
      </c>
      <c r="B54" s="458" t="s">
        <v>1289</v>
      </c>
      <c r="C54" s="429">
        <v>10350</v>
      </c>
      <c r="D54" s="429">
        <v>10311</v>
      </c>
      <c r="E54" s="460"/>
      <c r="F54" s="460"/>
    </row>
    <row r="55" s="4" customFormat="1" ht="24.95" customHeight="1" spans="1:6">
      <c r="A55" s="141">
        <v>50902</v>
      </c>
      <c r="B55" s="458" t="s">
        <v>1290</v>
      </c>
      <c r="C55" s="429">
        <v>892</v>
      </c>
      <c r="D55" s="429">
        <v>189</v>
      </c>
      <c r="E55" s="460"/>
      <c r="F55" s="460"/>
    </row>
    <row r="56" s="4" customFormat="1" ht="24.95" customHeight="1" spans="1:6">
      <c r="A56" s="141">
        <v>50903</v>
      </c>
      <c r="B56" s="458" t="s">
        <v>1291</v>
      </c>
      <c r="C56" s="429">
        <v>285</v>
      </c>
      <c r="D56" s="429">
        <v>276</v>
      </c>
      <c r="E56" s="460"/>
      <c r="F56" s="460"/>
    </row>
    <row r="57" s="4" customFormat="1" ht="24.95" customHeight="1" spans="1:6">
      <c r="A57" s="141">
        <v>50905</v>
      </c>
      <c r="B57" s="458" t="s">
        <v>1292</v>
      </c>
      <c r="C57" s="429">
        <v>45</v>
      </c>
      <c r="D57" s="429">
        <v>44</v>
      </c>
      <c r="E57" s="460"/>
      <c r="F57" s="460"/>
    </row>
    <row r="58" s="4" customFormat="1" ht="24.95" customHeight="1" spans="1:6">
      <c r="A58" s="141">
        <v>50999</v>
      </c>
      <c r="B58" s="458" t="s">
        <v>1293</v>
      </c>
      <c r="C58" s="429">
        <v>3310</v>
      </c>
      <c r="D58" s="429">
        <v>3304</v>
      </c>
      <c r="E58" s="460"/>
      <c r="F58" s="460"/>
    </row>
    <row r="59" s="4" customFormat="1" ht="24.95" customHeight="1" spans="1:6">
      <c r="A59" s="442">
        <v>510</v>
      </c>
      <c r="B59" s="442" t="s">
        <v>1294</v>
      </c>
      <c r="C59" s="456">
        <f>SUM(C60:C62)</f>
        <v>0</v>
      </c>
      <c r="D59" s="456">
        <f>SUM(D60:D62)</f>
        <v>0</v>
      </c>
      <c r="E59" s="460"/>
      <c r="F59" s="460"/>
    </row>
    <row r="60" s="4" customFormat="1" ht="24.95" customHeight="1" spans="1:6">
      <c r="A60" s="141">
        <v>51002</v>
      </c>
      <c r="B60" s="458" t="s">
        <v>1295</v>
      </c>
      <c r="C60" s="429"/>
      <c r="D60" s="429"/>
      <c r="E60" s="460"/>
      <c r="F60" s="460"/>
    </row>
    <row r="61" s="4" customFormat="1" ht="24.95" customHeight="1" spans="1:6">
      <c r="A61" s="141">
        <v>51003</v>
      </c>
      <c r="B61" s="458" t="s">
        <v>1296</v>
      </c>
      <c r="C61" s="429"/>
      <c r="D61" s="429"/>
      <c r="E61" s="460"/>
      <c r="F61" s="460"/>
    </row>
    <row r="62" s="4" customFormat="1" ht="24.95" customHeight="1" spans="1:6">
      <c r="A62" s="141">
        <v>51004</v>
      </c>
      <c r="B62" s="458" t="s">
        <v>1297</v>
      </c>
      <c r="C62" s="429"/>
      <c r="D62" s="429"/>
      <c r="E62" s="460"/>
      <c r="F62" s="460"/>
    </row>
    <row r="63" s="4" customFormat="1" ht="24.95" customHeight="1" spans="1:6">
      <c r="A63" s="442">
        <v>511</v>
      </c>
      <c r="B63" s="442" t="s">
        <v>1298</v>
      </c>
      <c r="C63" s="456">
        <f>SUM(C64:C67)</f>
        <v>3995</v>
      </c>
      <c r="D63" s="456">
        <f>SUM(D64:D67)</f>
        <v>3995</v>
      </c>
      <c r="E63" s="460"/>
      <c r="F63" s="460"/>
    </row>
    <row r="64" s="4" customFormat="1" ht="24.95" customHeight="1" spans="1:6">
      <c r="A64" s="141">
        <v>51101</v>
      </c>
      <c r="B64" s="458" t="s">
        <v>1299</v>
      </c>
      <c r="C64" s="429">
        <v>3972</v>
      </c>
      <c r="D64" s="429">
        <v>3972</v>
      </c>
      <c r="E64" s="460"/>
      <c r="F64" s="460"/>
    </row>
    <row r="65" s="4" customFormat="1" ht="24.95" customHeight="1" spans="1:6">
      <c r="A65" s="141">
        <v>51102</v>
      </c>
      <c r="B65" s="458" t="s">
        <v>1300</v>
      </c>
      <c r="C65" s="429"/>
      <c r="D65" s="429"/>
      <c r="E65" s="460"/>
      <c r="F65" s="460"/>
    </row>
    <row r="66" s="4" customFormat="1" ht="24.95" customHeight="1" spans="1:6">
      <c r="A66" s="141">
        <v>51103</v>
      </c>
      <c r="B66" s="458" t="s">
        <v>1301</v>
      </c>
      <c r="C66" s="429">
        <v>23</v>
      </c>
      <c r="D66" s="429">
        <v>23</v>
      </c>
      <c r="E66" s="460"/>
      <c r="F66" s="460"/>
    </row>
    <row r="67" s="4" customFormat="1" ht="24.95" customHeight="1" spans="1:6">
      <c r="A67" s="141">
        <v>51104</v>
      </c>
      <c r="B67" s="458" t="s">
        <v>1302</v>
      </c>
      <c r="C67" s="429"/>
      <c r="D67" s="429"/>
      <c r="E67" s="460"/>
      <c r="F67" s="460"/>
    </row>
    <row r="68" s="4" customFormat="1" ht="24.95" customHeight="1" spans="1:6">
      <c r="A68" s="442">
        <v>599</v>
      </c>
      <c r="B68" s="442" t="s">
        <v>1303</v>
      </c>
      <c r="C68" s="456">
        <f>SUM(C69:C73)</f>
        <v>2031</v>
      </c>
      <c r="D68" s="456">
        <f>SUM(D69:D73)</f>
        <v>374</v>
      </c>
      <c r="E68" s="460"/>
      <c r="F68" s="460"/>
    </row>
    <row r="69" s="4" customFormat="1" ht="24.95" customHeight="1" spans="1:6">
      <c r="A69" s="141">
        <v>59907</v>
      </c>
      <c r="B69" s="141" t="s">
        <v>1304</v>
      </c>
      <c r="C69" s="429"/>
      <c r="D69" s="429"/>
      <c r="E69" s="460"/>
      <c r="F69" s="460"/>
    </row>
    <row r="70" s="4" customFormat="1" ht="39" customHeight="1" spans="1:6">
      <c r="A70" s="141">
        <v>59908</v>
      </c>
      <c r="B70" s="141" t="s">
        <v>1305</v>
      </c>
      <c r="C70" s="429"/>
      <c r="D70" s="429"/>
      <c r="E70" s="460"/>
      <c r="F70" s="460"/>
    </row>
    <row r="71" s="4" customFormat="1" ht="24.95" customHeight="1" spans="1:6">
      <c r="A71" s="141">
        <v>59909</v>
      </c>
      <c r="B71" s="141" t="s">
        <v>1306</v>
      </c>
      <c r="C71" s="429"/>
      <c r="D71" s="429"/>
      <c r="E71" s="460"/>
      <c r="F71" s="460"/>
    </row>
    <row r="72" s="4" customFormat="1" ht="24.95" customHeight="1" spans="1:6">
      <c r="A72" s="141">
        <v>59910</v>
      </c>
      <c r="B72" s="141" t="s">
        <v>1307</v>
      </c>
      <c r="C72" s="429"/>
      <c r="D72" s="429"/>
      <c r="E72" s="460"/>
      <c r="F72" s="460"/>
    </row>
    <row r="73" s="4" customFormat="1" ht="24.95" customHeight="1" spans="1:6">
      <c r="A73" s="141">
        <v>59999</v>
      </c>
      <c r="B73" s="141" t="s">
        <v>1308</v>
      </c>
      <c r="C73" s="429">
        <v>2031</v>
      </c>
      <c r="D73" s="429">
        <v>374</v>
      </c>
      <c r="E73" s="460"/>
      <c r="F73" s="460"/>
    </row>
    <row r="74" ht="12.6" customHeight="1"/>
    <row r="75" ht="12.6" customHeight="1"/>
    <row r="76" ht="12.6" customHeight="1"/>
    <row r="77" ht="12.6" customHeight="1"/>
    <row r="78" ht="12.6" customHeight="1"/>
    <row r="79" ht="12.6" customHeight="1"/>
  </sheetData>
  <mergeCells count="1">
    <mergeCell ref="A2:D2"/>
  </mergeCells>
  <printOptions horizontalCentered="1"/>
  <pageMargins left="0.352777777777778" right="0.352777777777778" top="0.588888888888889" bottom="0.588888888888889" header="0.313888888888889" footer="0.313888888888889"/>
  <pageSetup paperSize="9" scale="110" orientation="portrait"/>
  <headerFooter>
    <oddFooter>&amp;C&amp;"宋体,常规"&amp;11&amp;P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workbookViewId="0">
      <selection activeCell="B7" sqref="B7"/>
    </sheetView>
  </sheetViews>
  <sheetFormatPr defaultColWidth="12.1333333333333" defaultRowHeight="15" outlineLevelCol="5"/>
  <cols>
    <col min="1" max="1" width="13.1333333333333" style="38" customWidth="1"/>
    <col min="2" max="2" width="49" style="38" customWidth="1"/>
    <col min="3" max="4" width="13.1333333333333" style="38" customWidth="1"/>
    <col min="5" max="16384" width="12.1333333333333" style="38"/>
  </cols>
  <sheetData>
    <row r="1" ht="24.95" customHeight="1" spans="1:6">
      <c r="A1" s="384" t="s">
        <v>1502</v>
      </c>
    </row>
    <row r="2" ht="60" customHeight="1" spans="1:6">
      <c r="A2" s="12" t="s">
        <v>1503</v>
      </c>
      <c r="B2" s="2"/>
      <c r="C2" s="64"/>
      <c r="D2" s="64"/>
    </row>
    <row r="3" s="386" customFormat="1" ht="24.95" customHeight="1" spans="1:6">
      <c r="C3" s="387"/>
      <c r="D3" s="455" t="s">
        <v>1311</v>
      </c>
    </row>
    <row r="4" s="357" customFormat="1" ht="39.95" customHeight="1" spans="1:6">
      <c r="A4" s="17" t="s">
        <v>1244</v>
      </c>
      <c r="B4" s="17" t="s">
        <v>1245</v>
      </c>
      <c r="C4" s="68" t="s">
        <v>5</v>
      </c>
      <c r="D4" s="68" t="s">
        <v>6</v>
      </c>
    </row>
    <row r="5" s="357" customFormat="1" ht="24.95" customHeight="1" spans="1:6">
      <c r="A5" s="141"/>
      <c r="B5" s="382" t="s">
        <v>1246</v>
      </c>
      <c r="C5" s="456">
        <f>SUM(C6,C11,C22,C30,C37,C41,C44,C48,C53,C59,C63,C68)</f>
        <v>54329</v>
      </c>
      <c r="D5" s="456">
        <f>SUM(D6,D11,D22,D30,D37,D41,D44,D48,D53,D59,D63,D68)</f>
        <v>54329</v>
      </c>
      <c r="E5" s="457"/>
      <c r="F5" s="457"/>
    </row>
    <row r="6" s="357" customFormat="1" ht="24.95" customHeight="1" spans="1:6">
      <c r="A6" s="442">
        <v>501</v>
      </c>
      <c r="B6" s="442" t="s">
        <v>1247</v>
      </c>
      <c r="C6" s="456">
        <f>SUM(C7:C10)</f>
        <v>17293</v>
      </c>
      <c r="D6" s="456">
        <f>SUM(D7:D10)</f>
        <v>17293</v>
      </c>
      <c r="E6" s="457"/>
      <c r="F6" s="457"/>
    </row>
    <row r="7" s="357" customFormat="1" ht="24.95" customHeight="1" spans="1:6">
      <c r="A7" s="141">
        <v>50101</v>
      </c>
      <c r="B7" s="458" t="s">
        <v>1248</v>
      </c>
      <c r="C7" s="429">
        <v>10023</v>
      </c>
      <c r="D7" s="429">
        <v>10023</v>
      </c>
      <c r="E7" s="457"/>
      <c r="F7" s="457"/>
    </row>
    <row r="8" s="357" customFormat="1" ht="24.95" customHeight="1" spans="1:6">
      <c r="A8" s="141">
        <v>50102</v>
      </c>
      <c r="B8" s="458" t="s">
        <v>1249</v>
      </c>
      <c r="C8" s="429">
        <v>2842</v>
      </c>
      <c r="D8" s="429">
        <v>2842</v>
      </c>
      <c r="E8" s="457"/>
      <c r="F8" s="457"/>
    </row>
    <row r="9" s="357" customFormat="1" ht="24.95" customHeight="1" spans="1:6">
      <c r="A9" s="141">
        <v>50103</v>
      </c>
      <c r="B9" s="458" t="s">
        <v>1250</v>
      </c>
      <c r="C9" s="429">
        <v>980</v>
      </c>
      <c r="D9" s="429">
        <v>980</v>
      </c>
      <c r="E9" s="457"/>
      <c r="F9" s="457"/>
    </row>
    <row r="10" s="357" customFormat="1" ht="24.95" customHeight="1" spans="1:6">
      <c r="A10" s="141">
        <v>50199</v>
      </c>
      <c r="B10" s="458" t="s">
        <v>1251</v>
      </c>
      <c r="C10" s="429">
        <v>3448</v>
      </c>
      <c r="D10" s="429">
        <v>3448</v>
      </c>
      <c r="E10" s="457"/>
      <c r="F10" s="457"/>
    </row>
    <row r="11" s="357" customFormat="1" ht="24.95" customHeight="1" spans="1:6">
      <c r="A11" s="442">
        <v>502</v>
      </c>
      <c r="B11" s="442" t="s">
        <v>1252</v>
      </c>
      <c r="C11" s="456">
        <f>SUM(C12:C21)</f>
        <v>1560</v>
      </c>
      <c r="D11" s="456">
        <f>SUM(D12:D21)</f>
        <v>1560</v>
      </c>
      <c r="E11" s="457"/>
      <c r="F11" s="457"/>
    </row>
    <row r="12" s="357" customFormat="1" ht="24.95" customHeight="1" spans="1:6">
      <c r="A12" s="141">
        <v>50201</v>
      </c>
      <c r="B12" s="458" t="s">
        <v>1253</v>
      </c>
      <c r="C12" s="429">
        <v>1311</v>
      </c>
      <c r="D12" s="429">
        <v>1311</v>
      </c>
      <c r="E12" s="457"/>
      <c r="F12" s="457"/>
    </row>
    <row r="13" s="357" customFormat="1" ht="24.95" customHeight="1" spans="1:6">
      <c r="A13" s="141">
        <v>50202</v>
      </c>
      <c r="B13" s="458" t="s">
        <v>1254</v>
      </c>
      <c r="C13" s="429"/>
      <c r="D13" s="429"/>
      <c r="E13" s="457"/>
      <c r="F13" s="457"/>
    </row>
    <row r="14" s="357" customFormat="1" ht="24.95" customHeight="1" spans="1:6">
      <c r="A14" s="141">
        <v>50203</v>
      </c>
      <c r="B14" s="458" t="s">
        <v>1255</v>
      </c>
      <c r="C14" s="429">
        <v>1</v>
      </c>
      <c r="D14" s="429">
        <v>1</v>
      </c>
      <c r="E14" s="457"/>
      <c r="F14" s="457"/>
    </row>
    <row r="15" s="357" customFormat="1" ht="24.95" customHeight="1" spans="1:6">
      <c r="A15" s="141">
        <v>50204</v>
      </c>
      <c r="B15" s="458" t="s">
        <v>1256</v>
      </c>
      <c r="C15" s="429"/>
      <c r="D15" s="429"/>
      <c r="E15" s="457"/>
      <c r="F15" s="457"/>
    </row>
    <row r="16" s="357" customFormat="1" ht="24.95" customHeight="1" spans="1:6">
      <c r="A16" s="141">
        <v>50205</v>
      </c>
      <c r="B16" s="458" t="s">
        <v>1257</v>
      </c>
      <c r="C16" s="429">
        <v>16</v>
      </c>
      <c r="D16" s="429">
        <v>16</v>
      </c>
      <c r="E16" s="457"/>
      <c r="F16" s="457"/>
    </row>
    <row r="17" s="357" customFormat="1" ht="24.95" customHeight="1" spans="1:6">
      <c r="A17" s="141">
        <v>50206</v>
      </c>
      <c r="B17" s="458" t="s">
        <v>1258</v>
      </c>
      <c r="C17" s="429">
        <v>3</v>
      </c>
      <c r="D17" s="429">
        <v>3</v>
      </c>
      <c r="E17" s="457"/>
      <c r="F17" s="457"/>
    </row>
    <row r="18" s="357" customFormat="1" ht="24.95" customHeight="1" spans="1:6">
      <c r="A18" s="141">
        <v>50207</v>
      </c>
      <c r="B18" s="458" t="s">
        <v>1259</v>
      </c>
      <c r="C18" s="429"/>
      <c r="D18" s="429"/>
      <c r="E18" s="457"/>
      <c r="F18" s="457"/>
    </row>
    <row r="19" s="357" customFormat="1" ht="24.95" customHeight="1" spans="1:6">
      <c r="A19" s="141">
        <v>50208</v>
      </c>
      <c r="B19" s="458" t="s">
        <v>1260</v>
      </c>
      <c r="C19" s="429">
        <v>190</v>
      </c>
      <c r="D19" s="429">
        <v>190</v>
      </c>
      <c r="E19" s="457"/>
      <c r="F19" s="457"/>
    </row>
    <row r="20" s="357" customFormat="1" ht="24.95" customHeight="1" spans="1:6">
      <c r="A20" s="141">
        <v>50209</v>
      </c>
      <c r="B20" s="458" t="s">
        <v>1261</v>
      </c>
      <c r="C20" s="429">
        <v>7</v>
      </c>
      <c r="D20" s="429">
        <v>7</v>
      </c>
      <c r="E20" s="457"/>
      <c r="F20" s="457"/>
    </row>
    <row r="21" s="357" customFormat="1" ht="24.95" customHeight="1" spans="1:6">
      <c r="A21" s="141">
        <v>50299</v>
      </c>
      <c r="B21" s="458" t="s">
        <v>1262</v>
      </c>
      <c r="C21" s="429">
        <v>32</v>
      </c>
      <c r="D21" s="429">
        <v>32</v>
      </c>
      <c r="E21" s="457"/>
      <c r="F21" s="457"/>
    </row>
    <row r="22" s="357" customFormat="1" ht="24.95" customHeight="1" spans="1:6">
      <c r="A22" s="442">
        <v>503</v>
      </c>
      <c r="B22" s="442" t="s">
        <v>1504</v>
      </c>
      <c r="C22" s="456">
        <f>SUM(C23:C29)</f>
        <v>22</v>
      </c>
      <c r="D22" s="456">
        <f>SUM(D23:D29)</f>
        <v>22</v>
      </c>
      <c r="E22" s="457"/>
      <c r="F22" s="457"/>
    </row>
    <row r="23" s="357" customFormat="1" ht="24.95" customHeight="1" spans="1:6">
      <c r="A23" s="141">
        <v>50301</v>
      </c>
      <c r="B23" s="458" t="s">
        <v>1264</v>
      </c>
      <c r="C23" s="429"/>
      <c r="D23" s="429"/>
      <c r="E23" s="457"/>
      <c r="F23" s="457"/>
    </row>
    <row r="24" s="357" customFormat="1" ht="24.95" customHeight="1" spans="1:6">
      <c r="A24" s="141">
        <v>50302</v>
      </c>
      <c r="B24" s="458" t="s">
        <v>1265</v>
      </c>
      <c r="C24" s="429"/>
      <c r="D24" s="429"/>
      <c r="E24" s="457"/>
      <c r="F24" s="457"/>
    </row>
    <row r="25" s="357" customFormat="1" ht="24.95" customHeight="1" spans="1:6">
      <c r="A25" s="141">
        <v>50303</v>
      </c>
      <c r="B25" s="458" t="s">
        <v>1266</v>
      </c>
      <c r="C25" s="429"/>
      <c r="D25" s="429"/>
      <c r="E25" s="457"/>
      <c r="F25" s="457"/>
    </row>
    <row r="26" s="357" customFormat="1" ht="24.95" customHeight="1" spans="1:6">
      <c r="A26" s="141">
        <v>50305</v>
      </c>
      <c r="B26" s="458" t="s">
        <v>1267</v>
      </c>
      <c r="C26" s="429"/>
      <c r="D26" s="429"/>
      <c r="E26" s="457"/>
      <c r="F26" s="457"/>
    </row>
    <row r="27" s="357" customFormat="1" ht="24.95" customHeight="1" spans="1:6">
      <c r="A27" s="141">
        <v>50306</v>
      </c>
      <c r="B27" s="458" t="s">
        <v>1268</v>
      </c>
      <c r="C27" s="429">
        <v>22</v>
      </c>
      <c r="D27" s="429">
        <v>22</v>
      </c>
      <c r="E27" s="457"/>
      <c r="F27" s="457"/>
    </row>
    <row r="28" s="357" customFormat="1" ht="24.95" customHeight="1" spans="1:6">
      <c r="A28" s="141">
        <v>50307</v>
      </c>
      <c r="B28" s="458" t="s">
        <v>1269</v>
      </c>
      <c r="C28" s="429"/>
      <c r="D28" s="429"/>
      <c r="E28" s="457"/>
      <c r="F28" s="457"/>
    </row>
    <row r="29" s="357" customFormat="1" ht="24.95" customHeight="1" spans="1:6">
      <c r="A29" s="141">
        <v>50399</v>
      </c>
      <c r="B29" s="458" t="s">
        <v>1270</v>
      </c>
      <c r="C29" s="429"/>
      <c r="D29" s="429"/>
      <c r="E29" s="457"/>
      <c r="F29" s="457"/>
    </row>
    <row r="30" s="357" customFormat="1" ht="24.95" customHeight="1" spans="1:6">
      <c r="A30" s="442">
        <v>504</v>
      </c>
      <c r="B30" s="442" t="s">
        <v>1505</v>
      </c>
      <c r="C30" s="456">
        <f>SUM(C31:C36)</f>
        <v>0</v>
      </c>
      <c r="D30" s="456">
        <f>SUM(D31:D36)</f>
        <v>0</v>
      </c>
      <c r="E30" s="457"/>
      <c r="F30" s="457"/>
    </row>
    <row r="31" s="357" customFormat="1" ht="24.95" customHeight="1" spans="1:6">
      <c r="A31" s="141">
        <v>50401</v>
      </c>
      <c r="B31" s="458" t="s">
        <v>1264</v>
      </c>
      <c r="C31" s="429"/>
      <c r="D31" s="429"/>
      <c r="E31" s="457"/>
      <c r="F31" s="457"/>
    </row>
    <row r="32" s="357" customFormat="1" ht="24.95" customHeight="1" spans="1:6">
      <c r="A32" s="141">
        <v>50402</v>
      </c>
      <c r="B32" s="458" t="s">
        <v>1265</v>
      </c>
      <c r="C32" s="429"/>
      <c r="D32" s="429"/>
      <c r="E32" s="457"/>
      <c r="F32" s="457"/>
    </row>
    <row r="33" s="357" customFormat="1" ht="24.95" customHeight="1" spans="1:6">
      <c r="A33" s="141">
        <v>50403</v>
      </c>
      <c r="B33" s="458" t="s">
        <v>1266</v>
      </c>
      <c r="C33" s="429"/>
      <c r="D33" s="429"/>
      <c r="E33" s="457"/>
      <c r="F33" s="457"/>
    </row>
    <row r="34" s="357" customFormat="1" ht="24.95" customHeight="1" spans="1:6">
      <c r="A34" s="141">
        <v>50404</v>
      </c>
      <c r="B34" s="458" t="s">
        <v>1268</v>
      </c>
      <c r="C34" s="429"/>
      <c r="D34" s="429"/>
      <c r="E34" s="457"/>
      <c r="F34" s="457"/>
    </row>
    <row r="35" s="357" customFormat="1" ht="24.95" customHeight="1" spans="1:6">
      <c r="A35" s="141">
        <v>50405</v>
      </c>
      <c r="B35" s="458" t="s">
        <v>1269</v>
      </c>
      <c r="C35" s="429"/>
      <c r="D35" s="429"/>
      <c r="E35" s="457"/>
      <c r="F35" s="457"/>
    </row>
    <row r="36" s="357" customFormat="1" ht="24.95" customHeight="1" spans="1:6">
      <c r="A36" s="141">
        <v>50499</v>
      </c>
      <c r="B36" s="458" t="s">
        <v>1270</v>
      </c>
      <c r="C36" s="429"/>
      <c r="D36" s="429"/>
      <c r="E36" s="457"/>
      <c r="F36" s="457"/>
    </row>
    <row r="37" s="357" customFormat="1" ht="24.95" customHeight="1" spans="1:6">
      <c r="A37" s="442">
        <v>505</v>
      </c>
      <c r="B37" s="442" t="s">
        <v>1272</v>
      </c>
      <c r="C37" s="456">
        <f>SUM(C38:C40)</f>
        <v>30573</v>
      </c>
      <c r="D37" s="456">
        <f>SUM(D38:D40)</f>
        <v>30573</v>
      </c>
      <c r="E37" s="457"/>
      <c r="F37" s="457"/>
    </row>
    <row r="38" s="357" customFormat="1" ht="24.95" customHeight="1" spans="1:6">
      <c r="A38" s="141">
        <v>50501</v>
      </c>
      <c r="B38" s="458" t="s">
        <v>1273</v>
      </c>
      <c r="C38" s="429">
        <v>29610</v>
      </c>
      <c r="D38" s="429">
        <v>29610</v>
      </c>
      <c r="E38" s="457"/>
      <c r="F38" s="457"/>
    </row>
    <row r="39" s="357" customFormat="1" ht="24.95" customHeight="1" spans="1:6">
      <c r="A39" s="141">
        <v>50502</v>
      </c>
      <c r="B39" s="458" t="s">
        <v>1274</v>
      </c>
      <c r="C39" s="429">
        <v>963</v>
      </c>
      <c r="D39" s="429">
        <v>963</v>
      </c>
      <c r="E39" s="457"/>
      <c r="F39" s="457"/>
    </row>
    <row r="40" s="357" customFormat="1" ht="24.95" customHeight="1" spans="1:6">
      <c r="A40" s="141">
        <v>50599</v>
      </c>
      <c r="B40" s="458" t="s">
        <v>1275</v>
      </c>
      <c r="C40" s="429"/>
      <c r="D40" s="429"/>
      <c r="E40" s="457"/>
      <c r="F40" s="457"/>
    </row>
    <row r="41" s="357" customFormat="1" ht="24.95" customHeight="1" spans="1:6">
      <c r="A41" s="442">
        <v>506</v>
      </c>
      <c r="B41" s="442" t="s">
        <v>1276</v>
      </c>
      <c r="C41" s="456">
        <f>SUM(C42:C43)</f>
        <v>9</v>
      </c>
      <c r="D41" s="456">
        <f>SUM(D42:D43)</f>
        <v>9</v>
      </c>
      <c r="E41" s="457"/>
      <c r="F41" s="457"/>
    </row>
    <row r="42" s="357" customFormat="1" ht="24.95" customHeight="1" spans="1:6">
      <c r="A42" s="141">
        <v>50601</v>
      </c>
      <c r="B42" s="458" t="s">
        <v>1498</v>
      </c>
      <c r="C42" s="429">
        <v>9</v>
      </c>
      <c r="D42" s="429">
        <v>9</v>
      </c>
      <c r="E42" s="457"/>
      <c r="F42" s="457"/>
    </row>
    <row r="43" s="357" customFormat="1" ht="24.95" customHeight="1" spans="1:6">
      <c r="A43" s="141">
        <v>50602</v>
      </c>
      <c r="B43" s="458" t="s">
        <v>1499</v>
      </c>
      <c r="C43" s="429"/>
      <c r="D43" s="429"/>
      <c r="E43" s="457"/>
      <c r="F43" s="457"/>
    </row>
    <row r="44" s="357" customFormat="1" ht="24.95" customHeight="1" spans="1:6">
      <c r="A44" s="442">
        <v>507</v>
      </c>
      <c r="B44" s="442" t="s">
        <v>1279</v>
      </c>
      <c r="C44" s="456">
        <f>SUM(C45:C47)</f>
        <v>0</v>
      </c>
      <c r="D44" s="456">
        <f>SUM(D45:D47)</f>
        <v>0</v>
      </c>
      <c r="E44" s="457"/>
      <c r="F44" s="457"/>
    </row>
    <row r="45" s="357" customFormat="1" ht="24.95" customHeight="1" spans="1:6">
      <c r="A45" s="141">
        <v>50701</v>
      </c>
      <c r="B45" s="458" t="s">
        <v>1280</v>
      </c>
      <c r="C45" s="429"/>
      <c r="D45" s="429"/>
      <c r="E45" s="457"/>
      <c r="F45" s="457"/>
    </row>
    <row r="46" s="357" customFormat="1" ht="24.95" customHeight="1" spans="1:6">
      <c r="A46" s="141">
        <v>50702</v>
      </c>
      <c r="B46" s="458" t="s">
        <v>1281</v>
      </c>
      <c r="C46" s="429"/>
      <c r="D46" s="429"/>
      <c r="E46" s="457"/>
      <c r="F46" s="457"/>
    </row>
    <row r="47" s="357" customFormat="1" ht="24.95" customHeight="1" spans="1:6">
      <c r="A47" s="141">
        <v>50799</v>
      </c>
      <c r="B47" s="458" t="s">
        <v>1282</v>
      </c>
      <c r="C47" s="429"/>
      <c r="D47" s="429"/>
      <c r="E47" s="457"/>
      <c r="F47" s="457"/>
    </row>
    <row r="48" s="357" customFormat="1" ht="24.95" customHeight="1" spans="1:6">
      <c r="A48" s="442">
        <v>508</v>
      </c>
      <c r="B48" s="442" t="s">
        <v>1283</v>
      </c>
      <c r="C48" s="456">
        <f>SUM(C49:C52)</f>
        <v>0</v>
      </c>
      <c r="D48" s="456">
        <f>SUM(D49:D52)</f>
        <v>0</v>
      </c>
      <c r="E48" s="457"/>
      <c r="F48" s="457"/>
    </row>
    <row r="49" s="357" customFormat="1" ht="24.95" customHeight="1" spans="1:6">
      <c r="A49" s="141">
        <v>50803</v>
      </c>
      <c r="B49" s="141" t="s">
        <v>1506</v>
      </c>
      <c r="C49" s="429"/>
      <c r="D49" s="429"/>
      <c r="E49" s="457"/>
      <c r="F49" s="457"/>
    </row>
    <row r="50" s="357" customFormat="1" ht="24.95" customHeight="1" spans="1:6">
      <c r="A50" s="141">
        <v>50804</v>
      </c>
      <c r="B50" s="141" t="s">
        <v>1501</v>
      </c>
      <c r="C50" s="429"/>
      <c r="D50" s="429"/>
      <c r="E50" s="457"/>
      <c r="F50" s="457"/>
    </row>
    <row r="51" s="357" customFormat="1" ht="24.95" customHeight="1" spans="1:6">
      <c r="A51" s="141">
        <v>50805</v>
      </c>
      <c r="B51" s="141" t="s">
        <v>1314</v>
      </c>
      <c r="C51" s="429"/>
      <c r="D51" s="429"/>
      <c r="E51" s="457"/>
      <c r="F51" s="457"/>
    </row>
    <row r="52" s="357" customFormat="1" ht="24.95" customHeight="1" spans="1:6">
      <c r="A52" s="141">
        <v>50899</v>
      </c>
      <c r="B52" s="141" t="s">
        <v>1315</v>
      </c>
      <c r="C52" s="429"/>
      <c r="D52" s="429"/>
      <c r="E52" s="457"/>
      <c r="F52" s="457"/>
    </row>
    <row r="53" s="357" customFormat="1" ht="24.95" customHeight="1" spans="1:6">
      <c r="A53" s="442">
        <v>509</v>
      </c>
      <c r="B53" s="442" t="s">
        <v>1288</v>
      </c>
      <c r="C53" s="456">
        <f>SUM(C54:C58)</f>
        <v>4872</v>
      </c>
      <c r="D53" s="456">
        <f>SUM(D54:D58)</f>
        <v>4872</v>
      </c>
      <c r="E53" s="457"/>
      <c r="F53" s="457"/>
    </row>
    <row r="54" s="357" customFormat="1" ht="24.95" customHeight="1" spans="1:6">
      <c r="A54" s="141">
        <v>50901</v>
      </c>
      <c r="B54" s="458" t="s">
        <v>1289</v>
      </c>
      <c r="C54" s="429">
        <v>4850</v>
      </c>
      <c r="D54" s="429">
        <v>4850</v>
      </c>
      <c r="E54" s="457"/>
      <c r="F54" s="457"/>
    </row>
    <row r="55" s="357" customFormat="1" ht="24.95" customHeight="1" spans="1:6">
      <c r="A55" s="141">
        <v>50902</v>
      </c>
      <c r="B55" s="458" t="s">
        <v>1290</v>
      </c>
      <c r="C55" s="429"/>
      <c r="D55" s="429"/>
      <c r="E55" s="457"/>
      <c r="F55" s="457"/>
    </row>
    <row r="56" s="357" customFormat="1" ht="24.95" customHeight="1" spans="1:6">
      <c r="A56" s="141">
        <v>50903</v>
      </c>
      <c r="B56" s="458" t="s">
        <v>1291</v>
      </c>
      <c r="C56" s="429"/>
      <c r="D56" s="429"/>
      <c r="E56" s="457"/>
      <c r="F56" s="457"/>
    </row>
    <row r="57" s="357" customFormat="1" ht="24.95" customHeight="1" spans="1:6">
      <c r="A57" s="141">
        <v>50905</v>
      </c>
      <c r="B57" s="458" t="s">
        <v>1292</v>
      </c>
      <c r="C57" s="429">
        <v>22</v>
      </c>
      <c r="D57" s="429">
        <v>22</v>
      </c>
      <c r="E57" s="457"/>
      <c r="F57" s="457"/>
    </row>
    <row r="58" s="357" customFormat="1" ht="24.95" customHeight="1" spans="1:6">
      <c r="A58" s="141">
        <v>50999</v>
      </c>
      <c r="B58" s="458" t="s">
        <v>1293</v>
      </c>
      <c r="C58" s="429"/>
      <c r="D58" s="429"/>
      <c r="E58" s="457"/>
      <c r="F58" s="457"/>
    </row>
    <row r="59" s="357" customFormat="1" ht="24.95" customHeight="1" spans="1:6">
      <c r="A59" s="442">
        <v>510</v>
      </c>
      <c r="B59" s="442" t="s">
        <v>1294</v>
      </c>
      <c r="C59" s="456">
        <f>SUM(C60:C62)</f>
        <v>0</v>
      </c>
      <c r="D59" s="456">
        <f>SUM(D60:D62)</f>
        <v>0</v>
      </c>
      <c r="E59" s="457"/>
      <c r="F59" s="457"/>
    </row>
    <row r="60" s="357" customFormat="1" ht="24.95" customHeight="1" spans="1:6">
      <c r="A60" s="141">
        <v>51002</v>
      </c>
      <c r="B60" s="458" t="s">
        <v>1295</v>
      </c>
      <c r="C60" s="429"/>
      <c r="D60" s="429"/>
      <c r="E60" s="457"/>
      <c r="F60" s="457"/>
    </row>
    <row r="61" s="357" customFormat="1" ht="24.95" customHeight="1" spans="1:6">
      <c r="A61" s="141">
        <v>51003</v>
      </c>
      <c r="B61" s="458" t="s">
        <v>1296</v>
      </c>
      <c r="C61" s="429"/>
      <c r="D61" s="429"/>
      <c r="E61" s="457"/>
      <c r="F61" s="457"/>
    </row>
    <row r="62" s="357" customFormat="1" ht="24.95" customHeight="1" spans="1:6">
      <c r="A62" s="141">
        <v>51004</v>
      </c>
      <c r="B62" s="458" t="s">
        <v>1297</v>
      </c>
      <c r="C62" s="429"/>
      <c r="D62" s="429"/>
      <c r="E62" s="457"/>
      <c r="F62" s="457"/>
    </row>
    <row r="63" s="357" customFormat="1" ht="24.95" customHeight="1" spans="1:6">
      <c r="A63" s="442">
        <v>511</v>
      </c>
      <c r="B63" s="442" t="s">
        <v>1298</v>
      </c>
      <c r="C63" s="456">
        <f>SUM(C64:C67)</f>
        <v>0</v>
      </c>
      <c r="D63" s="456">
        <f>SUM(D64:D67)</f>
        <v>0</v>
      </c>
      <c r="E63" s="457"/>
      <c r="F63" s="457"/>
    </row>
    <row r="64" s="357" customFormat="1" ht="24.95" customHeight="1" spans="1:6">
      <c r="A64" s="141">
        <v>51101</v>
      </c>
      <c r="B64" s="458" t="s">
        <v>1299</v>
      </c>
      <c r="C64" s="429"/>
      <c r="D64" s="429"/>
      <c r="E64" s="457"/>
      <c r="F64" s="457"/>
    </row>
    <row r="65" s="357" customFormat="1" ht="24.95" customHeight="1" spans="1:6">
      <c r="A65" s="141">
        <v>51102</v>
      </c>
      <c r="B65" s="458" t="s">
        <v>1300</v>
      </c>
      <c r="C65" s="429"/>
      <c r="D65" s="429"/>
      <c r="E65" s="457"/>
      <c r="F65" s="457"/>
    </row>
    <row r="66" s="357" customFormat="1" ht="24.95" customHeight="1" spans="1:6">
      <c r="A66" s="141">
        <v>51103</v>
      </c>
      <c r="B66" s="458" t="s">
        <v>1301</v>
      </c>
      <c r="C66" s="429"/>
      <c r="D66" s="429"/>
      <c r="E66" s="457"/>
      <c r="F66" s="457"/>
    </row>
    <row r="67" s="357" customFormat="1" ht="24.95" customHeight="1" spans="1:6">
      <c r="A67" s="141">
        <v>51104</v>
      </c>
      <c r="B67" s="458" t="s">
        <v>1302</v>
      </c>
      <c r="C67" s="429"/>
      <c r="D67" s="429"/>
      <c r="E67" s="457"/>
      <c r="F67" s="457"/>
    </row>
    <row r="68" s="357" customFormat="1" ht="24.95" customHeight="1" spans="1:6">
      <c r="A68" s="442">
        <v>599</v>
      </c>
      <c r="B68" s="442" t="s">
        <v>1303</v>
      </c>
      <c r="C68" s="456">
        <f>SUM(C69:C73)</f>
        <v>0</v>
      </c>
      <c r="D68" s="456">
        <f>SUM(D69:D73)</f>
        <v>0</v>
      </c>
      <c r="E68" s="457"/>
      <c r="F68" s="457"/>
    </row>
    <row r="69" s="357" customFormat="1" ht="24.95" customHeight="1" spans="1:6">
      <c r="A69" s="141">
        <v>59907</v>
      </c>
      <c r="B69" s="141" t="s">
        <v>1304</v>
      </c>
      <c r="C69" s="429"/>
      <c r="D69" s="429"/>
      <c r="E69" s="457"/>
      <c r="F69" s="457"/>
    </row>
    <row r="70" s="357" customFormat="1" ht="24.95" customHeight="1" spans="1:6">
      <c r="A70" s="141">
        <v>59908</v>
      </c>
      <c r="B70" s="141" t="s">
        <v>1305</v>
      </c>
      <c r="C70" s="429"/>
      <c r="D70" s="429"/>
      <c r="E70" s="457"/>
      <c r="F70" s="457"/>
    </row>
    <row r="71" s="357" customFormat="1" ht="24.95" customHeight="1" spans="1:6">
      <c r="A71" s="141">
        <v>59909</v>
      </c>
      <c r="B71" s="141" t="s">
        <v>1306</v>
      </c>
      <c r="C71" s="429"/>
      <c r="D71" s="429"/>
      <c r="E71" s="457"/>
      <c r="F71" s="457"/>
    </row>
    <row r="72" s="357" customFormat="1" ht="24.95" customHeight="1" spans="1:6">
      <c r="A72" s="141">
        <v>59910</v>
      </c>
      <c r="B72" s="141" t="s">
        <v>1307</v>
      </c>
      <c r="C72" s="429"/>
      <c r="D72" s="429"/>
      <c r="E72" s="457"/>
      <c r="F72" s="457"/>
    </row>
    <row r="73" s="357" customFormat="1" ht="24.95" customHeight="1" spans="1:6">
      <c r="A73" s="141">
        <v>59999</v>
      </c>
      <c r="B73" s="141" t="s">
        <v>1308</v>
      </c>
      <c r="C73" s="429"/>
      <c r="D73" s="429"/>
      <c r="E73" s="457"/>
      <c r="F73" s="457"/>
    </row>
    <row r="74" ht="12.6" customHeight="1"/>
    <row r="75" ht="12.6" customHeight="1"/>
    <row r="76" ht="12.6" customHeight="1"/>
    <row r="77" ht="12.6" customHeight="1"/>
  </sheetData>
  <mergeCells count="1">
    <mergeCell ref="A2:D2"/>
  </mergeCells>
  <printOptions horizontalCentered="1"/>
  <pageMargins left="0.352777777777778" right="0.352777777777778" top="0.588888888888889" bottom="0.588888888888889" header="0.313888888888889" footer="0.313888888888889"/>
  <pageSetup paperSize="9" scale="110" orientation="portrait"/>
  <headerFooter>
    <oddFooter>&amp;C&amp;"宋体,常规"&amp;11&amp;P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B9" sqref="B9"/>
    </sheetView>
  </sheetViews>
  <sheetFormatPr defaultColWidth="8.88333333333333" defaultRowHeight="15" outlineLevelCol="5"/>
  <cols>
    <col min="1" max="1" width="37" style="5" customWidth="1"/>
    <col min="2" max="2" width="14.25" style="38" customWidth="1"/>
    <col min="3" max="3" width="14.6333333333333" style="38" customWidth="1"/>
    <col min="4" max="4" width="10.6333333333333" style="38" customWidth="1"/>
    <col min="5" max="5" width="12.75" style="38" customWidth="1"/>
    <col min="6" max="6" width="13" style="38" customWidth="1"/>
    <col min="7" max="16384" width="8.88333333333333" style="38"/>
  </cols>
  <sheetData>
    <row r="1" s="431" customFormat="1" ht="24.95" customHeight="1" spans="1:6">
      <c r="A1" s="441" t="s">
        <v>1507</v>
      </c>
      <c r="B1" s="38"/>
      <c r="C1" s="38"/>
      <c r="D1" s="38"/>
      <c r="E1" s="38"/>
      <c r="F1" s="38"/>
    </row>
    <row r="2" s="59" customFormat="1" ht="30" customHeight="1" spans="1:6">
      <c r="A2" s="12" t="s">
        <v>1508</v>
      </c>
      <c r="B2" s="2"/>
      <c r="C2" s="2"/>
      <c r="D2" s="2"/>
      <c r="E2" s="2"/>
    </row>
    <row r="3" s="440" customFormat="1" ht="24.95" customHeight="1" spans="1:6">
      <c r="A3" s="13"/>
      <c r="B3" s="41"/>
      <c r="C3" s="41" t="s">
        <v>1311</v>
      </c>
      <c r="D3" s="41"/>
      <c r="E3" s="41"/>
    </row>
    <row r="4" s="56" customFormat="1" ht="24.95" customHeight="1" spans="1:6">
      <c r="A4" s="17" t="s">
        <v>1509</v>
      </c>
      <c r="B4" s="17" t="s">
        <v>4</v>
      </c>
      <c r="C4" s="17" t="s">
        <v>5</v>
      </c>
      <c r="D4" s="17" t="s">
        <v>6</v>
      </c>
      <c r="E4" s="17" t="s">
        <v>1510</v>
      </c>
    </row>
    <row r="5" s="37" customFormat="1" ht="24.95" customHeight="1" spans="1:6">
      <c r="A5" s="442" t="s">
        <v>1511</v>
      </c>
      <c r="B5" s="443"/>
      <c r="C5" s="444"/>
      <c r="D5" s="444"/>
      <c r="E5" s="445"/>
    </row>
    <row r="6" s="37" customFormat="1" ht="24.95" customHeight="1" spans="1:6">
      <c r="A6" s="446" t="s">
        <v>1512</v>
      </c>
      <c r="B6" s="443"/>
      <c r="C6" s="444"/>
      <c r="D6" s="444"/>
      <c r="E6" s="445"/>
    </row>
    <row r="7" s="37" customFormat="1" ht="24.95" customHeight="1" spans="1:6">
      <c r="A7" s="447"/>
      <c r="B7" s="448"/>
      <c r="C7" s="437"/>
      <c r="D7" s="437"/>
      <c r="E7" s="449"/>
    </row>
    <row r="8" s="37" customFormat="1" ht="24.95" customHeight="1" spans="1:6">
      <c r="A8" s="446" t="s">
        <v>1513</v>
      </c>
      <c r="B8" s="443"/>
      <c r="C8" s="444"/>
      <c r="D8" s="444"/>
      <c r="E8" s="445"/>
    </row>
    <row r="9" s="37" customFormat="1" ht="24.95" customHeight="1" spans="1:6">
      <c r="A9" s="447"/>
      <c r="B9" s="448"/>
      <c r="C9" s="437"/>
      <c r="D9" s="437"/>
      <c r="E9" s="449"/>
    </row>
    <row r="10" s="37" customFormat="1" ht="24.95" customHeight="1" spans="1:6">
      <c r="A10" s="442" t="s">
        <v>1514</v>
      </c>
      <c r="B10" s="443"/>
      <c r="C10" s="444"/>
      <c r="D10" s="444"/>
      <c r="E10" s="445"/>
    </row>
    <row r="11" s="37" customFormat="1" ht="24.95" customHeight="1" spans="1:6">
      <c r="A11" s="446" t="s">
        <v>1512</v>
      </c>
      <c r="B11" s="443"/>
      <c r="C11" s="444"/>
      <c r="D11" s="444"/>
      <c r="E11" s="445"/>
    </row>
    <row r="12" s="37" customFormat="1" ht="24.95" customHeight="1" spans="1:6">
      <c r="A12" s="447"/>
      <c r="B12" s="448"/>
      <c r="C12" s="437"/>
      <c r="D12" s="437"/>
      <c r="E12" s="449"/>
    </row>
    <row r="13" s="37" customFormat="1" ht="24.95" customHeight="1" spans="1:6">
      <c r="A13" s="446" t="s">
        <v>1513</v>
      </c>
      <c r="B13" s="443"/>
      <c r="C13" s="444"/>
      <c r="D13" s="443"/>
      <c r="E13" s="445"/>
    </row>
    <row r="14" s="37" customFormat="1" ht="24.95" customHeight="1" spans="1:6">
      <c r="A14" s="447"/>
      <c r="B14" s="443"/>
      <c r="C14" s="444"/>
      <c r="D14" s="443"/>
      <c r="E14" s="445"/>
    </row>
    <row r="15" s="37" customFormat="1" ht="24.95" customHeight="1" spans="1:6">
      <c r="A15" s="442" t="s">
        <v>1515</v>
      </c>
      <c r="B15" s="443"/>
      <c r="C15" s="444"/>
      <c r="D15" s="443"/>
      <c r="E15" s="445"/>
    </row>
    <row r="16" s="37" customFormat="1" ht="24.95" customHeight="1" spans="1:6">
      <c r="A16" s="446" t="s">
        <v>1512</v>
      </c>
      <c r="B16" s="443"/>
      <c r="C16" s="444"/>
      <c r="D16" s="444"/>
      <c r="E16" s="445"/>
    </row>
    <row r="17" s="37" customFormat="1" ht="24.95" customHeight="1" spans="1:5">
      <c r="A17" s="447"/>
      <c r="B17" s="448"/>
      <c r="C17" s="437"/>
      <c r="D17" s="437"/>
      <c r="E17" s="449"/>
    </row>
    <row r="18" s="37" customFormat="1" ht="24.95" customHeight="1" spans="1:5">
      <c r="A18" s="382" t="s">
        <v>1516</v>
      </c>
      <c r="B18" s="450"/>
      <c r="C18" s="451"/>
      <c r="D18" s="451"/>
      <c r="E18" s="449"/>
    </row>
    <row r="19" s="37" customFormat="1" ht="24.95" customHeight="1" spans="1:5">
      <c r="A19" s="382" t="s">
        <v>1517</v>
      </c>
      <c r="B19" s="450"/>
      <c r="C19" s="451"/>
      <c r="D19" s="451"/>
      <c r="E19" s="449"/>
    </row>
    <row r="20" s="37" customFormat="1" ht="24.95" customHeight="1" spans="1:5">
      <c r="A20" s="382" t="s">
        <v>1518</v>
      </c>
      <c r="B20" s="450"/>
      <c r="C20" s="443"/>
      <c r="D20" s="443"/>
      <c r="E20" s="449"/>
    </row>
    <row r="21" s="37" customFormat="1" ht="24.95" customHeight="1" spans="1:5">
      <c r="A21" s="439" t="s">
        <v>1373</v>
      </c>
      <c r="B21" s="13"/>
      <c r="C21" s="13"/>
      <c r="D21" s="13"/>
      <c r="E21" s="452"/>
    </row>
    <row r="22" ht="24" customHeight="1" spans="1:5">
      <c r="B22" s="453"/>
      <c r="C22" s="453"/>
      <c r="D22" s="453"/>
      <c r="E22" s="454"/>
    </row>
    <row r="23" ht="24" customHeight="1" spans="1:5">
      <c r="B23" s="453"/>
      <c r="C23" s="453"/>
      <c r="D23" s="453"/>
      <c r="E23" s="454"/>
    </row>
    <row r="24" ht="24" customHeight="1" spans="1:5">
      <c r="B24" s="453"/>
      <c r="C24" s="453"/>
      <c r="D24" s="453"/>
      <c r="E24" s="453"/>
    </row>
    <row r="25" ht="24" customHeight="1" spans="1:5">
      <c r="B25" s="453"/>
      <c r="C25" s="453"/>
      <c r="D25" s="453"/>
      <c r="E25" s="453"/>
    </row>
    <row r="26" ht="24" customHeight="1" spans="1:5">
      <c r="B26" s="453"/>
      <c r="C26" s="453"/>
      <c r="D26" s="453"/>
      <c r="E26" s="453"/>
    </row>
    <row r="27" ht="24" customHeight="1" spans="1:5">
      <c r="B27" s="453"/>
      <c r="C27" s="453"/>
      <c r="D27" s="453"/>
      <c r="E27" s="453"/>
    </row>
    <row r="28" ht="24" customHeight="1" spans="1:5">
      <c r="B28" s="453"/>
      <c r="C28" s="453"/>
      <c r="D28" s="453"/>
      <c r="E28" s="453"/>
    </row>
    <row r="29" ht="24" customHeight="1" spans="1:5">
      <c r="B29" s="453"/>
      <c r="C29" s="453"/>
      <c r="D29" s="453"/>
      <c r="E29" s="453"/>
    </row>
    <row r="30" ht="24" customHeight="1" spans="1:5">
      <c r="B30" s="453"/>
      <c r="C30" s="453"/>
      <c r="D30" s="453"/>
      <c r="E30" s="453"/>
    </row>
    <row r="31" ht="24" customHeight="1" spans="1:5">
      <c r="B31" s="453"/>
      <c r="C31" s="453"/>
      <c r="D31" s="453"/>
      <c r="E31" s="453"/>
    </row>
    <row r="32" ht="24" customHeight="1" spans="1:5">
      <c r="B32" s="453"/>
      <c r="C32" s="453"/>
      <c r="D32" s="453"/>
      <c r="E32" s="453"/>
    </row>
    <row r="33" ht="24" customHeight="1" spans="2:5">
      <c r="B33" s="453"/>
      <c r="C33" s="453"/>
      <c r="D33" s="453"/>
      <c r="E33" s="453"/>
    </row>
    <row r="34" ht="24" customHeight="1" spans="2:5">
      <c r="B34" s="453"/>
      <c r="C34" s="453"/>
      <c r="D34" s="453"/>
      <c r="E34" s="453"/>
    </row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</sheetData>
  <mergeCells count="2">
    <mergeCell ref="A2:E2"/>
    <mergeCell ref="C3:E3"/>
  </mergeCells>
  <printOptions horizontalCentered="1"/>
  <pageMargins left="0.352777777777778" right="0.352777777777778" top="0.588888888888889" bottom="0.785416666666667" header="0.313888888888889" footer="0.313888888888889"/>
  <pageSetup paperSize="9" scale="110" fitToHeight="0" orientation="portrait"/>
  <headerFooter>
    <oddFooter>&amp;C&amp;"宋体,常规"&amp;11&amp;P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workbookViewId="0">
      <selection activeCell="B10" sqref="B10"/>
    </sheetView>
  </sheetViews>
  <sheetFormatPr defaultColWidth="8.88333333333333" defaultRowHeight="15.75"/>
  <cols>
    <col min="1" max="1" width="35.4416666666667" style="37" customWidth="1"/>
    <col min="2" max="2" width="14.75" style="37" customWidth="1"/>
    <col min="3" max="3" width="15.5583333333333" style="37" customWidth="1"/>
    <col min="4" max="5" width="11.6333333333333" style="37" customWidth="1"/>
    <col min="6" max="6" width="6.75" style="37" customWidth="1"/>
    <col min="7" max="7" width="9.63333333333333" style="37" customWidth="1"/>
    <col min="8" max="8" width="21.75" style="37" customWidth="1"/>
    <col min="9" max="9" width="17.5" style="37" customWidth="1"/>
    <col min="10" max="10" width="14.25" style="37" customWidth="1"/>
    <col min="11" max="11" width="9" style="37" customWidth="1"/>
    <col min="12" max="12" width="11.8833333333333" style="37" customWidth="1"/>
    <col min="13" max="16384" width="8.88333333333333" style="37"/>
  </cols>
  <sheetData>
    <row r="1" s="431" customFormat="1" ht="24.95" customHeight="1" spans="1:15">
      <c r="A1" s="384" t="s">
        <v>1519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ht="30" customHeight="1" spans="1:15">
      <c r="A2" s="12" t="s">
        <v>1520</v>
      </c>
      <c r="B2" s="40"/>
      <c r="C2" s="40"/>
      <c r="D2" s="40"/>
      <c r="E2" s="40"/>
    </row>
    <row r="3" ht="24.95" customHeight="1" spans="1:15">
      <c r="A3" s="386"/>
      <c r="B3" s="386"/>
      <c r="C3" s="386"/>
      <c r="D3" s="41" t="s">
        <v>1521</v>
      </c>
      <c r="E3" s="41"/>
    </row>
    <row r="4" ht="24.95" customHeight="1" spans="1:15">
      <c r="A4" s="17" t="s">
        <v>1522</v>
      </c>
      <c r="B4" s="17" t="s">
        <v>4</v>
      </c>
      <c r="C4" s="17" t="s">
        <v>5</v>
      </c>
      <c r="D4" s="17" t="s">
        <v>6</v>
      </c>
      <c r="E4" s="17" t="s">
        <v>1510</v>
      </c>
    </row>
    <row r="5" ht="24.95" customHeight="1" spans="1:15">
      <c r="A5" s="141"/>
      <c r="B5" s="42"/>
      <c r="C5" s="435"/>
      <c r="D5" s="435"/>
      <c r="E5" s="436"/>
    </row>
    <row r="6" ht="24.95" customHeight="1" spans="1:15">
      <c r="A6" s="141"/>
      <c r="B6" s="42"/>
      <c r="C6" s="435"/>
      <c r="D6" s="435"/>
      <c r="E6" s="436"/>
    </row>
    <row r="7" ht="24.95" customHeight="1" spans="1:15">
      <c r="A7" s="141"/>
      <c r="B7" s="42"/>
      <c r="C7" s="435"/>
      <c r="D7" s="435"/>
      <c r="E7" s="436"/>
    </row>
    <row r="8" ht="24.95" customHeight="1" spans="1:15">
      <c r="A8" s="141"/>
      <c r="B8" s="42"/>
      <c r="C8" s="437"/>
      <c r="D8" s="437"/>
      <c r="E8" s="436"/>
    </row>
    <row r="9" ht="24.95" customHeight="1" spans="1:15">
      <c r="A9" s="141"/>
      <c r="B9" s="42"/>
      <c r="C9" s="437"/>
      <c r="D9" s="437"/>
      <c r="E9" s="436"/>
    </row>
    <row r="10" ht="24.95" customHeight="1" spans="1:15">
      <c r="A10" s="438" t="s">
        <v>1523</v>
      </c>
      <c r="B10" s="42"/>
      <c r="C10" s="435"/>
      <c r="D10" s="435"/>
      <c r="E10" s="436"/>
    </row>
    <row r="11" s="432" customFormat="1" ht="24.95" customHeight="1" spans="1:15">
      <c r="A11" s="439" t="s">
        <v>1373</v>
      </c>
      <c r="B11" s="386"/>
      <c r="C11" s="386"/>
      <c r="D11" s="386"/>
      <c r="E11" s="386"/>
      <c r="F11" s="37"/>
      <c r="G11" s="37"/>
      <c r="H11" s="37"/>
      <c r="I11" s="37"/>
      <c r="J11" s="37"/>
      <c r="K11" s="37"/>
      <c r="L11" s="37"/>
      <c r="O11" s="37"/>
    </row>
    <row r="12" s="433" customFormat="1" ht="15.6" customHeight="1" spans="1:1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="434" customFormat="1" ht="15.6" customHeight="1" spans="1:1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="434" customFormat="1" ht="15.6" customHeight="1" spans="1:1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="434" customFormat="1" ht="15.6" customHeight="1" spans="1:1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="434" customFormat="1" ht="15.6" customHeight="1" spans="1:15"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="434" customFormat="1" ht="15.6" customHeight="1" spans="1:1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="434" customFormat="1" ht="15.6" customHeight="1" spans="1:1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="434" customFormat="1" ht="15.6" customHeight="1" spans="1:1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="434" customFormat="1" ht="15.6" customHeight="1" spans="1:1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="434" customFormat="1" ht="15.6" customHeight="1" spans="1:1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="434" customFormat="1" ht="15.6" customHeight="1" spans="1:1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="434" customFormat="1" ht="15.6" customHeight="1" spans="1:1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="434" customFormat="1" ht="15.6" customHeight="1" spans="1:1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="434" customFormat="1" ht="15.6" customHeight="1" spans="1:1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="434" customFormat="1" ht="15.6" customHeight="1" spans="1:1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="434" customFormat="1" ht="15.6" customHeight="1" spans="1:1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="434" customFormat="1" ht="15.6" customHeight="1" spans="1:1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="434" customFormat="1" ht="15.6" customHeight="1" spans="1:1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="434" customFormat="1" ht="15.6" customHeight="1" spans="1:1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="434" customFormat="1" ht="15.6" customHeight="1" spans="1:1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="434" customFormat="1" ht="15.6" customHeight="1" spans="1:1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="434" customFormat="1" ht="15.6" customHeight="1" spans="1:1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="434" customFormat="1" ht="15.6" customHeight="1" spans="1:1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="434" customFormat="1" ht="15.6" customHeight="1" spans="1:1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="434" customFormat="1" ht="15.6" customHeight="1" spans="1:1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="434" customFormat="1" ht="15.6" customHeight="1" spans="1:1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="434" customFormat="1" ht="15.6" customHeight="1" spans="1:1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="434" customFormat="1" ht="15.6" customHeight="1" spans="1:1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="434" customFormat="1" ht="15.6" customHeight="1" spans="1:1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="434" customFormat="1" ht="15.6" customHeight="1" spans="1:1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="434" customFormat="1" ht="15.6" customHeight="1" spans="1:1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</row>
    <row r="43" s="434" customFormat="1" ht="15.6" customHeight="1" spans="1:1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</row>
    <row r="44" s="434" customFormat="1" ht="15.6" customHeight="1" spans="1:1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s="434" customFormat="1" ht="15.6" customHeight="1" spans="1:1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="434" customFormat="1" ht="15.6" customHeight="1" spans="1:1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="434" customFormat="1" ht="15.6" customHeight="1" spans="1:1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="434" customFormat="1" ht="15.6" customHeight="1" spans="1:1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="434" customFormat="1" ht="15.6" customHeight="1" spans="1:1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  <row r="50" s="434" customFormat="1" ht="15.6" customHeight="1" spans="1:1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</row>
    <row r="51" s="434" customFormat="1" ht="15.6" customHeight="1" spans="1:1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="434" customFormat="1" ht="15.6" customHeight="1" spans="1:1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</row>
    <row r="53" s="434" customFormat="1" ht="15.6" customHeight="1" spans="1:1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</row>
    <row r="54" s="434" customFormat="1" ht="15.6" customHeight="1" spans="1:1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</row>
    <row r="55" s="434" customFormat="1" ht="15.6" customHeight="1" spans="1:1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</row>
    <row r="56" s="434" customFormat="1" ht="15.6" customHeight="1" spans="1:1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</row>
    <row r="57" s="434" customFormat="1" ht="15.6" customHeight="1" spans="1:1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</row>
    <row r="58" s="434" customFormat="1" ht="15.6" customHeight="1" spans="1:1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</row>
    <row r="59" s="434" customFormat="1" ht="15.6" customHeight="1" spans="1:1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</row>
    <row r="60" s="434" customFormat="1" ht="15.6" customHeight="1" spans="1:1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</row>
    <row r="61" s="434" customFormat="1" ht="15.6" customHeight="1" spans="1:1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</row>
    <row r="62" s="434" customFormat="1" ht="15.6" customHeight="1" spans="1:1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</row>
    <row r="63" s="434" customFormat="1" ht="15.6" customHeight="1" spans="1:1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</row>
    <row r="64" s="434" customFormat="1" ht="15.6" customHeight="1" spans="1:1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</row>
    <row r="65" s="434" customFormat="1" ht="15.6" customHeight="1" spans="1:1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</row>
    <row r="66" s="434" customFormat="1" ht="15.6" customHeight="1" spans="1:12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</row>
    <row r="67" s="434" customFormat="1" ht="15.6" customHeight="1" spans="1:1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</row>
    <row r="68" s="434" customFormat="1" ht="15.6" customHeight="1" spans="1:12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</row>
    <row r="69" s="434" customFormat="1" ht="15.6" customHeight="1" spans="1:1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</row>
    <row r="70" s="434" customFormat="1" ht="15.6" customHeight="1" spans="1:12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</row>
    <row r="71" s="434" customFormat="1" ht="15.6" customHeight="1" spans="1:12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</row>
    <row r="72" s="434" customFormat="1" ht="15.6" customHeight="1" spans="1:12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</row>
    <row r="73" s="434" customFormat="1" ht="15.6" customHeight="1" spans="1:1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</row>
    <row r="74" s="434" customFormat="1" ht="15.6" customHeight="1" spans="1:1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</row>
    <row r="75" s="434" customFormat="1" ht="15.6" customHeight="1" spans="1:1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</row>
    <row r="76" s="434" customFormat="1" ht="15.6" customHeight="1" spans="1:12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</row>
    <row r="77" s="434" customFormat="1" ht="15.6" customHeight="1" spans="1:1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</row>
    <row r="78" s="434" customFormat="1" ht="15.6" customHeight="1" spans="1:12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</row>
    <row r="79" s="434" customFormat="1" ht="15.6" customHeight="1" spans="1:12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</row>
    <row r="80" s="434" customFormat="1" ht="15.6" customHeight="1" spans="1:1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</row>
    <row r="81" s="434" customFormat="1" ht="15.6" customHeight="1" spans="1:1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</row>
  </sheetData>
  <mergeCells count="2">
    <mergeCell ref="A2:E2"/>
    <mergeCell ref="D3:E3"/>
  </mergeCells>
  <printOptions horizontalCentered="1"/>
  <pageMargins left="0.352777777777778" right="0.352777777777778" top="0.785416666666667" bottom="0.588888888888889" header="0.313888888888889" footer="0.313888888888889"/>
  <pageSetup paperSize="9" scale="110" orientation="portrait"/>
  <headerFooter>
    <oddFooter>&amp;C&amp;"宋体,常规"&amp;11&amp;P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G23" sqref="G23"/>
    </sheetView>
  </sheetViews>
  <sheetFormatPr defaultColWidth="8.88333333333333" defaultRowHeight="15" outlineLevelCol="7"/>
  <cols>
    <col min="1" max="1" width="40.375" style="38" customWidth="1"/>
    <col min="2" max="2" width="9.38333333333333" style="38" customWidth="1"/>
    <col min="3" max="3" width="8.88333333333333" style="348" customWidth="1"/>
    <col min="4" max="4" width="8.75" style="348" customWidth="1"/>
    <col min="5" max="5" width="13.3833333333333" style="348" customWidth="1"/>
    <col min="6" max="6" width="15.5" style="348" hidden="1" customWidth="1"/>
    <col min="7" max="7" width="12.5" style="348" customWidth="1"/>
    <col min="8" max="32" width="9" style="38" customWidth="1"/>
    <col min="33" max="16384" width="8.88333333333333" style="38"/>
  </cols>
  <sheetData>
    <row r="1" s="37" customFormat="1" ht="24.95" customHeight="1" spans="1:7">
      <c r="A1" s="384" t="s">
        <v>1524</v>
      </c>
      <c r="C1" s="352"/>
      <c r="D1" s="352"/>
      <c r="E1" s="352"/>
      <c r="F1" s="352"/>
      <c r="G1" s="352"/>
    </row>
    <row r="2" s="347" customFormat="1" ht="30" customHeight="1" spans="1:7">
      <c r="A2" s="51" t="s">
        <v>1525</v>
      </c>
      <c r="B2" s="385"/>
      <c r="C2" s="385"/>
      <c r="D2" s="385"/>
      <c r="E2" s="385"/>
      <c r="F2" s="385"/>
      <c r="G2" s="40"/>
    </row>
    <row r="3" ht="24.95" customHeight="1" spans="1:7">
      <c r="A3" s="386"/>
      <c r="B3" s="387"/>
      <c r="C3" s="388"/>
      <c r="D3" s="388"/>
      <c r="E3" s="388"/>
      <c r="F3" s="388"/>
      <c r="G3" s="361" t="s">
        <v>2</v>
      </c>
    </row>
    <row r="4" s="37" customFormat="1" ht="54" customHeight="1" spans="1:7">
      <c r="A4" s="389" t="s">
        <v>3</v>
      </c>
      <c r="B4" s="390" t="s">
        <v>1526</v>
      </c>
      <c r="C4" s="390" t="s">
        <v>1527</v>
      </c>
      <c r="D4" s="390" t="s">
        <v>6</v>
      </c>
      <c r="E4" s="391" t="s">
        <v>1528</v>
      </c>
      <c r="F4" s="390" t="s">
        <v>1529</v>
      </c>
      <c r="G4" s="389" t="s">
        <v>9</v>
      </c>
    </row>
    <row r="5" s="37" customFormat="1" ht="24.95" customHeight="1" spans="1:7">
      <c r="A5" s="392" t="s">
        <v>1530</v>
      </c>
      <c r="B5" s="393"/>
      <c r="C5" s="394"/>
      <c r="D5" s="394"/>
      <c r="E5" s="395"/>
      <c r="F5" s="395"/>
      <c r="G5" s="396"/>
    </row>
    <row r="6" s="37" customFormat="1" ht="37.5" customHeight="1" spans="1:7">
      <c r="A6" s="392" t="s">
        <v>1531</v>
      </c>
      <c r="B6" s="393"/>
      <c r="C6" s="394"/>
      <c r="D6" s="394"/>
      <c r="E6" s="395"/>
      <c r="F6" s="395"/>
      <c r="G6" s="396"/>
    </row>
    <row r="7" s="37" customFormat="1" ht="24.95" customHeight="1" spans="1:7">
      <c r="A7" s="392" t="s">
        <v>1532</v>
      </c>
      <c r="B7" s="393"/>
      <c r="C7" s="394"/>
      <c r="D7" s="394"/>
      <c r="E7" s="395"/>
      <c r="F7" s="395"/>
      <c r="G7" s="396"/>
    </row>
    <row r="8" s="37" customFormat="1" ht="24.95" customHeight="1" spans="1:7">
      <c r="A8" s="392" t="s">
        <v>1533</v>
      </c>
      <c r="B8" s="393"/>
      <c r="C8" s="394"/>
      <c r="D8" s="394"/>
      <c r="E8" s="395"/>
      <c r="F8" s="395"/>
      <c r="G8" s="396"/>
    </row>
    <row r="9" s="37" customFormat="1" ht="37.5" customHeight="1" spans="1:7">
      <c r="A9" s="392" t="s">
        <v>1534</v>
      </c>
      <c r="B9" s="393"/>
      <c r="C9" s="394"/>
      <c r="D9" s="394"/>
      <c r="E9" s="395"/>
      <c r="F9" s="395"/>
      <c r="G9" s="396"/>
    </row>
    <row r="10" s="37" customFormat="1" ht="24.95" customHeight="1" spans="1:7">
      <c r="A10" s="392" t="s">
        <v>1535</v>
      </c>
      <c r="B10" s="393"/>
      <c r="C10" s="397"/>
      <c r="D10" s="397"/>
      <c r="E10" s="398"/>
      <c r="F10" s="398"/>
      <c r="G10" s="399"/>
    </row>
    <row r="11" s="37" customFormat="1" ht="24.95" customHeight="1" spans="1:7">
      <c r="A11" s="392" t="s">
        <v>1536</v>
      </c>
      <c r="B11" s="393"/>
      <c r="C11" s="397"/>
      <c r="D11" s="397"/>
      <c r="E11" s="398"/>
      <c r="F11" s="398"/>
      <c r="G11" s="399"/>
    </row>
    <row r="12" s="37" customFormat="1" ht="24.95" customHeight="1" spans="1:7">
      <c r="A12" s="392" t="s">
        <v>1537</v>
      </c>
      <c r="B12" s="393"/>
      <c r="C12" s="397"/>
      <c r="D12" s="397"/>
      <c r="E12" s="398"/>
      <c r="F12" s="398"/>
      <c r="G12" s="399"/>
    </row>
    <row r="13" s="37" customFormat="1" ht="24.95" customHeight="1" spans="1:7">
      <c r="A13" s="392" t="s">
        <v>1538</v>
      </c>
      <c r="B13" s="400">
        <f>SUM(B14:B18)</f>
        <v>8000</v>
      </c>
      <c r="C13" s="400">
        <f>SUM(C14:C18)</f>
        <v>5841</v>
      </c>
      <c r="D13" s="400">
        <f>SUM(D14:D18)</f>
        <v>5921</v>
      </c>
      <c r="E13" s="401">
        <f>SUM(D13/C13)</f>
        <v>1.01369628488273</v>
      </c>
      <c r="F13" s="400">
        <v>6487</v>
      </c>
      <c r="G13" s="368">
        <f t="shared" ref="G13:G16" si="0">SUM(D13-F13)/F13</f>
        <v>-0.0872514259287806</v>
      </c>
    </row>
    <row r="14" s="37" customFormat="1" ht="24.95" customHeight="1" spans="1:7">
      <c r="A14" s="369" t="s">
        <v>1539</v>
      </c>
      <c r="B14" s="402">
        <v>8000</v>
      </c>
      <c r="C14" s="402">
        <v>5841</v>
      </c>
      <c r="D14" s="402">
        <v>5940</v>
      </c>
      <c r="E14" s="403">
        <f>D14/C14</f>
        <v>1.01694915254237</v>
      </c>
      <c r="F14" s="402">
        <v>6573</v>
      </c>
      <c r="G14" s="371">
        <f t="shared" si="0"/>
        <v>-0.0963030579643998</v>
      </c>
    </row>
    <row r="15" s="37" customFormat="1" ht="24.95" hidden="1" customHeight="1" spans="1:7">
      <c r="A15" s="369" t="s">
        <v>1540</v>
      </c>
      <c r="B15" s="404"/>
      <c r="C15" s="394"/>
      <c r="D15" s="394"/>
      <c r="E15" s="403"/>
      <c r="F15" s="394"/>
      <c r="G15" s="371"/>
    </row>
    <row r="16" s="37" customFormat="1" ht="24.95" hidden="1" customHeight="1" spans="1:7">
      <c r="A16" s="369" t="s">
        <v>1541</v>
      </c>
      <c r="B16" s="404"/>
      <c r="C16" s="394"/>
      <c r="D16" s="394"/>
      <c r="E16" s="403"/>
      <c r="F16" s="394"/>
      <c r="G16" s="371"/>
    </row>
    <row r="17" s="37" customFormat="1" ht="24.95" customHeight="1" spans="1:8">
      <c r="A17" s="369" t="s">
        <v>1542</v>
      </c>
      <c r="B17" s="404"/>
      <c r="C17" s="402"/>
      <c r="D17" s="402">
        <v>-19</v>
      </c>
      <c r="E17" s="403"/>
      <c r="F17" s="402"/>
      <c r="G17" s="371"/>
    </row>
    <row r="18" s="37" customFormat="1" ht="24.95" customHeight="1" spans="1:8">
      <c r="A18" s="369" t="s">
        <v>1543</v>
      </c>
      <c r="B18" s="404"/>
      <c r="C18" s="397"/>
      <c r="D18" s="405"/>
      <c r="E18" s="403"/>
      <c r="F18" s="405">
        <v>-86</v>
      </c>
      <c r="G18" s="371">
        <f>SUM(D18-F18)/F18</f>
        <v>-1</v>
      </c>
    </row>
    <row r="19" s="37" customFormat="1" ht="24.95" customHeight="1" spans="1:8">
      <c r="A19" s="392" t="s">
        <v>1544</v>
      </c>
      <c r="B19" s="393"/>
      <c r="C19" s="404"/>
      <c r="D19" s="404"/>
      <c r="E19" s="406"/>
      <c r="F19" s="404"/>
      <c r="G19" s="371"/>
      <c r="H19" s="37" t="s">
        <v>1545</v>
      </c>
    </row>
    <row r="20" s="37" customFormat="1" ht="24.95" customHeight="1" spans="1:8">
      <c r="A20" s="392" t="s">
        <v>1546</v>
      </c>
      <c r="B20" s="400"/>
      <c r="C20" s="400"/>
      <c r="D20" s="400"/>
      <c r="E20" s="401"/>
      <c r="F20" s="400"/>
      <c r="G20" s="371"/>
    </row>
    <row r="21" s="37" customFormat="1" ht="24.95" customHeight="1" spans="1:8">
      <c r="A21" s="369" t="s">
        <v>1547</v>
      </c>
      <c r="B21" s="404"/>
      <c r="C21" s="407"/>
      <c r="D21" s="407"/>
      <c r="E21" s="408"/>
      <c r="F21" s="407"/>
      <c r="G21" s="371"/>
    </row>
    <row r="22" s="37" customFormat="1" ht="24.95" customHeight="1" spans="1:8">
      <c r="A22" s="369" t="s">
        <v>1548</v>
      </c>
      <c r="B22" s="404"/>
      <c r="C22" s="407"/>
      <c r="D22" s="407"/>
      <c r="E22" s="409"/>
      <c r="F22" s="407"/>
      <c r="G22" s="371"/>
    </row>
    <row r="23" s="83" customFormat="1" ht="24.95" customHeight="1" spans="1:8">
      <c r="A23" s="392" t="s">
        <v>1549</v>
      </c>
      <c r="B23" s="393"/>
      <c r="C23" s="410"/>
      <c r="D23" s="410"/>
      <c r="E23" s="401"/>
      <c r="F23" s="410"/>
      <c r="G23" s="371"/>
    </row>
    <row r="24" s="37" customFormat="1" ht="24.95" customHeight="1" spans="1:8">
      <c r="A24" s="392" t="s">
        <v>1550</v>
      </c>
      <c r="B24" s="393"/>
      <c r="C24" s="407"/>
      <c r="D24" s="407"/>
      <c r="E24" s="409"/>
      <c r="F24" s="407"/>
      <c r="G24" s="371"/>
    </row>
    <row r="25" s="83" customFormat="1" ht="37.5" customHeight="1" spans="1:8">
      <c r="A25" s="392" t="s">
        <v>1551</v>
      </c>
      <c r="B25" s="393"/>
      <c r="C25" s="410">
        <f>SUM(C26:C27)</f>
        <v>2159</v>
      </c>
      <c r="D25" s="410">
        <f>SUM(D26:D27)</f>
        <v>2159</v>
      </c>
      <c r="E25" s="401">
        <f t="shared" ref="E25:E27" si="1">D25/C25</f>
        <v>1</v>
      </c>
      <c r="F25" s="410">
        <v>20</v>
      </c>
      <c r="G25" s="371">
        <f t="shared" ref="G25:G28" si="2">SUM(D25-F25)/F25</f>
        <v>106.95</v>
      </c>
    </row>
    <row r="26" s="37" customFormat="1" ht="37.5" customHeight="1" spans="1:8">
      <c r="A26" s="373" t="s">
        <v>1552</v>
      </c>
      <c r="B26" s="404"/>
      <c r="C26" s="402">
        <v>1168</v>
      </c>
      <c r="D26" s="402">
        <v>1168</v>
      </c>
      <c r="E26" s="403">
        <f t="shared" si="1"/>
        <v>1</v>
      </c>
      <c r="F26" s="402">
        <v>20</v>
      </c>
      <c r="G26" s="371">
        <f t="shared" si="2"/>
        <v>57.4</v>
      </c>
    </row>
    <row r="27" s="37" customFormat="1" ht="37.5" customHeight="1" spans="1:8">
      <c r="A27" s="373" t="s">
        <v>1553</v>
      </c>
      <c r="B27" s="404"/>
      <c r="C27" s="402">
        <v>991</v>
      </c>
      <c r="D27" s="402">
        <v>991</v>
      </c>
      <c r="E27" s="403">
        <f t="shared" si="1"/>
        <v>1</v>
      </c>
      <c r="F27" s="402"/>
      <c r="G27" s="371"/>
    </row>
    <row r="28" ht="24.95" customHeight="1" spans="1:8">
      <c r="A28" s="411" t="s">
        <v>1554</v>
      </c>
      <c r="B28" s="400">
        <f t="shared" ref="B28:F28" si="3">SUM(B6+B7+B8+B9+B10+B11+B12+B13+B19+B20+B23+B24+B25)</f>
        <v>8000</v>
      </c>
      <c r="C28" s="400">
        <f t="shared" si="3"/>
        <v>8000</v>
      </c>
      <c r="D28" s="400">
        <f t="shared" si="3"/>
        <v>8080</v>
      </c>
      <c r="E28" s="401">
        <f>SUM(D28/C28)</f>
        <v>1.01</v>
      </c>
      <c r="F28" s="400">
        <f t="shared" si="3"/>
        <v>6507</v>
      </c>
      <c r="G28" s="368">
        <f t="shared" si="2"/>
        <v>0.241739664976179</v>
      </c>
    </row>
  </sheetData>
  <mergeCells count="1">
    <mergeCell ref="A2:G2"/>
  </mergeCells>
  <printOptions horizontalCentered="1"/>
  <pageMargins left="0.352777777777778" right="0.352777777777778" top="0.588888888888889" bottom="0.588888888888889" header="0.313888888888889" footer="0.313888888888889"/>
  <pageSetup paperSize="9" scale="101" orientation="portrait"/>
  <headerFooter>
    <oddFooter>&amp;C&amp;"宋体,常规"&amp;11&amp;P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1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C9" sqref="C9"/>
    </sheetView>
  </sheetViews>
  <sheetFormatPr defaultColWidth="8.88333333333333" defaultRowHeight="15" outlineLevelCol="7"/>
  <cols>
    <col min="1" max="1" width="48.6333333333333" style="5" customWidth="1"/>
    <col min="2" max="2" width="10" style="348" customWidth="1"/>
    <col min="3" max="3" width="9.38333333333333" style="348" customWidth="1"/>
    <col min="4" max="4" width="9.25" style="348" customWidth="1"/>
    <col min="5" max="5" width="13.8833333333333" style="349" customWidth="1"/>
    <col min="6" max="6" width="14.3833333333333" style="349" hidden="1" customWidth="1"/>
    <col min="7" max="7" width="12.25" style="350" customWidth="1"/>
    <col min="8" max="24" width="9" style="38" customWidth="1"/>
    <col min="25" max="16384" width="8.88333333333333" style="38"/>
  </cols>
  <sheetData>
    <row r="1" s="37" customFormat="1" ht="24.95" customHeight="1" spans="1:8">
      <c r="A1" s="351" t="s">
        <v>1555</v>
      </c>
      <c r="B1" s="352"/>
      <c r="C1" s="352"/>
      <c r="D1" s="352"/>
      <c r="E1" s="353"/>
      <c r="F1" s="353"/>
      <c r="G1" s="354"/>
    </row>
    <row r="2" s="347" customFormat="1" ht="30" customHeight="1" spans="1:8">
      <c r="A2" s="12" t="s">
        <v>1556</v>
      </c>
      <c r="B2" s="355"/>
      <c r="C2" s="355"/>
      <c r="D2" s="355"/>
      <c r="E2" s="40"/>
      <c r="F2" s="355"/>
      <c r="G2" s="356"/>
    </row>
    <row r="3" ht="24.95" customHeight="1" spans="1:8">
      <c r="A3" s="357"/>
      <c r="B3" s="358"/>
      <c r="C3" s="359"/>
      <c r="D3" s="359"/>
      <c r="E3" s="360"/>
      <c r="F3" s="359"/>
      <c r="G3" s="361" t="s">
        <v>2</v>
      </c>
    </row>
    <row r="4" s="4" customFormat="1" ht="59.1" customHeight="1" spans="1:8">
      <c r="A4" s="362" t="s">
        <v>1557</v>
      </c>
      <c r="B4" s="363" t="s">
        <v>1558</v>
      </c>
      <c r="C4" s="364" t="s">
        <v>1559</v>
      </c>
      <c r="D4" s="364" t="s">
        <v>44</v>
      </c>
      <c r="E4" s="365" t="s">
        <v>1560</v>
      </c>
      <c r="F4" s="364" t="s">
        <v>1561</v>
      </c>
      <c r="G4" s="362" t="s">
        <v>1562</v>
      </c>
      <c r="H4" s="366"/>
    </row>
    <row r="5" s="120" customFormat="1" ht="24.95" customHeight="1" spans="1:8">
      <c r="A5" s="139" t="s">
        <v>1563</v>
      </c>
      <c r="B5" s="367">
        <f t="shared" ref="B5:F5" si="0">B6</f>
        <v>1</v>
      </c>
      <c r="C5" s="367">
        <f t="shared" si="0"/>
        <v>1</v>
      </c>
      <c r="D5" s="367">
        <f t="shared" si="0"/>
        <v>1</v>
      </c>
      <c r="E5" s="368">
        <f t="shared" ref="E5:E7" si="1">SUM(D5)/C5</f>
        <v>1</v>
      </c>
      <c r="F5" s="367">
        <f t="shared" si="0"/>
        <v>1</v>
      </c>
      <c r="G5" s="368"/>
    </row>
    <row r="6" s="4" customFormat="1" ht="24.95" customHeight="1" spans="1:8">
      <c r="A6" s="369" t="s">
        <v>1564</v>
      </c>
      <c r="B6" s="367">
        <f t="shared" ref="B6:F6" si="2">SUM(B7:B7)</f>
        <v>1</v>
      </c>
      <c r="C6" s="367">
        <f t="shared" si="2"/>
        <v>1</v>
      </c>
      <c r="D6" s="367">
        <f t="shared" si="2"/>
        <v>1</v>
      </c>
      <c r="E6" s="368">
        <f t="shared" si="1"/>
        <v>1</v>
      </c>
      <c r="F6" s="367">
        <f t="shared" si="2"/>
        <v>1</v>
      </c>
      <c r="G6" s="368"/>
    </row>
    <row r="7" s="4" customFormat="1" ht="24.95" customHeight="1" spans="1:8">
      <c r="A7" s="369" t="s">
        <v>1565</v>
      </c>
      <c r="B7" s="370">
        <v>1</v>
      </c>
      <c r="C7" s="370">
        <v>1</v>
      </c>
      <c r="D7" s="370">
        <v>1</v>
      </c>
      <c r="E7" s="371">
        <f t="shared" si="1"/>
        <v>1</v>
      </c>
      <c r="F7" s="370">
        <v>1</v>
      </c>
      <c r="G7" s="368"/>
    </row>
    <row r="8" s="4" customFormat="1" ht="24.95" customHeight="1" spans="1:8">
      <c r="A8" s="139" t="s">
        <v>1566</v>
      </c>
      <c r="B8" s="367"/>
      <c r="C8" s="367"/>
      <c r="D8" s="367"/>
      <c r="E8" s="368"/>
      <c r="F8" s="367"/>
      <c r="G8" s="368"/>
    </row>
    <row r="9" s="4" customFormat="1" ht="24.95" customHeight="1" spans="1:8">
      <c r="A9" s="369" t="s">
        <v>1567</v>
      </c>
      <c r="B9" s="367"/>
      <c r="C9" s="367"/>
      <c r="D9" s="367"/>
      <c r="E9" s="368"/>
      <c r="F9" s="367"/>
      <c r="G9" s="368"/>
    </row>
    <row r="10" s="4" customFormat="1" ht="24.95" customHeight="1" spans="1:8">
      <c r="A10" s="369" t="s">
        <v>1568</v>
      </c>
      <c r="B10" s="370"/>
      <c r="C10" s="370"/>
      <c r="D10" s="370"/>
      <c r="E10" s="371"/>
      <c r="F10" s="370"/>
      <c r="G10" s="368"/>
    </row>
    <row r="11" s="4" customFormat="1" ht="24.95" customHeight="1" spans="1:8">
      <c r="A11" s="369" t="s">
        <v>1569</v>
      </c>
      <c r="B11" s="370"/>
      <c r="C11" s="370"/>
      <c r="D11" s="370"/>
      <c r="E11" s="371"/>
      <c r="F11" s="370"/>
      <c r="G11" s="368"/>
    </row>
    <row r="12" s="120" customFormat="1" ht="24.95" customHeight="1" spans="1:8">
      <c r="A12" s="139" t="s">
        <v>1570</v>
      </c>
      <c r="B12" s="367"/>
      <c r="C12" s="367">
        <f>C13</f>
        <v>500</v>
      </c>
      <c r="D12" s="367"/>
      <c r="E12" s="368"/>
      <c r="F12" s="367"/>
      <c r="G12" s="368"/>
    </row>
    <row r="13" s="4" customFormat="1" ht="24.95" customHeight="1" spans="1:8">
      <c r="A13" s="372" t="s">
        <v>1571</v>
      </c>
      <c r="B13" s="370"/>
      <c r="C13" s="370">
        <v>500</v>
      </c>
      <c r="D13" s="370"/>
      <c r="E13" s="371"/>
      <c r="F13" s="370"/>
      <c r="G13" s="368"/>
    </row>
    <row r="14" s="4" customFormat="1" ht="24.95" customHeight="1" spans="1:8">
      <c r="A14" s="139" t="s">
        <v>1572</v>
      </c>
      <c r="B14" s="367">
        <f t="shared" ref="B14:F14" si="3">B15+B23+B25</f>
        <v>11743</v>
      </c>
      <c r="C14" s="367">
        <f t="shared" si="3"/>
        <v>20022</v>
      </c>
      <c r="D14" s="367">
        <f t="shared" si="3"/>
        <v>11323</v>
      </c>
      <c r="E14" s="368">
        <f t="shared" ref="E14:E22" si="4">SUM(D14)/C14</f>
        <v>0.565527919288782</v>
      </c>
      <c r="F14" s="367">
        <f t="shared" si="3"/>
        <v>6608</v>
      </c>
      <c r="G14" s="368">
        <f t="shared" ref="G14:G17" si="5">(D14-F14)/F14</f>
        <v>0.713529055690073</v>
      </c>
    </row>
    <row r="15" s="4" customFormat="1" ht="24.95" customHeight="1" spans="1:8">
      <c r="A15" s="369" t="s">
        <v>1573</v>
      </c>
      <c r="B15" s="367">
        <f t="shared" ref="B15:F15" si="6">SUM(B16:B22)</f>
        <v>5929</v>
      </c>
      <c r="C15" s="367">
        <f t="shared" si="6"/>
        <v>6380</v>
      </c>
      <c r="D15" s="367">
        <f t="shared" si="6"/>
        <v>5599</v>
      </c>
      <c r="E15" s="368">
        <f t="shared" si="4"/>
        <v>0.877586206896552</v>
      </c>
      <c r="F15" s="367">
        <f t="shared" si="6"/>
        <v>4043</v>
      </c>
      <c r="G15" s="368">
        <f t="shared" si="5"/>
        <v>0.384862725698739</v>
      </c>
    </row>
    <row r="16" s="4" customFormat="1" ht="24.95" customHeight="1" spans="1:8">
      <c r="A16" s="369" t="s">
        <v>1574</v>
      </c>
      <c r="B16" s="367"/>
      <c r="C16" s="370"/>
      <c r="D16" s="370"/>
      <c r="E16" s="371"/>
      <c r="F16" s="370"/>
      <c r="G16" s="368"/>
    </row>
    <row r="17" s="4" customFormat="1" ht="24.95" customHeight="1" spans="1:8">
      <c r="A17" s="369" t="s">
        <v>1575</v>
      </c>
      <c r="B17" s="370">
        <v>5791</v>
      </c>
      <c r="C17" s="370">
        <v>5268</v>
      </c>
      <c r="D17" s="370">
        <v>4504</v>
      </c>
      <c r="E17" s="371">
        <f t="shared" si="4"/>
        <v>0.854973424449506</v>
      </c>
      <c r="F17" s="370">
        <v>3387</v>
      </c>
      <c r="G17" s="371">
        <f t="shared" si="5"/>
        <v>0.329790374963094</v>
      </c>
    </row>
    <row r="18" s="4" customFormat="1" ht="24.95" customHeight="1" spans="1:8">
      <c r="A18" s="137" t="s">
        <v>1576</v>
      </c>
      <c r="B18" s="370">
        <v>21</v>
      </c>
      <c r="C18" s="370">
        <f>D18+H18</f>
        <v>21</v>
      </c>
      <c r="D18" s="370">
        <v>21</v>
      </c>
      <c r="E18" s="371">
        <f t="shared" si="4"/>
        <v>1</v>
      </c>
      <c r="F18" s="370"/>
      <c r="G18" s="371"/>
    </row>
    <row r="19" s="4" customFormat="1" ht="24.95" customHeight="1" spans="1:8">
      <c r="A19" s="369" t="s">
        <v>1577</v>
      </c>
      <c r="B19" s="370">
        <v>2</v>
      </c>
      <c r="C19" s="370">
        <f>D19+H19</f>
        <v>529</v>
      </c>
      <c r="D19" s="370">
        <v>529</v>
      </c>
      <c r="E19" s="371">
        <f t="shared" si="4"/>
        <v>1</v>
      </c>
      <c r="F19" s="370">
        <v>204</v>
      </c>
      <c r="G19" s="371">
        <f t="shared" ref="G19:G26" si="7">(D19-F19)/F19</f>
        <v>1.59313725490196</v>
      </c>
    </row>
    <row r="20" s="4" customFormat="1" ht="24.95" customHeight="1" spans="1:8">
      <c r="A20" s="369" t="s">
        <v>1578</v>
      </c>
      <c r="B20" s="370">
        <v>115</v>
      </c>
      <c r="C20" s="370">
        <v>485</v>
      </c>
      <c r="D20" s="370">
        <v>468</v>
      </c>
      <c r="E20" s="371">
        <f t="shared" si="4"/>
        <v>0.964948453608247</v>
      </c>
      <c r="F20" s="370">
        <v>452</v>
      </c>
      <c r="G20" s="371">
        <f t="shared" si="7"/>
        <v>0.0353982300884956</v>
      </c>
    </row>
    <row r="21" s="4" customFormat="1" ht="24.95" customHeight="1" spans="1:8">
      <c r="A21" s="373" t="s">
        <v>1579</v>
      </c>
      <c r="B21" s="370"/>
      <c r="C21" s="370">
        <v>30</v>
      </c>
      <c r="D21" s="370">
        <v>30</v>
      </c>
      <c r="E21" s="371">
        <f t="shared" si="4"/>
        <v>1</v>
      </c>
      <c r="F21" s="370"/>
      <c r="G21" s="371"/>
    </row>
    <row r="22" s="4" customFormat="1" ht="37.5" spans="1:8">
      <c r="A22" s="373" t="s">
        <v>1580</v>
      </c>
      <c r="B22" s="370"/>
      <c r="C22" s="370">
        <v>47</v>
      </c>
      <c r="D22" s="370">
        <v>47</v>
      </c>
      <c r="E22" s="371">
        <f t="shared" si="4"/>
        <v>1</v>
      </c>
      <c r="F22" s="370"/>
      <c r="G22" s="371"/>
    </row>
    <row r="23" s="4" customFormat="1" ht="24.95" customHeight="1" spans="1:8">
      <c r="A23" s="369" t="s">
        <v>1581</v>
      </c>
      <c r="B23" s="367"/>
      <c r="C23" s="367"/>
      <c r="D23" s="367"/>
      <c r="E23" s="371"/>
      <c r="F23" s="367">
        <f>F24</f>
        <v>63</v>
      </c>
      <c r="G23" s="368">
        <f t="shared" si="7"/>
        <v>-1</v>
      </c>
    </row>
    <row r="24" s="4" customFormat="1" ht="24.95" customHeight="1" spans="1:8">
      <c r="A24" s="373" t="s">
        <v>1582</v>
      </c>
      <c r="B24" s="370"/>
      <c r="C24" s="370"/>
      <c r="D24" s="370"/>
      <c r="E24" s="371"/>
      <c r="F24" s="370">
        <v>63</v>
      </c>
      <c r="G24" s="368">
        <f t="shared" si="7"/>
        <v>-1</v>
      </c>
    </row>
    <row r="25" s="120" customFormat="1" ht="24.95" customHeight="1" spans="1:8">
      <c r="A25" s="374" t="s">
        <v>1583</v>
      </c>
      <c r="B25" s="367">
        <f t="shared" ref="B25:F25" si="8">B26+B27</f>
        <v>5814</v>
      </c>
      <c r="C25" s="367">
        <f t="shared" si="8"/>
        <v>13642</v>
      </c>
      <c r="D25" s="367">
        <f t="shared" si="8"/>
        <v>5724</v>
      </c>
      <c r="E25" s="368">
        <v>1.46610169491525</v>
      </c>
      <c r="F25" s="367">
        <f t="shared" si="8"/>
        <v>2502</v>
      </c>
      <c r="G25" s="368">
        <f t="shared" si="7"/>
        <v>1.28776978417266</v>
      </c>
      <c r="H25" s="4"/>
    </row>
    <row r="26" s="120" customFormat="1" ht="24.95" customHeight="1" spans="1:8">
      <c r="A26" s="375" t="s">
        <v>1584</v>
      </c>
      <c r="B26" s="370">
        <v>2444</v>
      </c>
      <c r="C26" s="370">
        <v>10272</v>
      </c>
      <c r="D26" s="370">
        <v>2504</v>
      </c>
      <c r="E26" s="371">
        <f t="shared" ref="E26:E37" si="9">SUM(D26)/C26</f>
        <v>0.243769470404984</v>
      </c>
      <c r="F26" s="370">
        <v>2502</v>
      </c>
      <c r="G26" s="371">
        <f t="shared" si="7"/>
        <v>0.000799360511590727</v>
      </c>
      <c r="H26" s="4"/>
    </row>
    <row r="27" s="120" customFormat="1" ht="24.95" customHeight="1" spans="1:8">
      <c r="A27" s="376" t="s">
        <v>1585</v>
      </c>
      <c r="B27" s="370">
        <v>3370</v>
      </c>
      <c r="C27" s="370">
        <v>3370</v>
      </c>
      <c r="D27" s="370">
        <v>3220</v>
      </c>
      <c r="E27" s="371">
        <f t="shared" si="9"/>
        <v>0.955489614243323</v>
      </c>
      <c r="F27" s="370"/>
      <c r="G27" s="371"/>
      <c r="H27" s="4"/>
    </row>
    <row r="28" s="4" customFormat="1" ht="24.95" customHeight="1" spans="1:8">
      <c r="A28" s="377" t="s">
        <v>1586</v>
      </c>
      <c r="B28" s="367">
        <f t="shared" ref="B28:F28" si="10">B29+B32</f>
        <v>595</v>
      </c>
      <c r="C28" s="367">
        <f t="shared" si="10"/>
        <v>914</v>
      </c>
      <c r="D28" s="367">
        <f t="shared" si="10"/>
        <v>585</v>
      </c>
      <c r="E28" s="368">
        <v>0.466101694915254</v>
      </c>
      <c r="F28" s="367">
        <f t="shared" si="10"/>
        <v>1038</v>
      </c>
      <c r="G28" s="368">
        <f t="shared" ref="G28:G32" si="11">(D28-F28)/F28</f>
        <v>-0.436416184971098</v>
      </c>
    </row>
    <row r="29" s="4" customFormat="1" ht="24.95" customHeight="1" spans="1:8">
      <c r="A29" s="369" t="s">
        <v>1587</v>
      </c>
      <c r="B29" s="367">
        <f t="shared" ref="B29:F29" si="12">SUM(B30:B31)</f>
        <v>301</v>
      </c>
      <c r="C29" s="367">
        <f t="shared" si="12"/>
        <v>414</v>
      </c>
      <c r="D29" s="367">
        <f t="shared" si="12"/>
        <v>221</v>
      </c>
      <c r="E29" s="368">
        <v>0.466101694915254</v>
      </c>
      <c r="F29" s="367">
        <f t="shared" si="12"/>
        <v>707</v>
      </c>
      <c r="G29" s="368">
        <f t="shared" si="11"/>
        <v>-0.687411598302687</v>
      </c>
    </row>
    <row r="30" s="4" customFormat="1" ht="24.95" customHeight="1" spans="1:8">
      <c r="A30" s="137" t="s">
        <v>1588</v>
      </c>
      <c r="B30" s="370">
        <v>84</v>
      </c>
      <c r="C30" s="370">
        <v>196</v>
      </c>
      <c r="D30" s="370">
        <v>56</v>
      </c>
      <c r="E30" s="371">
        <f t="shared" si="9"/>
        <v>0.285714285714286</v>
      </c>
      <c r="F30" s="370">
        <v>599</v>
      </c>
      <c r="G30" s="371">
        <f t="shared" si="11"/>
        <v>-0.906510851419032</v>
      </c>
    </row>
    <row r="31" s="4" customFormat="1" ht="24.95" customHeight="1" spans="1:8">
      <c r="A31" s="369" t="s">
        <v>1589</v>
      </c>
      <c r="B31" s="370">
        <v>217</v>
      </c>
      <c r="C31" s="370">
        <v>218</v>
      </c>
      <c r="D31" s="370">
        <v>165</v>
      </c>
      <c r="E31" s="371">
        <f t="shared" si="9"/>
        <v>0.756880733944954</v>
      </c>
      <c r="F31" s="370">
        <v>108</v>
      </c>
      <c r="G31" s="371">
        <f t="shared" si="11"/>
        <v>0.527777777777778</v>
      </c>
    </row>
    <row r="32" s="4" customFormat="1" ht="24.95" customHeight="1" spans="1:8">
      <c r="A32" s="374" t="s">
        <v>1590</v>
      </c>
      <c r="B32" s="367">
        <f t="shared" ref="B32:F32" si="13">SUM(B33:B34)</f>
        <v>294</v>
      </c>
      <c r="C32" s="367">
        <f t="shared" si="13"/>
        <v>500</v>
      </c>
      <c r="D32" s="367">
        <f t="shared" si="13"/>
        <v>364</v>
      </c>
      <c r="E32" s="368">
        <f t="shared" si="9"/>
        <v>0.728</v>
      </c>
      <c r="F32" s="367">
        <f t="shared" si="13"/>
        <v>331</v>
      </c>
      <c r="G32" s="368">
        <f t="shared" si="11"/>
        <v>0.0996978851963746</v>
      </c>
    </row>
    <row r="33" s="4" customFormat="1" ht="24.95" customHeight="1" spans="1:8">
      <c r="A33" s="376" t="s">
        <v>1591</v>
      </c>
      <c r="B33" s="367"/>
      <c r="C33" s="370">
        <v>13</v>
      </c>
      <c r="D33" s="370">
        <v>12</v>
      </c>
      <c r="E33" s="371">
        <f t="shared" si="9"/>
        <v>0.923076923076923</v>
      </c>
      <c r="F33" s="367"/>
      <c r="G33" s="371"/>
      <c r="H33" s="120"/>
    </row>
    <row r="34" s="4" customFormat="1" ht="24.95" customHeight="1" spans="1:8">
      <c r="A34" s="375" t="s">
        <v>1592</v>
      </c>
      <c r="B34" s="370">
        <v>294</v>
      </c>
      <c r="C34" s="370">
        <v>487</v>
      </c>
      <c r="D34" s="370">
        <v>352</v>
      </c>
      <c r="E34" s="371">
        <f t="shared" si="9"/>
        <v>0.722792607802875</v>
      </c>
      <c r="F34" s="370">
        <v>331</v>
      </c>
      <c r="G34" s="371">
        <f t="shared" ref="G34:G37" si="14">(D34-F34)/F34</f>
        <v>0.0634441087613293</v>
      </c>
      <c r="H34" s="120"/>
    </row>
    <row r="35" s="4" customFormat="1" ht="24.95" customHeight="1" spans="1:8">
      <c r="A35" s="378" t="s">
        <v>1593</v>
      </c>
      <c r="B35" s="367">
        <f>B36</f>
        <v>143</v>
      </c>
      <c r="C35" s="367">
        <f t="shared" ref="C35:C39" si="15">C36</f>
        <v>2972</v>
      </c>
      <c r="D35" s="367">
        <f>D36</f>
        <v>2756</v>
      </c>
      <c r="E35" s="368">
        <f t="shared" si="9"/>
        <v>0.927321668909825</v>
      </c>
      <c r="F35" s="367">
        <v>759</v>
      </c>
      <c r="G35" s="368">
        <f t="shared" si="14"/>
        <v>2.63109354413702</v>
      </c>
      <c r="H35" s="120"/>
    </row>
    <row r="36" s="4" customFormat="1" ht="24.95" customHeight="1" spans="1:8">
      <c r="A36" s="374" t="s">
        <v>1583</v>
      </c>
      <c r="B36" s="367">
        <f>B37</f>
        <v>143</v>
      </c>
      <c r="C36" s="367">
        <f t="shared" si="15"/>
        <v>2972</v>
      </c>
      <c r="D36" s="367">
        <f>D37</f>
        <v>2756</v>
      </c>
      <c r="E36" s="368">
        <f t="shared" si="9"/>
        <v>0.927321668909825</v>
      </c>
      <c r="F36" s="367">
        <v>759</v>
      </c>
      <c r="G36" s="368">
        <f t="shared" si="14"/>
        <v>2.63109354413702</v>
      </c>
    </row>
    <row r="37" s="4" customFormat="1" ht="24.95" customHeight="1" spans="1:8">
      <c r="A37" s="375" t="s">
        <v>1594</v>
      </c>
      <c r="B37" s="370">
        <v>143</v>
      </c>
      <c r="C37" s="370">
        <v>2972</v>
      </c>
      <c r="D37" s="370">
        <v>2756</v>
      </c>
      <c r="E37" s="371">
        <f t="shared" si="9"/>
        <v>0.927321668909825</v>
      </c>
      <c r="F37" s="370">
        <v>759</v>
      </c>
      <c r="G37" s="371">
        <f t="shared" si="14"/>
        <v>2.63109354413702</v>
      </c>
    </row>
    <row r="38" s="4" customFormat="1" ht="24.95" customHeight="1" spans="1:8">
      <c r="A38" s="378" t="s">
        <v>1595</v>
      </c>
      <c r="B38" s="370"/>
      <c r="C38" s="367">
        <f t="shared" si="15"/>
        <v>330</v>
      </c>
      <c r="D38" s="370"/>
      <c r="E38" s="368"/>
      <c r="F38" s="370"/>
      <c r="G38" s="368"/>
    </row>
    <row r="39" s="4" customFormat="1" ht="24.95" customHeight="1" spans="1:8">
      <c r="A39" s="378" t="s">
        <v>1596</v>
      </c>
      <c r="B39" s="370"/>
      <c r="C39" s="367">
        <f t="shared" si="15"/>
        <v>330</v>
      </c>
      <c r="D39" s="370"/>
      <c r="E39" s="368"/>
      <c r="F39" s="370"/>
      <c r="G39" s="371"/>
    </row>
    <row r="40" s="120" customFormat="1" ht="24.95" customHeight="1" spans="1:8">
      <c r="A40" s="379" t="s">
        <v>1597</v>
      </c>
      <c r="B40" s="370"/>
      <c r="C40" s="370">
        <v>330</v>
      </c>
      <c r="D40" s="370"/>
      <c r="E40" s="371"/>
      <c r="F40" s="370"/>
      <c r="G40" s="371"/>
      <c r="H40" s="4"/>
    </row>
    <row r="41" s="4" customFormat="1" ht="24.95" customHeight="1" spans="1:8">
      <c r="A41" s="377" t="s">
        <v>1598</v>
      </c>
      <c r="B41" s="367">
        <f>B42+B45+B57</f>
        <v>842</v>
      </c>
      <c r="C41" s="367">
        <f>C42+C45+C57</f>
        <v>33591</v>
      </c>
      <c r="D41" s="367">
        <f>D42+D45+D57</f>
        <v>31901</v>
      </c>
      <c r="E41" s="380">
        <f t="shared" ref="E41:E45" si="16">SUM(D41)/C41</f>
        <v>0.949688904766158</v>
      </c>
      <c r="F41" s="367">
        <f>F42+F45</f>
        <v>22025</v>
      </c>
      <c r="G41" s="368">
        <f t="shared" ref="G41:G45" si="17">(D41-F41)/F41</f>
        <v>0.448399545970488</v>
      </c>
    </row>
    <row r="42" s="4" customFormat="1" ht="37.5" spans="1:8">
      <c r="A42" s="369" t="s">
        <v>1599</v>
      </c>
      <c r="B42" s="367">
        <f t="shared" ref="B42:F42" si="18">B43+B44</f>
        <v>261</v>
      </c>
      <c r="C42" s="367">
        <f t="shared" si="18"/>
        <v>32200</v>
      </c>
      <c r="D42" s="367">
        <f t="shared" si="18"/>
        <v>31267</v>
      </c>
      <c r="E42" s="380">
        <f t="shared" si="16"/>
        <v>0.971024844720497</v>
      </c>
      <c r="F42" s="367">
        <f t="shared" si="18"/>
        <v>21862</v>
      </c>
      <c r="G42" s="368">
        <f t="shared" si="17"/>
        <v>0.430198517976397</v>
      </c>
    </row>
    <row r="43" s="4" customFormat="1" ht="37.5" spans="1:8">
      <c r="A43" s="369" t="s">
        <v>1600</v>
      </c>
      <c r="B43" s="370">
        <v>261</v>
      </c>
      <c r="C43" s="370">
        <v>27800</v>
      </c>
      <c r="D43" s="370">
        <v>26867</v>
      </c>
      <c r="E43" s="371">
        <f t="shared" si="16"/>
        <v>0.966438848920863</v>
      </c>
      <c r="F43" s="370">
        <v>9562</v>
      </c>
      <c r="G43" s="371">
        <f t="shared" si="17"/>
        <v>1.8097678309977</v>
      </c>
    </row>
    <row r="44" s="4" customFormat="1" ht="24.95" customHeight="1" spans="1:8">
      <c r="A44" s="375" t="s">
        <v>1601</v>
      </c>
      <c r="B44" s="370"/>
      <c r="C44" s="370">
        <v>4400</v>
      </c>
      <c r="D44" s="370">
        <v>4400</v>
      </c>
      <c r="E44" s="371">
        <f t="shared" si="16"/>
        <v>1</v>
      </c>
      <c r="F44" s="370">
        <v>12300</v>
      </c>
      <c r="G44" s="371">
        <f t="shared" si="17"/>
        <v>-0.642276422764228</v>
      </c>
    </row>
    <row r="45" s="4" customFormat="1" ht="24.95" customHeight="1" spans="1:8">
      <c r="A45" s="369" t="s">
        <v>1602</v>
      </c>
      <c r="B45" s="367">
        <f t="shared" ref="B45:F45" si="19">SUM(B46:B56)</f>
        <v>581</v>
      </c>
      <c r="C45" s="367">
        <f t="shared" si="19"/>
        <v>1001</v>
      </c>
      <c r="D45" s="367">
        <f t="shared" si="19"/>
        <v>244</v>
      </c>
      <c r="E45" s="380">
        <f t="shared" si="16"/>
        <v>0.243756243756244</v>
      </c>
      <c r="F45" s="367">
        <f t="shared" si="19"/>
        <v>163</v>
      </c>
      <c r="G45" s="368">
        <f t="shared" si="17"/>
        <v>0.496932515337423</v>
      </c>
    </row>
    <row r="46" s="4" customFormat="1" ht="37.5" spans="1:8">
      <c r="A46" s="369" t="s">
        <v>1603</v>
      </c>
      <c r="B46" s="370"/>
      <c r="C46" s="370"/>
      <c r="D46" s="370"/>
      <c r="E46" s="380"/>
      <c r="F46" s="370"/>
      <c r="G46" s="371"/>
    </row>
    <row r="47" s="4" customFormat="1" ht="24.95" customHeight="1" spans="1:8">
      <c r="A47" s="369" t="s">
        <v>1604</v>
      </c>
      <c r="B47" s="370">
        <v>145</v>
      </c>
      <c r="C47" s="370">
        <v>533</v>
      </c>
      <c r="D47" s="370">
        <v>164</v>
      </c>
      <c r="E47" s="371">
        <f t="shared" ref="E47:E51" si="20">SUM(D47)/C47</f>
        <v>0.307692307692308</v>
      </c>
      <c r="F47" s="370">
        <v>133</v>
      </c>
      <c r="G47" s="371">
        <f t="shared" ref="G47:G51" si="21">(D47-F47)/F47</f>
        <v>0.233082706766917</v>
      </c>
    </row>
    <row r="48" s="4" customFormat="1" ht="24.95" customHeight="1" spans="1:8">
      <c r="A48" s="369" t="s">
        <v>1605</v>
      </c>
      <c r="B48" s="370">
        <v>436</v>
      </c>
      <c r="C48" s="370">
        <v>460</v>
      </c>
      <c r="D48" s="370">
        <v>72</v>
      </c>
      <c r="E48" s="371">
        <f t="shared" si="20"/>
        <v>0.156521739130435</v>
      </c>
      <c r="F48" s="370">
        <v>19</v>
      </c>
      <c r="G48" s="371">
        <f t="shared" si="21"/>
        <v>2.78947368421053</v>
      </c>
      <c r="H48" s="120"/>
    </row>
    <row r="49" s="4" customFormat="1" ht="24.95" customHeight="1" spans="1:8">
      <c r="A49" s="369" t="s">
        <v>1606</v>
      </c>
      <c r="B49" s="370"/>
      <c r="C49" s="370"/>
      <c r="D49" s="370"/>
      <c r="E49" s="371"/>
      <c r="F49" s="370"/>
      <c r="G49" s="371"/>
    </row>
    <row r="50" s="4" customFormat="1" ht="24.95" customHeight="1" spans="1:8">
      <c r="A50" s="369" t="s">
        <v>1607</v>
      </c>
      <c r="B50" s="370"/>
      <c r="C50" s="370"/>
      <c r="D50" s="370"/>
      <c r="E50" s="371"/>
      <c r="F50" s="370"/>
      <c r="G50" s="371"/>
    </row>
    <row r="51" s="120" customFormat="1" ht="24.95" customHeight="1" spans="1:8">
      <c r="A51" s="369" t="s">
        <v>1608</v>
      </c>
      <c r="B51" s="370"/>
      <c r="C51" s="370">
        <v>8</v>
      </c>
      <c r="D51" s="370">
        <v>8</v>
      </c>
      <c r="E51" s="371">
        <f t="shared" si="20"/>
        <v>1</v>
      </c>
      <c r="F51" s="370">
        <v>11</v>
      </c>
      <c r="G51" s="371">
        <f t="shared" si="21"/>
        <v>-0.272727272727273</v>
      </c>
      <c r="H51" s="4"/>
    </row>
    <row r="52" ht="24.95" customHeight="1" spans="1:8">
      <c r="A52" s="369" t="s">
        <v>1609</v>
      </c>
      <c r="B52" s="370"/>
      <c r="C52" s="370"/>
      <c r="D52" s="370"/>
      <c r="E52" s="380"/>
      <c r="F52" s="370"/>
      <c r="G52" s="371"/>
      <c r="H52" s="4"/>
    </row>
    <row r="53" ht="24.95" customHeight="1" spans="1:8">
      <c r="A53" s="369" t="s">
        <v>1610</v>
      </c>
      <c r="B53" s="370"/>
      <c r="C53" s="370"/>
      <c r="D53" s="370"/>
      <c r="E53" s="380"/>
      <c r="F53" s="370"/>
      <c r="G53" s="371"/>
      <c r="H53" s="4"/>
    </row>
    <row r="54" ht="24.95" customHeight="1" spans="1:8">
      <c r="A54" s="369" t="s">
        <v>1611</v>
      </c>
      <c r="B54" s="370"/>
      <c r="C54" s="370"/>
      <c r="D54" s="370"/>
      <c r="E54" s="380"/>
      <c r="F54" s="370"/>
      <c r="G54" s="371"/>
      <c r="H54" s="4"/>
    </row>
    <row r="55" ht="24.95" customHeight="1" spans="1:8">
      <c r="A55" s="369" t="s">
        <v>1612</v>
      </c>
      <c r="B55" s="370"/>
      <c r="C55" s="370"/>
      <c r="D55" s="370"/>
      <c r="E55" s="371"/>
      <c r="F55" s="370"/>
      <c r="G55" s="371"/>
      <c r="H55" s="4"/>
    </row>
    <row r="56" ht="37.5" spans="1:8">
      <c r="A56" s="369" t="s">
        <v>1613</v>
      </c>
      <c r="B56" s="370"/>
      <c r="C56" s="370"/>
      <c r="D56" s="370"/>
      <c r="E56" s="380"/>
      <c r="F56" s="370"/>
      <c r="G56" s="371"/>
      <c r="H56" s="4"/>
    </row>
    <row r="57" ht="24.95" customHeight="1" spans="1:8">
      <c r="A57" s="381" t="s">
        <v>1614</v>
      </c>
      <c r="B57" s="367"/>
      <c r="C57" s="367">
        <f>C58</f>
        <v>390</v>
      </c>
      <c r="D57" s="367">
        <f>D58</f>
        <v>390</v>
      </c>
      <c r="E57" s="368">
        <f t="shared" ref="E57:E60" si="22">SUM(D57)/C57</f>
        <v>1</v>
      </c>
      <c r="F57" s="367"/>
      <c r="G57" s="371"/>
      <c r="H57" s="4"/>
    </row>
    <row r="58" ht="24.95" customHeight="1" spans="1:8">
      <c r="A58" s="372" t="s">
        <v>1615</v>
      </c>
      <c r="B58" s="370"/>
      <c r="C58" s="370">
        <v>390</v>
      </c>
      <c r="D58" s="370">
        <v>390</v>
      </c>
      <c r="E58" s="371">
        <f t="shared" si="22"/>
        <v>1</v>
      </c>
      <c r="F58" s="370"/>
      <c r="G58" s="371"/>
      <c r="H58" s="4"/>
    </row>
    <row r="59" ht="24.95" customHeight="1" spans="1:8">
      <c r="A59" s="139" t="s">
        <v>1616</v>
      </c>
      <c r="B59" s="367">
        <f t="shared" ref="B59:F59" si="23">B60</f>
        <v>2970</v>
      </c>
      <c r="C59" s="367">
        <f t="shared" si="23"/>
        <v>2948</v>
      </c>
      <c r="D59" s="367">
        <f t="shared" si="23"/>
        <v>2948</v>
      </c>
      <c r="E59" s="380">
        <f t="shared" si="22"/>
        <v>1</v>
      </c>
      <c r="F59" s="367">
        <f t="shared" si="23"/>
        <v>1739</v>
      </c>
      <c r="G59" s="368">
        <f t="shared" ref="G59:G63" si="24">(D59-F59)/F59</f>
        <v>0.695227142035653</v>
      </c>
      <c r="H59" s="120"/>
    </row>
    <row r="60" ht="24.95" customHeight="1" spans="1:8">
      <c r="A60" s="369" t="s">
        <v>1617</v>
      </c>
      <c r="B60" s="367">
        <f t="shared" ref="B60:F60" si="25">SUM(B61:B64)</f>
        <v>2970</v>
      </c>
      <c r="C60" s="367">
        <f t="shared" si="25"/>
        <v>2948</v>
      </c>
      <c r="D60" s="367">
        <f t="shared" si="25"/>
        <v>2948</v>
      </c>
      <c r="E60" s="368">
        <f t="shared" si="22"/>
        <v>1</v>
      </c>
      <c r="F60" s="367">
        <f t="shared" si="25"/>
        <v>1739</v>
      </c>
      <c r="G60" s="368">
        <f t="shared" si="24"/>
        <v>0.695227142035653</v>
      </c>
    </row>
    <row r="61" ht="37.5" spans="1:8">
      <c r="A61" s="369" t="s">
        <v>1618</v>
      </c>
      <c r="B61" s="370"/>
      <c r="C61" s="370"/>
      <c r="D61" s="370"/>
      <c r="E61" s="371"/>
      <c r="F61" s="370"/>
      <c r="G61" s="371"/>
    </row>
    <row r="62" ht="24.95" customHeight="1" spans="1:8">
      <c r="A62" s="369" t="s">
        <v>1619</v>
      </c>
      <c r="B62" s="370">
        <v>415</v>
      </c>
      <c r="C62" s="370">
        <f>D62+H62</f>
        <v>822</v>
      </c>
      <c r="D62" s="370">
        <v>822</v>
      </c>
      <c r="E62" s="371">
        <f t="shared" ref="E62:E66" si="26">SUM(D62)/C62</f>
        <v>1</v>
      </c>
      <c r="F62" s="370">
        <v>1483</v>
      </c>
      <c r="G62" s="371">
        <f t="shared" si="24"/>
        <v>-0.44571813890762</v>
      </c>
    </row>
    <row r="63" ht="37.5" spans="1:8">
      <c r="A63" s="372" t="s">
        <v>1620</v>
      </c>
      <c r="B63" s="370">
        <v>1600</v>
      </c>
      <c r="C63" s="370">
        <f>D63+H63</f>
        <v>1159</v>
      </c>
      <c r="D63" s="370">
        <v>1159</v>
      </c>
      <c r="E63" s="371">
        <f t="shared" si="26"/>
        <v>1</v>
      </c>
      <c r="F63" s="370">
        <v>256</v>
      </c>
      <c r="G63" s="371">
        <f t="shared" si="24"/>
        <v>3.52734375</v>
      </c>
    </row>
    <row r="64" ht="24.95" customHeight="1" spans="1:8">
      <c r="A64" s="372" t="s">
        <v>1621</v>
      </c>
      <c r="B64" s="370">
        <v>955</v>
      </c>
      <c r="C64" s="370">
        <v>967</v>
      </c>
      <c r="D64" s="370">
        <v>967</v>
      </c>
      <c r="E64" s="371">
        <f t="shared" si="26"/>
        <v>1</v>
      </c>
      <c r="F64" s="370"/>
      <c r="G64" s="371"/>
    </row>
    <row r="65" ht="24.95" customHeight="1" spans="1:7">
      <c r="A65" s="139" t="s">
        <v>1622</v>
      </c>
      <c r="B65" s="367">
        <f t="shared" ref="B65:F65" si="27">B66</f>
        <v>30</v>
      </c>
      <c r="C65" s="367">
        <f t="shared" si="27"/>
        <v>33</v>
      </c>
      <c r="D65" s="367">
        <f t="shared" si="27"/>
        <v>33</v>
      </c>
      <c r="E65" s="368">
        <f t="shared" si="26"/>
        <v>1</v>
      </c>
      <c r="F65" s="367">
        <f t="shared" si="27"/>
        <v>25</v>
      </c>
      <c r="G65" s="368">
        <f t="shared" ref="G65:G71" si="28">(D65-F65)/F65</f>
        <v>0.32</v>
      </c>
    </row>
    <row r="66" ht="24.95" customHeight="1" spans="1:7">
      <c r="A66" s="369" t="s">
        <v>1623</v>
      </c>
      <c r="B66" s="367">
        <f t="shared" ref="B66:F66" si="29">SUM(B67:B70)</f>
        <v>30</v>
      </c>
      <c r="C66" s="367">
        <f t="shared" si="29"/>
        <v>33</v>
      </c>
      <c r="D66" s="367">
        <f t="shared" si="29"/>
        <v>33</v>
      </c>
      <c r="E66" s="368">
        <f t="shared" si="26"/>
        <v>1</v>
      </c>
      <c r="F66" s="367">
        <f t="shared" si="29"/>
        <v>25</v>
      </c>
      <c r="G66" s="368">
        <f t="shared" si="28"/>
        <v>0.32</v>
      </c>
    </row>
    <row r="67" ht="37.5" spans="1:7">
      <c r="A67" s="369" t="s">
        <v>1624</v>
      </c>
      <c r="B67" s="370"/>
      <c r="C67" s="370"/>
      <c r="D67" s="370"/>
      <c r="E67" s="371"/>
      <c r="F67" s="370"/>
      <c r="G67" s="371"/>
    </row>
    <row r="68" ht="37.5" spans="1:7">
      <c r="A68" s="369" t="s">
        <v>1625</v>
      </c>
      <c r="B68" s="370"/>
      <c r="C68" s="370"/>
      <c r="D68" s="370"/>
      <c r="E68" s="371"/>
      <c r="F68" s="370"/>
      <c r="G68" s="371"/>
    </row>
    <row r="69" ht="37.5" spans="1:7">
      <c r="A69" s="372" t="s">
        <v>1626</v>
      </c>
      <c r="B69" s="370">
        <v>8</v>
      </c>
      <c r="C69" s="370">
        <f>D69+H69</f>
        <v>13</v>
      </c>
      <c r="D69" s="370">
        <v>13</v>
      </c>
      <c r="E69" s="371">
        <f t="shared" ref="E69:E71" si="30">SUM(D69)/C69</f>
        <v>1</v>
      </c>
      <c r="F69" s="370">
        <v>6</v>
      </c>
      <c r="G69" s="371">
        <f t="shared" si="28"/>
        <v>1.16666666666667</v>
      </c>
    </row>
    <row r="70" ht="24.95" customHeight="1" spans="1:7">
      <c r="A70" s="369" t="s">
        <v>1627</v>
      </c>
      <c r="B70" s="370">
        <v>22</v>
      </c>
      <c r="C70" s="370">
        <f>D70+H70</f>
        <v>20</v>
      </c>
      <c r="D70" s="370">
        <v>20</v>
      </c>
      <c r="E70" s="371">
        <f t="shared" si="30"/>
        <v>1</v>
      </c>
      <c r="F70" s="370">
        <v>19</v>
      </c>
      <c r="G70" s="371">
        <f t="shared" si="28"/>
        <v>0.0526315789473684</v>
      </c>
    </row>
    <row r="71" ht="24.95" customHeight="1" spans="1:7">
      <c r="A71" s="382" t="s">
        <v>1628</v>
      </c>
      <c r="B71" s="383">
        <f t="shared" ref="B71:F71" si="31">B5+B8+B14+B28+B35+B41+B59+B65</f>
        <v>16324</v>
      </c>
      <c r="C71" s="383">
        <f>C5+C8+C12+C14+C28+C35+C38+C41+C59+C65</f>
        <v>61311</v>
      </c>
      <c r="D71" s="383">
        <f t="shared" si="31"/>
        <v>49547</v>
      </c>
      <c r="E71" s="368">
        <f t="shared" si="30"/>
        <v>0.808125784932557</v>
      </c>
      <c r="F71" s="383">
        <f t="shared" si="31"/>
        <v>32195</v>
      </c>
      <c r="G71" s="368">
        <f t="shared" si="28"/>
        <v>0.538965677900295</v>
      </c>
    </row>
  </sheetData>
  <mergeCells count="1">
    <mergeCell ref="A2:G2"/>
  </mergeCells>
  <printOptions horizontalCentered="1"/>
  <pageMargins left="0.352777777777778" right="0.352777777777778" top="0.588888888888889" bottom="0.588888888888889" header="0.313888888888889" footer="0.313888888888889"/>
  <pageSetup paperSize="9" scale="95" fitToHeight="0" orientation="portrait"/>
  <headerFooter>
    <oddFooter>&amp;C&amp;"宋体,常规"&amp;11&amp;P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1" sqref="A11:B11"/>
    </sheetView>
  </sheetViews>
  <sheetFormatPr defaultColWidth="27.3833333333333" defaultRowHeight="15.75" outlineLevelCol="6"/>
  <cols>
    <col min="1" max="1" width="30.25" style="319" customWidth="1"/>
    <col min="2" max="2" width="12.75" style="321" customWidth="1"/>
    <col min="3" max="3" width="30.25" style="319" customWidth="1"/>
    <col min="4" max="4" width="12.25" style="321" customWidth="1"/>
    <col min="5" max="5" width="12.75" style="319" customWidth="1"/>
    <col min="6" max="16384" width="27.3833333333333" style="319"/>
  </cols>
  <sheetData>
    <row r="1" s="317" customFormat="1" ht="24.95" customHeight="1" spans="1:7">
      <c r="A1" s="322" t="s">
        <v>1629</v>
      </c>
      <c r="B1" s="323"/>
      <c r="C1" s="323"/>
    </row>
    <row r="2" s="318" customFormat="1" ht="30" customHeight="1" spans="1:7">
      <c r="A2" s="324" t="s">
        <v>1630</v>
      </c>
      <c r="B2" s="325"/>
      <c r="C2" s="325"/>
      <c r="D2" s="325"/>
    </row>
    <row r="3" ht="24.95" customHeight="1" spans="1:7">
      <c r="A3" s="326"/>
      <c r="B3" s="327"/>
      <c r="C3" s="328" t="s">
        <v>40</v>
      </c>
      <c r="D3" s="328"/>
    </row>
    <row r="4" s="320" customFormat="1" ht="24.95" customHeight="1" spans="1:7">
      <c r="A4" s="329" t="s">
        <v>1631</v>
      </c>
      <c r="B4" s="330" t="s">
        <v>1126</v>
      </c>
      <c r="C4" s="331" t="s">
        <v>1632</v>
      </c>
      <c r="D4" s="330" t="s">
        <v>1126</v>
      </c>
      <c r="E4" s="332"/>
    </row>
    <row r="5" s="320" customFormat="1" ht="24.95" customHeight="1" spans="1:7">
      <c r="A5" s="333" t="s">
        <v>1633</v>
      </c>
      <c r="B5" s="334">
        <v>8080</v>
      </c>
      <c r="C5" s="335" t="s">
        <v>1634</v>
      </c>
      <c r="D5" s="334">
        <v>49547</v>
      </c>
    </row>
    <row r="6" s="320" customFormat="1" ht="24.95" customHeight="1" spans="1:7">
      <c r="A6" s="333" t="s">
        <v>1127</v>
      </c>
      <c r="B6" s="334">
        <v>12707</v>
      </c>
      <c r="C6" s="336" t="s">
        <v>1635</v>
      </c>
      <c r="D6" s="337"/>
      <c r="G6" s="430"/>
    </row>
    <row r="7" s="320" customFormat="1" ht="24.95" customHeight="1" spans="1:7">
      <c r="A7" s="333" t="s">
        <v>1636</v>
      </c>
      <c r="B7" s="338"/>
      <c r="C7" s="336" t="s">
        <v>1637</v>
      </c>
      <c r="D7" s="337"/>
    </row>
    <row r="8" s="320" customFormat="1" ht="24.95" customHeight="1" spans="1:7">
      <c r="A8" s="333" t="s">
        <v>1638</v>
      </c>
      <c r="B8" s="337"/>
      <c r="C8" s="336" t="s">
        <v>1639</v>
      </c>
      <c r="D8" s="337"/>
    </row>
    <row r="9" s="320" customFormat="1" ht="24.95" customHeight="1" spans="1:7">
      <c r="A9" s="339" t="s">
        <v>1640</v>
      </c>
      <c r="B9" s="337">
        <f>B10</f>
        <v>52200</v>
      </c>
      <c r="C9" s="340" t="s">
        <v>1641</v>
      </c>
      <c r="D9" s="337">
        <f>D10</f>
        <v>20000</v>
      </c>
    </row>
    <row r="10" s="320" customFormat="1" ht="39.95" customHeight="1" spans="1:7">
      <c r="A10" s="341" t="s">
        <v>1642</v>
      </c>
      <c r="B10" s="342">
        <v>52200</v>
      </c>
      <c r="C10" s="343" t="s">
        <v>1643</v>
      </c>
      <c r="D10" s="342">
        <v>20000</v>
      </c>
    </row>
    <row r="11" s="320" customFormat="1" ht="24.95" customHeight="1" spans="1:7">
      <c r="A11" s="339" t="s">
        <v>1644</v>
      </c>
      <c r="B11" s="334">
        <v>8324</v>
      </c>
      <c r="C11" s="336" t="s">
        <v>1645</v>
      </c>
      <c r="D11" s="334">
        <v>11764</v>
      </c>
    </row>
    <row r="12" s="320" customFormat="1" ht="24.95" customHeight="1" spans="1:7">
      <c r="A12" s="344" t="s">
        <v>1646</v>
      </c>
      <c r="B12" s="337">
        <f>B5+B6+B7+B8+B9+B11</f>
        <v>81311</v>
      </c>
      <c r="C12" s="345" t="s">
        <v>1647</v>
      </c>
      <c r="D12" s="337">
        <f>D5+D6+D7+D8+D9+D11</f>
        <v>81311</v>
      </c>
    </row>
    <row r="13" ht="18.95" customHeight="1" spans="1:7">
      <c r="A13" s="346"/>
      <c r="B13" s="346"/>
      <c r="C13" s="346"/>
      <c r="D13" s="346"/>
    </row>
    <row r="14" ht="18.95" customHeight="1"/>
    <row r="15" ht="18.95" customHeight="1"/>
    <row r="16" ht="18.95" customHeight="1"/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  <row r="24" ht="24" customHeight="1"/>
  </sheetData>
  <mergeCells count="3">
    <mergeCell ref="A2:D2"/>
    <mergeCell ref="C3:D3"/>
    <mergeCell ref="A13:D13"/>
  </mergeCells>
  <printOptions horizontalCentered="1"/>
  <pageMargins left="0.352777777777778" right="0.352777777777778" top="0.588888888888889" bottom="0.588888888888889" header="0.313888888888889" footer="0.313888888888889"/>
  <pageSetup paperSize="9" scale="110" orientation="portrait"/>
  <headerFooter>
    <oddFooter>&amp;C&amp;"宋体,常规"&amp;11&amp;P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B5" sqref="B5"/>
    </sheetView>
  </sheetViews>
  <sheetFormatPr defaultColWidth="39.25" defaultRowHeight="15.75" outlineLevelCol="4"/>
  <cols>
    <col min="1" max="1" width="73.75" style="319" customWidth="1"/>
    <col min="2" max="2" width="27" style="319" customWidth="1"/>
    <col min="3" max="4" width="39.25" style="319"/>
    <col min="5" max="5" width="12.75" style="319" customWidth="1"/>
    <col min="6" max="16384" width="39.25" style="319"/>
  </cols>
  <sheetData>
    <row r="1" ht="24.95" customHeight="1" spans="1:5">
      <c r="A1" s="412" t="s">
        <v>1648</v>
      </c>
    </row>
    <row r="2" s="318" customFormat="1" ht="60" customHeight="1" spans="1:5">
      <c r="A2" s="413" t="s">
        <v>1649</v>
      </c>
      <c r="B2" s="414"/>
    </row>
    <row r="3" ht="24.95" customHeight="1" spans="1:5">
      <c r="A3" s="415"/>
      <c r="B3" s="328" t="s">
        <v>1650</v>
      </c>
    </row>
    <row r="4" s="320" customFormat="1" ht="24.95" customHeight="1" spans="1:5">
      <c r="A4" s="426" t="s">
        <v>1651</v>
      </c>
      <c r="B4" s="427" t="s">
        <v>1126</v>
      </c>
      <c r="E4" s="332"/>
    </row>
    <row r="5" s="320" customFormat="1" ht="24.95" customHeight="1" spans="1:5">
      <c r="A5" s="419" t="s">
        <v>1652</v>
      </c>
      <c r="B5" s="420">
        <f>SUM(B6:B15)</f>
        <v>12707</v>
      </c>
    </row>
    <row r="6" s="320" customFormat="1" ht="24.95" customHeight="1" spans="1:5">
      <c r="A6" s="428" t="s">
        <v>1653</v>
      </c>
      <c r="B6" s="422"/>
    </row>
    <row r="7" s="320" customFormat="1" ht="24.95" customHeight="1" spans="1:5">
      <c r="A7" s="428" t="s">
        <v>1654</v>
      </c>
      <c r="B7" s="429"/>
    </row>
    <row r="8" s="320" customFormat="1" ht="24.95" customHeight="1" spans="1:5">
      <c r="A8" s="428" t="s">
        <v>1655</v>
      </c>
      <c r="B8" s="425"/>
    </row>
    <row r="9" s="320" customFormat="1" ht="24.95" customHeight="1" spans="1:5">
      <c r="A9" s="428" t="s">
        <v>1656</v>
      </c>
      <c r="B9" s="429"/>
    </row>
    <row r="10" s="320" customFormat="1" ht="24.95" customHeight="1" spans="1:5">
      <c r="A10" s="428" t="s">
        <v>1657</v>
      </c>
      <c r="B10" s="422">
        <v>91</v>
      </c>
    </row>
    <row r="11" s="320" customFormat="1" ht="24.95" customHeight="1" spans="1:5">
      <c r="A11" s="428" t="s">
        <v>1658</v>
      </c>
      <c r="B11" s="422">
        <v>319</v>
      </c>
    </row>
    <row r="12" s="320" customFormat="1" ht="24.95" customHeight="1" spans="1:5">
      <c r="A12" s="428" t="s">
        <v>1659</v>
      </c>
      <c r="B12" s="422"/>
    </row>
    <row r="13" s="320" customFormat="1" ht="24.95" customHeight="1" spans="1:5">
      <c r="A13" s="428" t="s">
        <v>1660</v>
      </c>
      <c r="B13" s="422"/>
    </row>
    <row r="14" s="320" customFormat="1" ht="24.95" customHeight="1" spans="1:5">
      <c r="A14" s="375" t="s">
        <v>1661</v>
      </c>
      <c r="B14" s="422">
        <v>11877</v>
      </c>
    </row>
    <row r="15" ht="24.95" customHeight="1" spans="1:5">
      <c r="A15" s="428" t="s">
        <v>1662</v>
      </c>
      <c r="B15" s="425">
        <v>420</v>
      </c>
    </row>
  </sheetData>
  <mergeCells count="1">
    <mergeCell ref="A2:B2"/>
  </mergeCells>
  <printOptions horizontalCentered="1"/>
  <pageMargins left="0.352777777777778" right="0.352777777777778" top="0.588888888888889" bottom="0.588888888888889" header="0.313888888888889" footer="0.313888888888889"/>
  <pageSetup paperSize="9" scale="97" fitToHeight="0" orientation="portrait"/>
  <headerFooter>
    <oddFooter>&amp;C&amp;"宋体,常规"&amp;11&amp;P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4"/>
  <sheetViews>
    <sheetView workbookViewId="0">
      <selection activeCell="A11" sqref="A11"/>
    </sheetView>
  </sheetViews>
  <sheetFormatPr defaultColWidth="39.25" defaultRowHeight="15.75" outlineLevelCol="2"/>
  <cols>
    <col min="1" max="1" width="73.6333333333333" style="319" customWidth="1"/>
    <col min="2" max="2" width="20.3833333333333" style="319" customWidth="1"/>
    <col min="3" max="3" width="12.75" style="319" customWidth="1"/>
    <col min="4" max="16384" width="39.25" style="319"/>
  </cols>
  <sheetData>
    <row r="1" ht="24.95" customHeight="1" spans="1:3">
      <c r="A1" s="412" t="s">
        <v>1663</v>
      </c>
    </row>
    <row r="2" s="318" customFormat="1" ht="56.1" customHeight="1" spans="1:3">
      <c r="A2" s="413" t="s">
        <v>1664</v>
      </c>
      <c r="B2" s="414"/>
    </row>
    <row r="3" ht="24.95" customHeight="1" spans="1:3">
      <c r="A3" s="415"/>
      <c r="B3" s="328" t="s">
        <v>1650</v>
      </c>
    </row>
    <row r="4" ht="24.95" customHeight="1" spans="1:3">
      <c r="A4" s="416" t="s">
        <v>1665</v>
      </c>
      <c r="B4" s="417" t="s">
        <v>1666</v>
      </c>
      <c r="C4" s="418"/>
    </row>
    <row r="5" s="320" customFormat="1" ht="24.95" customHeight="1" spans="1:3">
      <c r="A5" s="419" t="s">
        <v>1652</v>
      </c>
      <c r="B5" s="420">
        <f>SUM(B6:B24)</f>
        <v>12707</v>
      </c>
    </row>
    <row r="6" ht="24.95" customHeight="1" spans="1:3">
      <c r="A6" s="421" t="s">
        <v>1667</v>
      </c>
      <c r="B6" s="422">
        <v>20</v>
      </c>
    </row>
    <row r="7" ht="24.95" customHeight="1" spans="1:3">
      <c r="A7" s="423" t="s">
        <v>1668</v>
      </c>
      <c r="B7" s="422">
        <v>8</v>
      </c>
    </row>
    <row r="8" ht="24.95" customHeight="1" spans="1:3">
      <c r="A8" s="424" t="s">
        <v>1669</v>
      </c>
      <c r="B8" s="422">
        <v>2</v>
      </c>
    </row>
    <row r="9" ht="24.95" customHeight="1" spans="1:3">
      <c r="A9" s="424" t="s">
        <v>1670</v>
      </c>
      <c r="B9" s="422">
        <v>4</v>
      </c>
    </row>
    <row r="10" ht="24.95" customHeight="1" spans="1:3">
      <c r="A10" s="423" t="s">
        <v>1671</v>
      </c>
      <c r="B10" s="425">
        <v>318</v>
      </c>
    </row>
    <row r="11" ht="24.95" customHeight="1" spans="1:3">
      <c r="A11" s="423" t="s">
        <v>1672</v>
      </c>
      <c r="B11" s="425">
        <v>4049</v>
      </c>
    </row>
    <row r="12" ht="24.95" customHeight="1" spans="1:3">
      <c r="A12" s="423" t="s">
        <v>1673</v>
      </c>
      <c r="B12" s="425">
        <v>7828</v>
      </c>
    </row>
    <row r="13" ht="24.95" customHeight="1" spans="1:3">
      <c r="A13" s="424" t="s">
        <v>1674</v>
      </c>
      <c r="B13" s="425">
        <v>61</v>
      </c>
    </row>
    <row r="14" ht="24.95" customHeight="1" spans="1:3">
      <c r="A14" s="424" t="s">
        <v>1675</v>
      </c>
      <c r="B14" s="425">
        <v>8</v>
      </c>
    </row>
    <row r="15" ht="24.95" customHeight="1" spans="1:3">
      <c r="A15" s="424" t="s">
        <v>1676</v>
      </c>
      <c r="B15" s="425">
        <v>46</v>
      </c>
    </row>
    <row r="16" ht="24.95" customHeight="1" spans="1:3">
      <c r="A16" s="424" t="s">
        <v>1677</v>
      </c>
      <c r="B16" s="425">
        <v>19</v>
      </c>
    </row>
    <row r="17" ht="24.95" customHeight="1" spans="1:2">
      <c r="A17" s="424" t="s">
        <v>1678</v>
      </c>
      <c r="B17" s="425">
        <v>84</v>
      </c>
    </row>
    <row r="18" ht="24.95" customHeight="1" spans="1:2">
      <c r="A18" s="424" t="s">
        <v>1679</v>
      </c>
      <c r="B18" s="425">
        <v>2</v>
      </c>
    </row>
    <row r="19" ht="24.95" customHeight="1" spans="1:2">
      <c r="A19" s="424" t="s">
        <v>1680</v>
      </c>
      <c r="B19" s="425">
        <v>2</v>
      </c>
    </row>
    <row r="20" ht="24.95" customHeight="1" spans="1:2">
      <c r="A20" s="424" t="s">
        <v>1681</v>
      </c>
      <c r="B20" s="425">
        <v>158</v>
      </c>
    </row>
    <row r="21" ht="24.95" customHeight="1" spans="1:2">
      <c r="A21" s="424" t="s">
        <v>1682</v>
      </c>
      <c r="B21" s="425">
        <v>34</v>
      </c>
    </row>
    <row r="22" ht="24.95" customHeight="1" spans="1:2">
      <c r="A22" s="424" t="s">
        <v>1683</v>
      </c>
      <c r="B22" s="425">
        <v>10</v>
      </c>
    </row>
    <row r="23" ht="24.95" customHeight="1" spans="1:2">
      <c r="A23" s="424" t="s">
        <v>1684</v>
      </c>
      <c r="B23" s="425">
        <v>10</v>
      </c>
    </row>
    <row r="24" ht="24.95" customHeight="1" spans="1:2">
      <c r="A24" s="424" t="s">
        <v>1685</v>
      </c>
      <c r="B24" s="425">
        <v>44</v>
      </c>
    </row>
  </sheetData>
  <mergeCells count="1">
    <mergeCell ref="A2:B2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workbookViewId="0">
      <selection activeCell="G22" sqref="G22"/>
    </sheetView>
  </sheetViews>
  <sheetFormatPr defaultColWidth="8.88333333333333" defaultRowHeight="15" outlineLevelCol="6"/>
  <cols>
    <col min="1" max="1" width="40.5" style="38" customWidth="1"/>
    <col min="2" max="2" width="9.38333333333333" style="38" customWidth="1"/>
    <col min="3" max="3" width="8.88333333333333" style="348" customWidth="1"/>
    <col min="4" max="4" width="8.75" style="348" customWidth="1"/>
    <col min="5" max="5" width="13.3833333333333" style="348" customWidth="1"/>
    <col min="6" max="6" width="15.5" style="348" hidden="1" customWidth="1"/>
    <col min="7" max="7" width="13.125" style="348" customWidth="1"/>
    <col min="8" max="16384" width="8.88333333333333" style="38"/>
  </cols>
  <sheetData>
    <row r="1" s="37" customFormat="1" ht="24.95" customHeight="1" spans="1:7">
      <c r="A1" s="384" t="s">
        <v>1686</v>
      </c>
      <c r="C1" s="352"/>
      <c r="D1" s="352"/>
      <c r="E1" s="352"/>
      <c r="F1" s="352"/>
      <c r="G1" s="352"/>
    </row>
    <row r="2" s="347" customFormat="1" ht="30" customHeight="1" spans="1:7">
      <c r="A2" s="51" t="s">
        <v>1687</v>
      </c>
      <c r="B2" s="385"/>
      <c r="C2" s="385"/>
      <c r="D2" s="385"/>
      <c r="E2" s="385"/>
      <c r="F2" s="385"/>
      <c r="G2" s="40"/>
    </row>
    <row r="3" s="38" customFormat="1" ht="24.95" customHeight="1" spans="1:7">
      <c r="A3" s="386"/>
      <c r="B3" s="387"/>
      <c r="C3" s="388"/>
      <c r="D3" s="388"/>
      <c r="E3" s="388"/>
      <c r="F3" s="388"/>
      <c r="G3" s="361" t="s">
        <v>2</v>
      </c>
    </row>
    <row r="4" s="37" customFormat="1" ht="54" customHeight="1" spans="1:7">
      <c r="A4" s="389" t="s">
        <v>3</v>
      </c>
      <c r="B4" s="390" t="s">
        <v>1526</v>
      </c>
      <c r="C4" s="390" t="s">
        <v>1527</v>
      </c>
      <c r="D4" s="390" t="s">
        <v>6</v>
      </c>
      <c r="E4" s="391" t="s">
        <v>1528</v>
      </c>
      <c r="F4" s="390" t="s">
        <v>1529</v>
      </c>
      <c r="G4" s="389" t="s">
        <v>9</v>
      </c>
    </row>
    <row r="5" s="37" customFormat="1" ht="24.95" customHeight="1" spans="1:7">
      <c r="A5" s="392" t="s">
        <v>1530</v>
      </c>
      <c r="B5" s="393"/>
      <c r="C5" s="394"/>
      <c r="D5" s="394"/>
      <c r="E5" s="395"/>
      <c r="F5" s="395"/>
      <c r="G5" s="396"/>
    </row>
    <row r="6" s="37" customFormat="1" ht="37.5" customHeight="1" spans="1:7">
      <c r="A6" s="392" t="s">
        <v>1531</v>
      </c>
      <c r="B6" s="393"/>
      <c r="C6" s="394"/>
      <c r="D6" s="394"/>
      <c r="E6" s="395"/>
      <c r="F6" s="395"/>
      <c r="G6" s="396"/>
    </row>
    <row r="7" s="37" customFormat="1" ht="24.95" customHeight="1" spans="1:7">
      <c r="A7" s="392" t="s">
        <v>1532</v>
      </c>
      <c r="B7" s="393"/>
      <c r="C7" s="394"/>
      <c r="D7" s="394"/>
      <c r="E7" s="395"/>
      <c r="F7" s="395"/>
      <c r="G7" s="396"/>
    </row>
    <row r="8" s="37" customFormat="1" ht="24.95" customHeight="1" spans="1:7">
      <c r="A8" s="392" t="s">
        <v>1533</v>
      </c>
      <c r="B8" s="393"/>
      <c r="C8" s="394"/>
      <c r="D8" s="394"/>
      <c r="E8" s="395"/>
      <c r="F8" s="395"/>
      <c r="G8" s="396"/>
    </row>
    <row r="9" s="37" customFormat="1" ht="37.5" customHeight="1" spans="1:7">
      <c r="A9" s="392" t="s">
        <v>1534</v>
      </c>
      <c r="B9" s="393"/>
      <c r="C9" s="394"/>
      <c r="D9" s="394"/>
      <c r="E9" s="395"/>
      <c r="F9" s="395"/>
      <c r="G9" s="396"/>
    </row>
    <row r="10" s="37" customFormat="1" ht="24.95" customHeight="1" spans="1:7">
      <c r="A10" s="392" t="s">
        <v>1535</v>
      </c>
      <c r="B10" s="393"/>
      <c r="C10" s="397"/>
      <c r="D10" s="397"/>
      <c r="E10" s="398"/>
      <c r="F10" s="398"/>
      <c r="G10" s="399"/>
    </row>
    <row r="11" s="37" customFormat="1" ht="24.95" customHeight="1" spans="1:7">
      <c r="A11" s="392" t="s">
        <v>1536</v>
      </c>
      <c r="B11" s="393"/>
      <c r="C11" s="397"/>
      <c r="D11" s="397"/>
      <c r="E11" s="398"/>
      <c r="F11" s="398"/>
      <c r="G11" s="399"/>
    </row>
    <row r="12" s="37" customFormat="1" ht="24.95" customHeight="1" spans="1:7">
      <c r="A12" s="392" t="s">
        <v>1537</v>
      </c>
      <c r="B12" s="393"/>
      <c r="C12" s="397"/>
      <c r="D12" s="397"/>
      <c r="E12" s="398"/>
      <c r="F12" s="398"/>
      <c r="G12" s="399"/>
    </row>
    <row r="13" s="37" customFormat="1" ht="24.95" customHeight="1" spans="1:7">
      <c r="A13" s="392" t="s">
        <v>1538</v>
      </c>
      <c r="B13" s="400">
        <f>SUM(B14:B18)</f>
        <v>8000</v>
      </c>
      <c r="C13" s="400">
        <f>SUM(C14:C18)</f>
        <v>5841</v>
      </c>
      <c r="D13" s="400">
        <f>SUM(D14:D18)</f>
        <v>5921</v>
      </c>
      <c r="E13" s="401">
        <f>SUM(D13/C13)</f>
        <v>1.01369628488273</v>
      </c>
      <c r="F13" s="400">
        <v>6487</v>
      </c>
      <c r="G13" s="368">
        <f t="shared" ref="G13:G16" si="0">SUM(D13-F13)/F13</f>
        <v>-0.0872514259287806</v>
      </c>
    </row>
    <row r="14" s="37" customFormat="1" ht="24.95" customHeight="1" spans="1:7">
      <c r="A14" s="369" t="s">
        <v>1539</v>
      </c>
      <c r="B14" s="402">
        <v>8000</v>
      </c>
      <c r="C14" s="402">
        <v>5841</v>
      </c>
      <c r="D14" s="402">
        <v>5940</v>
      </c>
      <c r="E14" s="403">
        <f>D14/C14</f>
        <v>1.01694915254237</v>
      </c>
      <c r="F14" s="402">
        <v>6573</v>
      </c>
      <c r="G14" s="371">
        <f t="shared" si="0"/>
        <v>-0.0963030579643998</v>
      </c>
    </row>
    <row r="15" s="37" customFormat="1" ht="24.95" hidden="1" customHeight="1" spans="1:7">
      <c r="A15" s="369" t="s">
        <v>1540</v>
      </c>
      <c r="B15" s="404"/>
      <c r="C15" s="394"/>
      <c r="D15" s="394"/>
      <c r="E15" s="403"/>
      <c r="F15" s="394"/>
      <c r="G15" s="371" t="e">
        <f t="shared" si="0"/>
        <v>#DIV/0!</v>
      </c>
    </row>
    <row r="16" s="37" customFormat="1" ht="24.95" hidden="1" customHeight="1" spans="1:7">
      <c r="A16" s="369" t="s">
        <v>1541</v>
      </c>
      <c r="B16" s="404"/>
      <c r="C16" s="394"/>
      <c r="D16" s="394"/>
      <c r="E16" s="403"/>
      <c r="F16" s="394"/>
      <c r="G16" s="371" t="e">
        <f t="shared" si="0"/>
        <v>#DIV/0!</v>
      </c>
    </row>
    <row r="17" s="37" customFormat="1" ht="24.95" customHeight="1" spans="1:7">
      <c r="A17" s="369" t="s">
        <v>1542</v>
      </c>
      <c r="B17" s="404"/>
      <c r="C17" s="402"/>
      <c r="D17" s="402">
        <v>-19</v>
      </c>
      <c r="E17" s="403"/>
      <c r="F17" s="402"/>
      <c r="G17" s="371"/>
    </row>
    <row r="18" s="37" customFormat="1" ht="24.95" customHeight="1" spans="1:7">
      <c r="A18" s="369" t="s">
        <v>1543</v>
      </c>
      <c r="B18" s="404"/>
      <c r="C18" s="397"/>
      <c r="D18" s="405"/>
      <c r="E18" s="403"/>
      <c r="F18" s="405">
        <v>-86</v>
      </c>
      <c r="G18" s="371">
        <f>SUM(D18-F18)/F18</f>
        <v>-1</v>
      </c>
    </row>
    <row r="19" s="37" customFormat="1" ht="24.95" customHeight="1" spans="1:7">
      <c r="A19" s="392" t="s">
        <v>1544</v>
      </c>
      <c r="B19" s="393"/>
      <c r="C19" s="404"/>
      <c r="D19" s="404"/>
      <c r="E19" s="406"/>
      <c r="F19" s="404"/>
      <c r="G19" s="371"/>
    </row>
    <row r="20" s="37" customFormat="1" ht="24.95" customHeight="1" spans="1:7">
      <c r="A20" s="392" t="s">
        <v>1546</v>
      </c>
      <c r="B20" s="400"/>
      <c r="C20" s="400"/>
      <c r="D20" s="400"/>
      <c r="E20" s="401"/>
      <c r="F20" s="400"/>
      <c r="G20" s="371"/>
    </row>
    <row r="21" s="37" customFormat="1" ht="24.95" customHeight="1" spans="1:7">
      <c r="A21" s="369" t="s">
        <v>1547</v>
      </c>
      <c r="B21" s="404"/>
      <c r="C21" s="407"/>
      <c r="D21" s="407"/>
      <c r="E21" s="408"/>
      <c r="F21" s="407"/>
      <c r="G21" s="371"/>
    </row>
    <row r="22" s="37" customFormat="1" ht="24.95" customHeight="1" spans="1:7">
      <c r="A22" s="369" t="s">
        <v>1548</v>
      </c>
      <c r="B22" s="404"/>
      <c r="C22" s="407"/>
      <c r="D22" s="407"/>
      <c r="E22" s="409"/>
      <c r="F22" s="407"/>
      <c r="G22" s="371"/>
    </row>
    <row r="23" s="83" customFormat="1" ht="24.95" customHeight="1" spans="1:7">
      <c r="A23" s="392" t="s">
        <v>1549</v>
      </c>
      <c r="B23" s="393"/>
      <c r="C23" s="410"/>
      <c r="D23" s="410"/>
      <c r="E23" s="401"/>
      <c r="F23" s="410"/>
      <c r="G23" s="371"/>
    </row>
    <row r="24" s="37" customFormat="1" ht="24.95" customHeight="1" spans="1:7">
      <c r="A24" s="392" t="s">
        <v>1550</v>
      </c>
      <c r="B24" s="393"/>
      <c r="C24" s="407"/>
      <c r="D24" s="407"/>
      <c r="E24" s="409"/>
      <c r="F24" s="407"/>
      <c r="G24" s="371"/>
    </row>
    <row r="25" s="83" customFormat="1" ht="37.5" customHeight="1" spans="1:7">
      <c r="A25" s="392" t="s">
        <v>1551</v>
      </c>
      <c r="B25" s="393"/>
      <c r="C25" s="410">
        <f>SUM(C26:C27)</f>
        <v>2159</v>
      </c>
      <c r="D25" s="410">
        <f>SUM(D26:D27)</f>
        <v>2159</v>
      </c>
      <c r="E25" s="401">
        <f t="shared" ref="E25:E27" si="1">D25/C25</f>
        <v>1</v>
      </c>
      <c r="F25" s="410">
        <v>20</v>
      </c>
      <c r="G25" s="371">
        <f t="shared" ref="G25:G28" si="2">SUM(D25-F25)/F25</f>
        <v>106.95</v>
      </c>
    </row>
    <row r="26" s="37" customFormat="1" ht="37.5" customHeight="1" spans="1:7">
      <c r="A26" s="373" t="s">
        <v>1552</v>
      </c>
      <c r="B26" s="404"/>
      <c r="C26" s="402">
        <v>1168</v>
      </c>
      <c r="D26" s="402">
        <v>1168</v>
      </c>
      <c r="E26" s="403">
        <f t="shared" si="1"/>
        <v>1</v>
      </c>
      <c r="F26" s="402">
        <v>20</v>
      </c>
      <c r="G26" s="371">
        <f t="shared" si="2"/>
        <v>57.4</v>
      </c>
    </row>
    <row r="27" s="37" customFormat="1" ht="37.5" customHeight="1" spans="1:7">
      <c r="A27" s="373" t="s">
        <v>1553</v>
      </c>
      <c r="B27" s="404"/>
      <c r="C27" s="402">
        <v>991</v>
      </c>
      <c r="D27" s="402">
        <v>991</v>
      </c>
      <c r="E27" s="403">
        <f t="shared" si="1"/>
        <v>1</v>
      </c>
      <c r="F27" s="402"/>
      <c r="G27" s="371"/>
    </row>
    <row r="28" ht="24.95" customHeight="1" spans="1:7">
      <c r="A28" s="411" t="s">
        <v>1554</v>
      </c>
      <c r="B28" s="400">
        <f t="shared" ref="B28:F28" si="3">SUM(B6+B7+B8+B9+B10+B11+B12+B13+B19+B20+B23+B24+B25)</f>
        <v>8000</v>
      </c>
      <c r="C28" s="400">
        <f t="shared" si="3"/>
        <v>8000</v>
      </c>
      <c r="D28" s="400">
        <f t="shared" si="3"/>
        <v>8080</v>
      </c>
      <c r="E28" s="401">
        <f>SUM(D28/C28)</f>
        <v>1.01</v>
      </c>
      <c r="F28" s="400">
        <f t="shared" si="3"/>
        <v>6507</v>
      </c>
      <c r="G28" s="368">
        <f t="shared" si="2"/>
        <v>0.241739664976179</v>
      </c>
    </row>
  </sheetData>
  <mergeCells count="1">
    <mergeCell ref="A2:G2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1"/>
  <sheetViews>
    <sheetView workbookViewId="0">
      <selection activeCell="A8" sqref="A8"/>
    </sheetView>
  </sheetViews>
  <sheetFormatPr defaultColWidth="8.88333333333333" defaultRowHeight="15" outlineLevelCol="7"/>
  <cols>
    <col min="1" max="1" width="48.6333333333333" style="5" customWidth="1"/>
    <col min="2" max="2" width="10" style="348" customWidth="1"/>
    <col min="3" max="3" width="9.38333333333333" style="348" customWidth="1"/>
    <col min="4" max="4" width="9.25" style="348" customWidth="1"/>
    <col min="5" max="5" width="13.8833333333333" style="349" customWidth="1"/>
    <col min="6" max="6" width="14.3833333333333" style="349" hidden="1" customWidth="1"/>
    <col min="7" max="7" width="12.25" style="350" customWidth="1"/>
    <col min="8" max="24" width="9" style="38" customWidth="1"/>
    <col min="25" max="16384" width="8.88333333333333" style="38"/>
  </cols>
  <sheetData>
    <row r="1" s="37" customFormat="1" ht="24.95" customHeight="1" spans="1:8">
      <c r="A1" s="351" t="s">
        <v>1688</v>
      </c>
      <c r="B1" s="352"/>
      <c r="C1" s="352"/>
      <c r="D1" s="352"/>
      <c r="E1" s="353"/>
      <c r="F1" s="353"/>
      <c r="G1" s="354"/>
    </row>
    <row r="2" s="347" customFormat="1" ht="30" customHeight="1" spans="1:8">
      <c r="A2" s="12" t="s">
        <v>1689</v>
      </c>
      <c r="B2" s="355"/>
      <c r="C2" s="355"/>
      <c r="D2" s="355"/>
      <c r="E2" s="40"/>
      <c r="F2" s="355"/>
      <c r="G2" s="356"/>
    </row>
    <row r="3" s="38" customFormat="1" ht="24.95" customHeight="1" spans="1:8">
      <c r="A3" s="357"/>
      <c r="B3" s="358"/>
      <c r="C3" s="359"/>
      <c r="D3" s="359"/>
      <c r="E3" s="360"/>
      <c r="F3" s="359"/>
      <c r="G3" s="361" t="s">
        <v>2</v>
      </c>
    </row>
    <row r="4" s="4" customFormat="1" ht="59.1" customHeight="1" spans="1:8">
      <c r="A4" s="362" t="s">
        <v>1557</v>
      </c>
      <c r="B4" s="363" t="s">
        <v>1558</v>
      </c>
      <c r="C4" s="364" t="s">
        <v>1559</v>
      </c>
      <c r="D4" s="364" t="s">
        <v>44</v>
      </c>
      <c r="E4" s="365" t="s">
        <v>1560</v>
      </c>
      <c r="F4" s="364" t="s">
        <v>1561</v>
      </c>
      <c r="G4" s="362" t="s">
        <v>1562</v>
      </c>
      <c r="H4" s="366"/>
    </row>
    <row r="5" s="120" customFormat="1" ht="24.95" customHeight="1" spans="1:8">
      <c r="A5" s="139" t="s">
        <v>1563</v>
      </c>
      <c r="B5" s="367">
        <f t="shared" ref="B5:F5" si="0">B6</f>
        <v>1</v>
      </c>
      <c r="C5" s="367">
        <f t="shared" si="0"/>
        <v>1</v>
      </c>
      <c r="D5" s="367">
        <f t="shared" si="0"/>
        <v>1</v>
      </c>
      <c r="E5" s="368">
        <f t="shared" ref="E5:E7" si="1">SUM(D5)/C5</f>
        <v>1</v>
      </c>
      <c r="F5" s="367">
        <f t="shared" si="0"/>
        <v>1</v>
      </c>
      <c r="G5" s="368"/>
    </row>
    <row r="6" s="4" customFormat="1" ht="24.95" customHeight="1" spans="1:8">
      <c r="A6" s="369" t="s">
        <v>1564</v>
      </c>
      <c r="B6" s="367">
        <f t="shared" ref="B6:F6" si="2">SUM(B7:B7)</f>
        <v>1</v>
      </c>
      <c r="C6" s="367">
        <f t="shared" si="2"/>
        <v>1</v>
      </c>
      <c r="D6" s="367">
        <f t="shared" si="2"/>
        <v>1</v>
      </c>
      <c r="E6" s="368">
        <f t="shared" si="1"/>
        <v>1</v>
      </c>
      <c r="F6" s="367">
        <f t="shared" si="2"/>
        <v>1</v>
      </c>
      <c r="G6" s="368"/>
    </row>
    <row r="7" s="4" customFormat="1" ht="24.95" customHeight="1" spans="1:8">
      <c r="A7" s="369" t="s">
        <v>1565</v>
      </c>
      <c r="B7" s="370">
        <v>1</v>
      </c>
      <c r="C7" s="370">
        <v>1</v>
      </c>
      <c r="D7" s="370">
        <v>1</v>
      </c>
      <c r="E7" s="371">
        <f t="shared" si="1"/>
        <v>1</v>
      </c>
      <c r="F7" s="370">
        <v>1</v>
      </c>
      <c r="G7" s="368"/>
    </row>
    <row r="8" s="4" customFormat="1" ht="24.95" customHeight="1" spans="1:8">
      <c r="A8" s="139" t="s">
        <v>1566</v>
      </c>
      <c r="B8" s="367"/>
      <c r="C8" s="367"/>
      <c r="D8" s="367"/>
      <c r="E8" s="368"/>
      <c r="F8" s="367"/>
      <c r="G8" s="368"/>
    </row>
    <row r="9" s="4" customFormat="1" ht="24.95" customHeight="1" spans="1:8">
      <c r="A9" s="369" t="s">
        <v>1567</v>
      </c>
      <c r="B9" s="367"/>
      <c r="C9" s="367"/>
      <c r="D9" s="367"/>
      <c r="E9" s="368"/>
      <c r="F9" s="367"/>
      <c r="G9" s="368"/>
    </row>
    <row r="10" s="4" customFormat="1" ht="24.95" customHeight="1" spans="1:8">
      <c r="A10" s="369" t="s">
        <v>1568</v>
      </c>
      <c r="B10" s="370"/>
      <c r="C10" s="370"/>
      <c r="D10" s="370"/>
      <c r="E10" s="371"/>
      <c r="F10" s="370"/>
      <c r="G10" s="368"/>
    </row>
    <row r="11" s="4" customFormat="1" ht="24.95" customHeight="1" spans="1:8">
      <c r="A11" s="369" t="s">
        <v>1569</v>
      </c>
      <c r="B11" s="370"/>
      <c r="C11" s="370"/>
      <c r="D11" s="370"/>
      <c r="E11" s="371"/>
      <c r="F11" s="370"/>
      <c r="G11" s="368"/>
    </row>
    <row r="12" s="120" customFormat="1" ht="24.95" customHeight="1" spans="1:8">
      <c r="A12" s="139" t="s">
        <v>1570</v>
      </c>
      <c r="B12" s="367"/>
      <c r="C12" s="367">
        <f>C13</f>
        <v>500</v>
      </c>
      <c r="D12" s="367"/>
      <c r="E12" s="368"/>
      <c r="F12" s="367"/>
      <c r="G12" s="368"/>
    </row>
    <row r="13" s="4" customFormat="1" ht="24.95" customHeight="1" spans="1:8">
      <c r="A13" s="372" t="s">
        <v>1571</v>
      </c>
      <c r="B13" s="370"/>
      <c r="C13" s="370">
        <v>500</v>
      </c>
      <c r="D13" s="370"/>
      <c r="E13" s="371"/>
      <c r="F13" s="370"/>
      <c r="G13" s="368"/>
    </row>
    <row r="14" s="4" customFormat="1" ht="24.95" customHeight="1" spans="1:8">
      <c r="A14" s="139" t="s">
        <v>1572</v>
      </c>
      <c r="B14" s="367">
        <f t="shared" ref="B14:F14" si="3">B15+B23+B25</f>
        <v>11743</v>
      </c>
      <c r="C14" s="367">
        <f t="shared" si="3"/>
        <v>20022</v>
      </c>
      <c r="D14" s="367">
        <f t="shared" si="3"/>
        <v>11323</v>
      </c>
      <c r="E14" s="368">
        <f t="shared" ref="E14:E22" si="4">SUM(D14)/C14</f>
        <v>0.565527919288782</v>
      </c>
      <c r="F14" s="367">
        <f t="shared" si="3"/>
        <v>6608</v>
      </c>
      <c r="G14" s="368">
        <f t="shared" ref="G14:G17" si="5">(D14-F14)/F14</f>
        <v>0.713529055690073</v>
      </c>
    </row>
    <row r="15" s="4" customFormat="1" ht="24.95" customHeight="1" spans="1:8">
      <c r="A15" s="369" t="s">
        <v>1573</v>
      </c>
      <c r="B15" s="367">
        <f t="shared" ref="B15:F15" si="6">SUM(B16:B22)</f>
        <v>5929</v>
      </c>
      <c r="C15" s="367">
        <f t="shared" si="6"/>
        <v>6380</v>
      </c>
      <c r="D15" s="367">
        <f t="shared" si="6"/>
        <v>5599</v>
      </c>
      <c r="E15" s="368">
        <f t="shared" si="4"/>
        <v>0.877586206896552</v>
      </c>
      <c r="F15" s="367">
        <f t="shared" si="6"/>
        <v>4043</v>
      </c>
      <c r="G15" s="368">
        <f t="shared" si="5"/>
        <v>0.384862725698739</v>
      </c>
    </row>
    <row r="16" s="4" customFormat="1" ht="24.95" customHeight="1" spans="1:8">
      <c r="A16" s="369" t="s">
        <v>1574</v>
      </c>
      <c r="B16" s="367"/>
      <c r="C16" s="370"/>
      <c r="D16" s="370"/>
      <c r="E16" s="371"/>
      <c r="F16" s="370"/>
      <c r="G16" s="368"/>
    </row>
    <row r="17" s="4" customFormat="1" ht="24.95" customHeight="1" spans="1:8">
      <c r="A17" s="369" t="s">
        <v>1575</v>
      </c>
      <c r="B17" s="370">
        <v>5791</v>
      </c>
      <c r="C17" s="370">
        <v>5268</v>
      </c>
      <c r="D17" s="370">
        <v>4504</v>
      </c>
      <c r="E17" s="371">
        <f t="shared" si="4"/>
        <v>0.854973424449506</v>
      </c>
      <c r="F17" s="370">
        <v>3387</v>
      </c>
      <c r="G17" s="371">
        <f t="shared" si="5"/>
        <v>0.329790374963094</v>
      </c>
    </row>
    <row r="18" s="4" customFormat="1" ht="24.95" customHeight="1" spans="1:8">
      <c r="A18" s="137" t="s">
        <v>1576</v>
      </c>
      <c r="B18" s="370">
        <v>21</v>
      </c>
      <c r="C18" s="370">
        <f>D18+H18</f>
        <v>21</v>
      </c>
      <c r="D18" s="370">
        <v>21</v>
      </c>
      <c r="E18" s="371">
        <f t="shared" si="4"/>
        <v>1</v>
      </c>
      <c r="F18" s="370"/>
      <c r="G18" s="371"/>
    </row>
    <row r="19" s="4" customFormat="1" ht="24.95" customHeight="1" spans="1:8">
      <c r="A19" s="369" t="s">
        <v>1577</v>
      </c>
      <c r="B19" s="370">
        <v>2</v>
      </c>
      <c r="C19" s="370">
        <f>D19+H19</f>
        <v>529</v>
      </c>
      <c r="D19" s="370">
        <v>529</v>
      </c>
      <c r="E19" s="371">
        <f t="shared" si="4"/>
        <v>1</v>
      </c>
      <c r="F19" s="370">
        <v>204</v>
      </c>
      <c r="G19" s="371">
        <f t="shared" ref="G19:G26" si="7">(D19-F19)/F19</f>
        <v>1.59313725490196</v>
      </c>
    </row>
    <row r="20" s="4" customFormat="1" ht="24.95" customHeight="1" spans="1:8">
      <c r="A20" s="369" t="s">
        <v>1578</v>
      </c>
      <c r="B20" s="370">
        <v>115</v>
      </c>
      <c r="C20" s="370">
        <v>485</v>
      </c>
      <c r="D20" s="370">
        <v>468</v>
      </c>
      <c r="E20" s="371">
        <f t="shared" si="4"/>
        <v>0.964948453608247</v>
      </c>
      <c r="F20" s="370">
        <v>452</v>
      </c>
      <c r="G20" s="371">
        <f t="shared" si="7"/>
        <v>0.0353982300884956</v>
      </c>
    </row>
    <row r="21" s="4" customFormat="1" ht="24.95" customHeight="1" spans="1:8">
      <c r="A21" s="373" t="s">
        <v>1579</v>
      </c>
      <c r="B21" s="370"/>
      <c r="C21" s="370">
        <v>30</v>
      </c>
      <c r="D21" s="370">
        <v>30</v>
      </c>
      <c r="E21" s="371">
        <f t="shared" si="4"/>
        <v>1</v>
      </c>
      <c r="F21" s="370"/>
      <c r="G21" s="371"/>
    </row>
    <row r="22" s="4" customFormat="1" ht="37.5" spans="1:8">
      <c r="A22" s="373" t="s">
        <v>1580</v>
      </c>
      <c r="B22" s="370"/>
      <c r="C22" s="370">
        <v>47</v>
      </c>
      <c r="D22" s="370">
        <v>47</v>
      </c>
      <c r="E22" s="371">
        <f t="shared" si="4"/>
        <v>1</v>
      </c>
      <c r="F22" s="370"/>
      <c r="G22" s="371"/>
    </row>
    <row r="23" s="4" customFormat="1" ht="24.95" customHeight="1" spans="1:8">
      <c r="A23" s="369" t="s">
        <v>1581</v>
      </c>
      <c r="B23" s="367"/>
      <c r="C23" s="367"/>
      <c r="D23" s="367"/>
      <c r="E23" s="371"/>
      <c r="F23" s="367">
        <f>F24</f>
        <v>63</v>
      </c>
      <c r="G23" s="368">
        <f t="shared" si="7"/>
        <v>-1</v>
      </c>
    </row>
    <row r="24" s="4" customFormat="1" ht="24.95" customHeight="1" spans="1:8">
      <c r="A24" s="373" t="s">
        <v>1582</v>
      </c>
      <c r="B24" s="370"/>
      <c r="C24" s="370"/>
      <c r="D24" s="370"/>
      <c r="E24" s="371"/>
      <c r="F24" s="370">
        <v>63</v>
      </c>
      <c r="G24" s="368">
        <f t="shared" si="7"/>
        <v>-1</v>
      </c>
    </row>
    <row r="25" s="120" customFormat="1" ht="24.95" customHeight="1" spans="1:8">
      <c r="A25" s="374" t="s">
        <v>1583</v>
      </c>
      <c r="B25" s="367">
        <f t="shared" ref="B25:F25" si="8">B26+B27</f>
        <v>5814</v>
      </c>
      <c r="C25" s="367">
        <f t="shared" si="8"/>
        <v>13642</v>
      </c>
      <c r="D25" s="367">
        <f t="shared" si="8"/>
        <v>5724</v>
      </c>
      <c r="E25" s="368">
        <v>1.46610169491525</v>
      </c>
      <c r="F25" s="367">
        <f t="shared" si="8"/>
        <v>2502</v>
      </c>
      <c r="G25" s="368">
        <f t="shared" si="7"/>
        <v>1.28776978417266</v>
      </c>
      <c r="H25" s="4"/>
    </row>
    <row r="26" s="120" customFormat="1" ht="24.95" customHeight="1" spans="1:8">
      <c r="A26" s="375" t="s">
        <v>1584</v>
      </c>
      <c r="B26" s="370">
        <v>2444</v>
      </c>
      <c r="C26" s="370">
        <v>10272</v>
      </c>
      <c r="D26" s="370">
        <v>2504</v>
      </c>
      <c r="E26" s="371">
        <f t="shared" ref="E26:E37" si="9">SUM(D26)/C26</f>
        <v>0.243769470404984</v>
      </c>
      <c r="F26" s="370">
        <v>2502</v>
      </c>
      <c r="G26" s="371">
        <f t="shared" si="7"/>
        <v>0.000799360511590727</v>
      </c>
      <c r="H26" s="4"/>
    </row>
    <row r="27" s="120" customFormat="1" ht="24.95" customHeight="1" spans="1:8">
      <c r="A27" s="376" t="s">
        <v>1585</v>
      </c>
      <c r="B27" s="370">
        <v>3370</v>
      </c>
      <c r="C27" s="370">
        <v>3370</v>
      </c>
      <c r="D27" s="370">
        <v>3220</v>
      </c>
      <c r="E27" s="371">
        <f t="shared" si="9"/>
        <v>0.955489614243323</v>
      </c>
      <c r="F27" s="370"/>
      <c r="G27" s="371"/>
      <c r="H27" s="4"/>
    </row>
    <row r="28" s="4" customFormat="1" ht="24.95" customHeight="1" spans="1:8">
      <c r="A28" s="377" t="s">
        <v>1586</v>
      </c>
      <c r="B28" s="367">
        <f t="shared" ref="B28:F28" si="10">B29+B32</f>
        <v>595</v>
      </c>
      <c r="C28" s="367">
        <f t="shared" si="10"/>
        <v>914</v>
      </c>
      <c r="D28" s="367">
        <f t="shared" si="10"/>
        <v>585</v>
      </c>
      <c r="E28" s="368">
        <v>0.466101694915254</v>
      </c>
      <c r="F28" s="367">
        <f t="shared" si="10"/>
        <v>1038</v>
      </c>
      <c r="G28" s="368">
        <f t="shared" ref="G28:G32" si="11">(D28-F28)/F28</f>
        <v>-0.436416184971098</v>
      </c>
    </row>
    <row r="29" s="4" customFormat="1" ht="24.95" customHeight="1" spans="1:8">
      <c r="A29" s="369" t="s">
        <v>1587</v>
      </c>
      <c r="B29" s="367">
        <f t="shared" ref="B29:F29" si="12">SUM(B30:B31)</f>
        <v>301</v>
      </c>
      <c r="C29" s="367">
        <f t="shared" si="12"/>
        <v>414</v>
      </c>
      <c r="D29" s="367">
        <f t="shared" si="12"/>
        <v>221</v>
      </c>
      <c r="E29" s="368">
        <v>0.466101694915254</v>
      </c>
      <c r="F29" s="367">
        <f t="shared" si="12"/>
        <v>707</v>
      </c>
      <c r="G29" s="368">
        <f t="shared" si="11"/>
        <v>-0.687411598302687</v>
      </c>
    </row>
    <row r="30" s="4" customFormat="1" ht="24.95" customHeight="1" spans="1:8">
      <c r="A30" s="137" t="s">
        <v>1588</v>
      </c>
      <c r="B30" s="370">
        <v>84</v>
      </c>
      <c r="C30" s="370">
        <v>196</v>
      </c>
      <c r="D30" s="370">
        <v>56</v>
      </c>
      <c r="E30" s="371">
        <f t="shared" si="9"/>
        <v>0.285714285714286</v>
      </c>
      <c r="F30" s="370">
        <v>599</v>
      </c>
      <c r="G30" s="371">
        <f t="shared" si="11"/>
        <v>-0.906510851419032</v>
      </c>
    </row>
    <row r="31" s="4" customFormat="1" ht="24.95" customHeight="1" spans="1:8">
      <c r="A31" s="369" t="s">
        <v>1589</v>
      </c>
      <c r="B31" s="370">
        <v>217</v>
      </c>
      <c r="C31" s="370">
        <v>218</v>
      </c>
      <c r="D31" s="370">
        <v>165</v>
      </c>
      <c r="E31" s="371">
        <f t="shared" si="9"/>
        <v>0.756880733944954</v>
      </c>
      <c r="F31" s="370">
        <v>108</v>
      </c>
      <c r="G31" s="371">
        <f t="shared" si="11"/>
        <v>0.527777777777778</v>
      </c>
    </row>
    <row r="32" s="4" customFormat="1" ht="24.95" customHeight="1" spans="1:8">
      <c r="A32" s="374" t="s">
        <v>1590</v>
      </c>
      <c r="B32" s="367">
        <f t="shared" ref="B32:F32" si="13">SUM(B33:B34)</f>
        <v>294</v>
      </c>
      <c r="C32" s="367">
        <f t="shared" si="13"/>
        <v>500</v>
      </c>
      <c r="D32" s="367">
        <f t="shared" si="13"/>
        <v>364</v>
      </c>
      <c r="E32" s="368">
        <f t="shared" si="9"/>
        <v>0.728</v>
      </c>
      <c r="F32" s="367">
        <f t="shared" si="13"/>
        <v>331</v>
      </c>
      <c r="G32" s="368">
        <f t="shared" si="11"/>
        <v>0.0996978851963746</v>
      </c>
    </row>
    <row r="33" s="4" customFormat="1" ht="24.95" customHeight="1" spans="1:8">
      <c r="A33" s="376" t="s">
        <v>1591</v>
      </c>
      <c r="B33" s="367"/>
      <c r="C33" s="370">
        <v>13</v>
      </c>
      <c r="D33" s="370">
        <v>12</v>
      </c>
      <c r="E33" s="371">
        <f t="shared" si="9"/>
        <v>0.923076923076923</v>
      </c>
      <c r="F33" s="367"/>
      <c r="G33" s="371"/>
      <c r="H33" s="120"/>
    </row>
    <row r="34" s="4" customFormat="1" ht="24.95" customHeight="1" spans="1:8">
      <c r="A34" s="375" t="s">
        <v>1592</v>
      </c>
      <c r="B34" s="370">
        <v>294</v>
      </c>
      <c r="C34" s="370">
        <v>487</v>
      </c>
      <c r="D34" s="370">
        <v>352</v>
      </c>
      <c r="E34" s="371">
        <f t="shared" si="9"/>
        <v>0.722792607802875</v>
      </c>
      <c r="F34" s="370">
        <v>331</v>
      </c>
      <c r="G34" s="371">
        <f t="shared" ref="G34:G37" si="14">(D34-F34)/F34</f>
        <v>0.0634441087613293</v>
      </c>
      <c r="H34" s="120"/>
    </row>
    <row r="35" s="4" customFormat="1" ht="24.95" customHeight="1" spans="1:8">
      <c r="A35" s="378" t="s">
        <v>1593</v>
      </c>
      <c r="B35" s="367">
        <f>B36</f>
        <v>143</v>
      </c>
      <c r="C35" s="367">
        <f t="shared" ref="C35:C39" si="15">C36</f>
        <v>2972</v>
      </c>
      <c r="D35" s="367">
        <f>D36</f>
        <v>2756</v>
      </c>
      <c r="E35" s="368">
        <f t="shared" si="9"/>
        <v>0.927321668909825</v>
      </c>
      <c r="F35" s="367">
        <v>759</v>
      </c>
      <c r="G35" s="368">
        <f t="shared" si="14"/>
        <v>2.63109354413702</v>
      </c>
      <c r="H35" s="120"/>
    </row>
    <row r="36" s="4" customFormat="1" ht="24.95" customHeight="1" spans="1:8">
      <c r="A36" s="374" t="s">
        <v>1583</v>
      </c>
      <c r="B36" s="367">
        <f>B37</f>
        <v>143</v>
      </c>
      <c r="C36" s="367">
        <f t="shared" si="15"/>
        <v>2972</v>
      </c>
      <c r="D36" s="367">
        <f>D37</f>
        <v>2756</v>
      </c>
      <c r="E36" s="368">
        <f t="shared" si="9"/>
        <v>0.927321668909825</v>
      </c>
      <c r="F36" s="367">
        <v>759</v>
      </c>
      <c r="G36" s="368">
        <f t="shared" si="14"/>
        <v>2.63109354413702</v>
      </c>
    </row>
    <row r="37" s="4" customFormat="1" ht="24.95" customHeight="1" spans="1:8">
      <c r="A37" s="375" t="s">
        <v>1594</v>
      </c>
      <c r="B37" s="370">
        <v>143</v>
      </c>
      <c r="C37" s="370">
        <v>2972</v>
      </c>
      <c r="D37" s="370">
        <v>2756</v>
      </c>
      <c r="E37" s="371">
        <f t="shared" si="9"/>
        <v>0.927321668909825</v>
      </c>
      <c r="F37" s="370">
        <v>759</v>
      </c>
      <c r="G37" s="371">
        <f t="shared" si="14"/>
        <v>2.63109354413702</v>
      </c>
    </row>
    <row r="38" s="4" customFormat="1" ht="24.95" customHeight="1" spans="1:8">
      <c r="A38" s="378" t="s">
        <v>1595</v>
      </c>
      <c r="B38" s="370"/>
      <c r="C38" s="367">
        <f t="shared" si="15"/>
        <v>330</v>
      </c>
      <c r="D38" s="370"/>
      <c r="E38" s="368"/>
      <c r="F38" s="370"/>
      <c r="G38" s="368"/>
    </row>
    <row r="39" s="4" customFormat="1" ht="24.95" customHeight="1" spans="1:8">
      <c r="A39" s="378" t="s">
        <v>1596</v>
      </c>
      <c r="B39" s="370"/>
      <c r="C39" s="367">
        <f t="shared" si="15"/>
        <v>330</v>
      </c>
      <c r="D39" s="370"/>
      <c r="E39" s="368"/>
      <c r="F39" s="370"/>
      <c r="G39" s="371"/>
    </row>
    <row r="40" s="120" customFormat="1" ht="24.95" customHeight="1" spans="1:8">
      <c r="A40" s="379" t="s">
        <v>1597</v>
      </c>
      <c r="B40" s="370"/>
      <c r="C40" s="370">
        <v>330</v>
      </c>
      <c r="D40" s="370"/>
      <c r="E40" s="371"/>
      <c r="F40" s="370"/>
      <c r="G40" s="371"/>
      <c r="H40" s="4"/>
    </row>
    <row r="41" s="4" customFormat="1" ht="24.95" customHeight="1" spans="1:8">
      <c r="A41" s="377" t="s">
        <v>1598</v>
      </c>
      <c r="B41" s="367">
        <f>B42+B45+B57</f>
        <v>842</v>
      </c>
      <c r="C41" s="367">
        <f>C42+C45+C57</f>
        <v>33591</v>
      </c>
      <c r="D41" s="367">
        <f>D42+D45+D57</f>
        <v>31901</v>
      </c>
      <c r="E41" s="380">
        <f t="shared" ref="E41:E45" si="16">SUM(D41)/C41</f>
        <v>0.949688904766158</v>
      </c>
      <c r="F41" s="367">
        <f>F42+F45</f>
        <v>22025</v>
      </c>
      <c r="G41" s="368">
        <f t="shared" ref="G41:G45" si="17">(D41-F41)/F41</f>
        <v>0.448399545970488</v>
      </c>
    </row>
    <row r="42" s="4" customFormat="1" ht="37.5" spans="1:8">
      <c r="A42" s="369" t="s">
        <v>1599</v>
      </c>
      <c r="B42" s="367">
        <f t="shared" ref="B42:F42" si="18">B43+B44</f>
        <v>261</v>
      </c>
      <c r="C42" s="367">
        <f t="shared" si="18"/>
        <v>32200</v>
      </c>
      <c r="D42" s="367">
        <f t="shared" si="18"/>
        <v>31267</v>
      </c>
      <c r="E42" s="380">
        <f t="shared" si="16"/>
        <v>0.971024844720497</v>
      </c>
      <c r="F42" s="367">
        <f t="shared" si="18"/>
        <v>21862</v>
      </c>
      <c r="G42" s="368">
        <f t="shared" si="17"/>
        <v>0.430198517976397</v>
      </c>
    </row>
    <row r="43" s="4" customFormat="1" ht="37.5" spans="1:8">
      <c r="A43" s="369" t="s">
        <v>1600</v>
      </c>
      <c r="B43" s="370">
        <v>261</v>
      </c>
      <c r="C43" s="370">
        <v>27800</v>
      </c>
      <c r="D43" s="370">
        <v>26867</v>
      </c>
      <c r="E43" s="371">
        <f t="shared" si="16"/>
        <v>0.966438848920863</v>
      </c>
      <c r="F43" s="370">
        <v>9562</v>
      </c>
      <c r="G43" s="371">
        <f t="shared" si="17"/>
        <v>1.8097678309977</v>
      </c>
    </row>
    <row r="44" s="4" customFormat="1" ht="24.95" customHeight="1" spans="1:8">
      <c r="A44" s="375" t="s">
        <v>1601</v>
      </c>
      <c r="B44" s="370"/>
      <c r="C44" s="370">
        <v>4400</v>
      </c>
      <c r="D44" s="370">
        <v>4400</v>
      </c>
      <c r="E44" s="371">
        <f t="shared" si="16"/>
        <v>1</v>
      </c>
      <c r="F44" s="370">
        <v>12300</v>
      </c>
      <c r="G44" s="371">
        <f t="shared" si="17"/>
        <v>-0.642276422764228</v>
      </c>
    </row>
    <row r="45" s="4" customFormat="1" ht="24.95" customHeight="1" spans="1:8">
      <c r="A45" s="369" t="s">
        <v>1602</v>
      </c>
      <c r="B45" s="367">
        <f t="shared" ref="B45:F45" si="19">SUM(B46:B56)</f>
        <v>581</v>
      </c>
      <c r="C45" s="367">
        <f t="shared" si="19"/>
        <v>1001</v>
      </c>
      <c r="D45" s="367">
        <f t="shared" si="19"/>
        <v>244</v>
      </c>
      <c r="E45" s="380">
        <f t="shared" si="16"/>
        <v>0.243756243756244</v>
      </c>
      <c r="F45" s="367">
        <f t="shared" si="19"/>
        <v>163</v>
      </c>
      <c r="G45" s="368">
        <f t="shared" si="17"/>
        <v>0.496932515337423</v>
      </c>
    </row>
    <row r="46" s="4" customFormat="1" ht="37.5" spans="1:8">
      <c r="A46" s="369" t="s">
        <v>1603</v>
      </c>
      <c r="B46" s="370"/>
      <c r="C46" s="370"/>
      <c r="D46" s="370"/>
      <c r="E46" s="380"/>
      <c r="F46" s="370"/>
      <c r="G46" s="371"/>
    </row>
    <row r="47" s="4" customFormat="1" ht="24.95" customHeight="1" spans="1:8">
      <c r="A47" s="369" t="s">
        <v>1604</v>
      </c>
      <c r="B47" s="370">
        <v>145</v>
      </c>
      <c r="C47" s="370">
        <v>533</v>
      </c>
      <c r="D47" s="370">
        <v>164</v>
      </c>
      <c r="E47" s="371">
        <f t="shared" ref="E47:E51" si="20">SUM(D47)/C47</f>
        <v>0.307692307692308</v>
      </c>
      <c r="F47" s="370">
        <v>133</v>
      </c>
      <c r="G47" s="371">
        <f t="shared" ref="G47:G51" si="21">(D47-F47)/F47</f>
        <v>0.233082706766917</v>
      </c>
    </row>
    <row r="48" s="4" customFormat="1" ht="24.95" customHeight="1" spans="1:8">
      <c r="A48" s="369" t="s">
        <v>1605</v>
      </c>
      <c r="B48" s="370">
        <v>436</v>
      </c>
      <c r="C48" s="370">
        <v>460</v>
      </c>
      <c r="D48" s="370">
        <v>72</v>
      </c>
      <c r="E48" s="371">
        <f t="shared" si="20"/>
        <v>0.156521739130435</v>
      </c>
      <c r="F48" s="370">
        <v>19</v>
      </c>
      <c r="G48" s="371">
        <f t="shared" si="21"/>
        <v>2.78947368421053</v>
      </c>
      <c r="H48" s="120"/>
    </row>
    <row r="49" s="4" customFormat="1" ht="24.95" customHeight="1" spans="1:8">
      <c r="A49" s="369" t="s">
        <v>1606</v>
      </c>
      <c r="B49" s="370"/>
      <c r="C49" s="370"/>
      <c r="D49" s="370"/>
      <c r="E49" s="371"/>
      <c r="F49" s="370"/>
      <c r="G49" s="371"/>
    </row>
    <row r="50" s="4" customFormat="1" ht="24.95" customHeight="1" spans="1:8">
      <c r="A50" s="369" t="s">
        <v>1607</v>
      </c>
      <c r="B50" s="370"/>
      <c r="C50" s="370"/>
      <c r="D50" s="370"/>
      <c r="E50" s="371"/>
      <c r="F50" s="370"/>
      <c r="G50" s="371"/>
    </row>
    <row r="51" s="120" customFormat="1" ht="24.95" customHeight="1" spans="1:8">
      <c r="A51" s="369" t="s">
        <v>1608</v>
      </c>
      <c r="B51" s="370"/>
      <c r="C51" s="370">
        <v>8</v>
      </c>
      <c r="D51" s="370">
        <v>8</v>
      </c>
      <c r="E51" s="371">
        <f t="shared" si="20"/>
        <v>1</v>
      </c>
      <c r="F51" s="370">
        <v>11</v>
      </c>
      <c r="G51" s="371">
        <f t="shared" si="21"/>
        <v>-0.272727272727273</v>
      </c>
      <c r="H51" s="4"/>
    </row>
    <row r="52" s="38" customFormat="1" ht="24.95" customHeight="1" spans="1:8">
      <c r="A52" s="369" t="s">
        <v>1609</v>
      </c>
      <c r="B52" s="370"/>
      <c r="C52" s="370"/>
      <c r="D52" s="370"/>
      <c r="E52" s="380"/>
      <c r="F52" s="370"/>
      <c r="G52" s="371"/>
      <c r="H52" s="4"/>
    </row>
    <row r="53" s="38" customFormat="1" ht="24.95" customHeight="1" spans="1:8">
      <c r="A53" s="369" t="s">
        <v>1610</v>
      </c>
      <c r="B53" s="370"/>
      <c r="C53" s="370"/>
      <c r="D53" s="370"/>
      <c r="E53" s="380"/>
      <c r="F53" s="370"/>
      <c r="G53" s="371"/>
      <c r="H53" s="4"/>
    </row>
    <row r="54" s="38" customFormat="1" ht="24.95" customHeight="1" spans="1:8">
      <c r="A54" s="369" t="s">
        <v>1611</v>
      </c>
      <c r="B54" s="370"/>
      <c r="C54" s="370"/>
      <c r="D54" s="370"/>
      <c r="E54" s="380"/>
      <c r="F54" s="370"/>
      <c r="G54" s="371"/>
      <c r="H54" s="4"/>
    </row>
    <row r="55" s="38" customFormat="1" ht="24.95" customHeight="1" spans="1:8">
      <c r="A55" s="369" t="s">
        <v>1612</v>
      </c>
      <c r="B55" s="370"/>
      <c r="C55" s="370"/>
      <c r="D55" s="370"/>
      <c r="E55" s="371"/>
      <c r="F55" s="370"/>
      <c r="G55" s="371"/>
      <c r="H55" s="4"/>
    </row>
    <row r="56" s="38" customFormat="1" ht="37.5" spans="1:8">
      <c r="A56" s="369" t="s">
        <v>1613</v>
      </c>
      <c r="B56" s="370"/>
      <c r="C56" s="370"/>
      <c r="D56" s="370"/>
      <c r="E56" s="380"/>
      <c r="F56" s="370"/>
      <c r="G56" s="371"/>
      <c r="H56" s="4"/>
    </row>
    <row r="57" ht="24.95" customHeight="1" spans="1:8">
      <c r="A57" s="381" t="s">
        <v>1614</v>
      </c>
      <c r="B57" s="367"/>
      <c r="C57" s="367">
        <f>C58</f>
        <v>390</v>
      </c>
      <c r="D57" s="367">
        <f>D58</f>
        <v>390</v>
      </c>
      <c r="E57" s="368">
        <f t="shared" ref="E57:E60" si="22">SUM(D57)/C57</f>
        <v>1</v>
      </c>
      <c r="F57" s="367"/>
      <c r="G57" s="371"/>
      <c r="H57" s="4"/>
    </row>
    <row r="58" ht="24.95" customHeight="1" spans="1:8">
      <c r="A58" s="372" t="s">
        <v>1615</v>
      </c>
      <c r="B58" s="370"/>
      <c r="C58" s="370">
        <v>390</v>
      </c>
      <c r="D58" s="370">
        <v>390</v>
      </c>
      <c r="E58" s="371">
        <f t="shared" si="22"/>
        <v>1</v>
      </c>
      <c r="F58" s="370"/>
      <c r="G58" s="371"/>
      <c r="H58" s="4"/>
    </row>
    <row r="59" ht="24.95" customHeight="1" spans="1:8">
      <c r="A59" s="139" t="s">
        <v>1616</v>
      </c>
      <c r="B59" s="367">
        <f t="shared" ref="B59:F59" si="23">B60</f>
        <v>2970</v>
      </c>
      <c r="C59" s="367">
        <f t="shared" si="23"/>
        <v>2948</v>
      </c>
      <c r="D59" s="367">
        <f t="shared" si="23"/>
        <v>2948</v>
      </c>
      <c r="E59" s="380">
        <f t="shared" si="22"/>
        <v>1</v>
      </c>
      <c r="F59" s="367">
        <f t="shared" si="23"/>
        <v>1739</v>
      </c>
      <c r="G59" s="368">
        <f t="shared" ref="G59:G63" si="24">(D59-F59)/F59</f>
        <v>0.695227142035653</v>
      </c>
      <c r="H59" s="120"/>
    </row>
    <row r="60" ht="24.95" customHeight="1" spans="1:8">
      <c r="A60" s="369" t="s">
        <v>1617</v>
      </c>
      <c r="B60" s="367">
        <f t="shared" ref="B60:F60" si="25">SUM(B61:B64)</f>
        <v>2970</v>
      </c>
      <c r="C60" s="367">
        <f t="shared" si="25"/>
        <v>2948</v>
      </c>
      <c r="D60" s="367">
        <f t="shared" si="25"/>
        <v>2948</v>
      </c>
      <c r="E60" s="368">
        <f t="shared" si="22"/>
        <v>1</v>
      </c>
      <c r="F60" s="367">
        <f t="shared" si="25"/>
        <v>1739</v>
      </c>
      <c r="G60" s="368">
        <f t="shared" si="24"/>
        <v>0.695227142035653</v>
      </c>
    </row>
    <row r="61" ht="37.5" spans="1:8">
      <c r="A61" s="369" t="s">
        <v>1618</v>
      </c>
      <c r="B61" s="370"/>
      <c r="C61" s="370"/>
      <c r="D61" s="370"/>
      <c r="E61" s="371"/>
      <c r="F61" s="370"/>
      <c r="G61" s="371"/>
    </row>
    <row r="62" ht="24.95" customHeight="1" spans="1:8">
      <c r="A62" s="369" t="s">
        <v>1619</v>
      </c>
      <c r="B62" s="370">
        <v>415</v>
      </c>
      <c r="C62" s="370">
        <f>D62+H62</f>
        <v>822</v>
      </c>
      <c r="D62" s="370">
        <v>822</v>
      </c>
      <c r="E62" s="371">
        <f t="shared" ref="E62:E66" si="26">SUM(D62)/C62</f>
        <v>1</v>
      </c>
      <c r="F62" s="370">
        <v>1483</v>
      </c>
      <c r="G62" s="371">
        <f t="shared" si="24"/>
        <v>-0.44571813890762</v>
      </c>
    </row>
    <row r="63" ht="37.5" spans="1:8">
      <c r="A63" s="372" t="s">
        <v>1620</v>
      </c>
      <c r="B63" s="370">
        <v>1600</v>
      </c>
      <c r="C63" s="370">
        <f>D63+H63</f>
        <v>1159</v>
      </c>
      <c r="D63" s="370">
        <v>1159</v>
      </c>
      <c r="E63" s="371">
        <f t="shared" si="26"/>
        <v>1</v>
      </c>
      <c r="F63" s="370">
        <v>256</v>
      </c>
      <c r="G63" s="371">
        <f t="shared" si="24"/>
        <v>3.52734375</v>
      </c>
    </row>
    <row r="64" ht="24.95" customHeight="1" spans="1:8">
      <c r="A64" s="372" t="s">
        <v>1621</v>
      </c>
      <c r="B64" s="370">
        <v>955</v>
      </c>
      <c r="C64" s="370">
        <v>967</v>
      </c>
      <c r="D64" s="370">
        <v>967</v>
      </c>
      <c r="E64" s="371">
        <f t="shared" si="26"/>
        <v>1</v>
      </c>
      <c r="F64" s="370"/>
      <c r="G64" s="371"/>
    </row>
    <row r="65" ht="24.95" customHeight="1" spans="1:7">
      <c r="A65" s="139" t="s">
        <v>1622</v>
      </c>
      <c r="B65" s="367">
        <f t="shared" ref="B65:F65" si="27">B66</f>
        <v>30</v>
      </c>
      <c r="C65" s="367">
        <f t="shared" si="27"/>
        <v>33</v>
      </c>
      <c r="D65" s="367">
        <f t="shared" si="27"/>
        <v>33</v>
      </c>
      <c r="E65" s="368">
        <f t="shared" si="26"/>
        <v>1</v>
      </c>
      <c r="F65" s="367">
        <f t="shared" si="27"/>
        <v>25</v>
      </c>
      <c r="G65" s="368">
        <f t="shared" ref="G65:G71" si="28">(D65-F65)/F65</f>
        <v>0.32</v>
      </c>
    </row>
    <row r="66" ht="24.95" customHeight="1" spans="1:7">
      <c r="A66" s="369" t="s">
        <v>1623</v>
      </c>
      <c r="B66" s="367">
        <f t="shared" ref="B66:F66" si="29">SUM(B67:B70)</f>
        <v>30</v>
      </c>
      <c r="C66" s="367">
        <f t="shared" si="29"/>
        <v>33</v>
      </c>
      <c r="D66" s="367">
        <f t="shared" si="29"/>
        <v>33</v>
      </c>
      <c r="E66" s="368">
        <f t="shared" si="26"/>
        <v>1</v>
      </c>
      <c r="F66" s="367">
        <f t="shared" si="29"/>
        <v>25</v>
      </c>
      <c r="G66" s="368">
        <f t="shared" si="28"/>
        <v>0.32</v>
      </c>
    </row>
    <row r="67" ht="37.5" spans="1:7">
      <c r="A67" s="369" t="s">
        <v>1624</v>
      </c>
      <c r="B67" s="370"/>
      <c r="C67" s="370"/>
      <c r="D67" s="370"/>
      <c r="E67" s="371"/>
      <c r="F67" s="370"/>
      <c r="G67" s="371"/>
    </row>
    <row r="68" ht="37.5" spans="1:7">
      <c r="A68" s="369" t="s">
        <v>1625</v>
      </c>
      <c r="B68" s="370"/>
      <c r="C68" s="370"/>
      <c r="D68" s="370"/>
      <c r="E68" s="371"/>
      <c r="F68" s="370"/>
      <c r="G68" s="371"/>
    </row>
    <row r="69" ht="37.5" spans="1:7">
      <c r="A69" s="372" t="s">
        <v>1626</v>
      </c>
      <c r="B69" s="370">
        <v>8</v>
      </c>
      <c r="C69" s="370">
        <f>D69+H69</f>
        <v>13</v>
      </c>
      <c r="D69" s="370">
        <v>13</v>
      </c>
      <c r="E69" s="371">
        <f t="shared" ref="E69:E71" si="30">SUM(D69)/C69</f>
        <v>1</v>
      </c>
      <c r="F69" s="370">
        <v>6</v>
      </c>
      <c r="G69" s="371">
        <f t="shared" si="28"/>
        <v>1.16666666666667</v>
      </c>
    </row>
    <row r="70" ht="24.95" customHeight="1" spans="1:7">
      <c r="A70" s="369" t="s">
        <v>1627</v>
      </c>
      <c r="B70" s="370">
        <v>22</v>
      </c>
      <c r="C70" s="370">
        <f>D70+H70</f>
        <v>20</v>
      </c>
      <c r="D70" s="370">
        <v>20</v>
      </c>
      <c r="E70" s="371">
        <f t="shared" si="30"/>
        <v>1</v>
      </c>
      <c r="F70" s="370">
        <v>19</v>
      </c>
      <c r="G70" s="371">
        <f t="shared" si="28"/>
        <v>0.0526315789473684</v>
      </c>
    </row>
    <row r="71" ht="24.95" customHeight="1" spans="1:7">
      <c r="A71" s="382" t="s">
        <v>1628</v>
      </c>
      <c r="B71" s="383">
        <f t="shared" ref="B71:F71" si="31">B5+B8+B14+B28+B35+B41+B59+B65</f>
        <v>16324</v>
      </c>
      <c r="C71" s="383">
        <f>C5+C8+C12+C14+C28+C35+C38+C41+C59+C65</f>
        <v>61311</v>
      </c>
      <c r="D71" s="383">
        <f t="shared" si="31"/>
        <v>49547</v>
      </c>
      <c r="E71" s="368">
        <f t="shared" si="30"/>
        <v>0.808125784932557</v>
      </c>
      <c r="F71" s="383">
        <f t="shared" si="31"/>
        <v>32195</v>
      </c>
      <c r="G71" s="368">
        <f t="shared" si="28"/>
        <v>0.538965677900295</v>
      </c>
    </row>
  </sheetData>
  <mergeCells count="1">
    <mergeCell ref="A2:G2"/>
  </mergeCells>
  <printOptions horizontalCentered="1"/>
  <pageMargins left="0.352777777777778" right="0.352777777777778" top="0.588888888888889" bottom="0.588888888888889" header="0.313888888888889" footer="0.313888888888889"/>
  <pageSetup paperSize="9" scale="95" fitToHeight="0" orientation="portrait"/>
  <headerFooter>
    <oddFooter>&amp;C&amp;"宋体,常规"&amp;11&amp;P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C11" sqref="C11:D11"/>
    </sheetView>
  </sheetViews>
  <sheetFormatPr defaultColWidth="27.3833333333333" defaultRowHeight="15.75" outlineLevelCol="4"/>
  <cols>
    <col min="1" max="1" width="31.5583333333333" style="319" customWidth="1"/>
    <col min="2" max="2" width="12.75" style="321" customWidth="1"/>
    <col min="3" max="3" width="30.25" style="319" customWidth="1"/>
    <col min="4" max="4" width="13.775" style="321" customWidth="1"/>
    <col min="5" max="5" width="12.75" style="319" customWidth="1"/>
    <col min="6" max="16384" width="27.3833333333333" style="319"/>
  </cols>
  <sheetData>
    <row r="1" s="317" customFormat="1" ht="24.95" customHeight="1" spans="1:5">
      <c r="A1" s="322" t="s">
        <v>1690</v>
      </c>
      <c r="B1" s="323"/>
      <c r="C1" s="323"/>
    </row>
    <row r="2" s="318" customFormat="1" ht="30" customHeight="1" spans="1:5">
      <c r="A2" s="324" t="s">
        <v>1691</v>
      </c>
      <c r="B2" s="325"/>
      <c r="C2" s="325"/>
      <c r="D2" s="325"/>
    </row>
    <row r="3" s="319" customFormat="1" ht="24.95" customHeight="1" spans="1:5">
      <c r="A3" s="326"/>
      <c r="B3" s="327"/>
      <c r="C3" s="328" t="s">
        <v>40</v>
      </c>
      <c r="D3" s="328"/>
    </row>
    <row r="4" s="320" customFormat="1" ht="24.95" customHeight="1" spans="1:5">
      <c r="A4" s="329" t="s">
        <v>1631</v>
      </c>
      <c r="B4" s="330" t="s">
        <v>1126</v>
      </c>
      <c r="C4" s="331" t="s">
        <v>1632</v>
      </c>
      <c r="D4" s="330" t="s">
        <v>1126</v>
      </c>
      <c r="E4" s="332"/>
    </row>
    <row r="5" s="320" customFormat="1" ht="24.95" customHeight="1" spans="1:5">
      <c r="A5" s="333" t="s">
        <v>1633</v>
      </c>
      <c r="B5" s="334">
        <v>8080</v>
      </c>
      <c r="C5" s="335" t="s">
        <v>1634</v>
      </c>
      <c r="D5" s="334">
        <v>49547</v>
      </c>
    </row>
    <row r="6" s="320" customFormat="1" ht="24.95" customHeight="1" spans="1:5">
      <c r="A6" s="333" t="s">
        <v>1127</v>
      </c>
      <c r="B6" s="334">
        <v>12707</v>
      </c>
      <c r="C6" s="336" t="s">
        <v>1635</v>
      </c>
      <c r="D6" s="337"/>
    </row>
    <row r="7" s="320" customFormat="1" ht="24.95" customHeight="1" spans="1:5">
      <c r="A7" s="333" t="s">
        <v>1636</v>
      </c>
      <c r="B7" s="338"/>
      <c r="C7" s="336" t="s">
        <v>1637</v>
      </c>
      <c r="D7" s="337"/>
    </row>
    <row r="8" s="320" customFormat="1" ht="24.95" customHeight="1" spans="1:5">
      <c r="A8" s="333" t="s">
        <v>1638</v>
      </c>
      <c r="B8" s="337"/>
      <c r="C8" s="336" t="s">
        <v>1639</v>
      </c>
      <c r="D8" s="337"/>
    </row>
    <row r="9" s="320" customFormat="1" ht="24.95" customHeight="1" spans="1:5">
      <c r="A9" s="339" t="s">
        <v>1640</v>
      </c>
      <c r="B9" s="337">
        <f>B10</f>
        <v>52200</v>
      </c>
      <c r="C9" s="340" t="s">
        <v>1641</v>
      </c>
      <c r="D9" s="337">
        <f>D10</f>
        <v>20000</v>
      </c>
    </row>
    <row r="10" s="320" customFormat="1" ht="39.95" customHeight="1" spans="1:5">
      <c r="A10" s="341" t="s">
        <v>1642</v>
      </c>
      <c r="B10" s="342">
        <v>52200</v>
      </c>
      <c r="C10" s="343" t="s">
        <v>1643</v>
      </c>
      <c r="D10" s="342">
        <v>20000</v>
      </c>
    </row>
    <row r="11" s="320" customFormat="1" ht="24.95" customHeight="1" spans="1:5">
      <c r="A11" s="339" t="s">
        <v>1644</v>
      </c>
      <c r="B11" s="334">
        <v>8324</v>
      </c>
      <c r="C11" s="336" t="s">
        <v>1645</v>
      </c>
      <c r="D11" s="334">
        <v>11764</v>
      </c>
    </row>
    <row r="12" s="320" customFormat="1" ht="24.95" customHeight="1" spans="1:5">
      <c r="A12" s="344" t="s">
        <v>1646</v>
      </c>
      <c r="B12" s="337">
        <f>B5+B6+B7+B8+B9+B11</f>
        <v>81311</v>
      </c>
      <c r="C12" s="345" t="s">
        <v>1647</v>
      </c>
      <c r="D12" s="337">
        <f>D5+D6+D7+D8+D9+D11</f>
        <v>81311</v>
      </c>
    </row>
    <row r="13" s="319" customFormat="1" ht="18.95" customHeight="1" spans="1:5">
      <c r="A13" s="346"/>
      <c r="B13" s="346"/>
      <c r="C13" s="346"/>
      <c r="D13" s="346"/>
    </row>
    <row r="14" ht="18.95" customHeight="1"/>
    <row r="15" ht="18.95" customHeight="1"/>
    <row r="16" ht="18.95" customHeight="1"/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  <row r="24" ht="24" customHeight="1"/>
  </sheetData>
  <mergeCells count="3">
    <mergeCell ref="A2:D2"/>
    <mergeCell ref="C3:D3"/>
    <mergeCell ref="A13:D13"/>
  </mergeCells>
  <printOptions horizontalCentered="1"/>
  <pageMargins left="0.352777777777778" right="0.352777777777778" top="0.588888888888889" bottom="0.588888888888889" header="0.313888888888889" footer="0.313888888888889"/>
  <pageSetup paperSize="9" scale="110" orientation="portrait"/>
  <headerFooter>
    <oddFooter>&amp;C&amp;"宋体,常规"&amp;11&amp;P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workbookViewId="0">
      <selection activeCell="A7" sqref="A7"/>
    </sheetView>
  </sheetViews>
  <sheetFormatPr defaultColWidth="39.25" defaultRowHeight="15.75" outlineLevelCol="4"/>
  <cols>
    <col min="1" max="1" width="45.75" style="294" customWidth="1"/>
    <col min="2" max="2" width="47.375" style="294" customWidth="1"/>
    <col min="3" max="4" width="39.25" style="294"/>
    <col min="5" max="5" width="12.75" style="294" customWidth="1"/>
    <col min="6" max="16384" width="39.25" style="294"/>
  </cols>
  <sheetData>
    <row r="1" s="294" customFormat="1" ht="29" customHeight="1" spans="1:5">
      <c r="A1" s="296" t="s">
        <v>1692</v>
      </c>
    </row>
    <row r="2" s="295" customFormat="1" ht="54" customHeight="1" spans="1:5">
      <c r="A2" s="297" t="s">
        <v>1693</v>
      </c>
      <c r="B2" s="297"/>
    </row>
    <row r="3" s="294" customFormat="1" spans="1:5">
      <c r="A3" s="298"/>
      <c r="B3" s="299" t="s">
        <v>1694</v>
      </c>
    </row>
    <row r="4" s="309" customFormat="1" ht="30" customHeight="1" spans="1:5">
      <c r="A4" s="310" t="s">
        <v>1326</v>
      </c>
      <c r="B4" s="310" t="s">
        <v>44</v>
      </c>
      <c r="E4" s="311"/>
    </row>
    <row r="5" s="309" customFormat="1" ht="24.95" customHeight="1" spans="1:5">
      <c r="A5" s="312" t="s">
        <v>1327</v>
      </c>
      <c r="B5" s="313"/>
    </row>
    <row r="6" s="309" customFormat="1" ht="24.95" customHeight="1" spans="1:5">
      <c r="A6" s="306" t="s">
        <v>1695</v>
      </c>
      <c r="B6" s="314"/>
    </row>
    <row r="7" s="309" customFormat="1" ht="24.95" customHeight="1" spans="1:5">
      <c r="A7" s="306" t="s">
        <v>1696</v>
      </c>
      <c r="B7" s="315"/>
    </row>
    <row r="8" s="309" customFormat="1" ht="24.95" customHeight="1" spans="1:5">
      <c r="A8" s="306" t="s">
        <v>1697</v>
      </c>
      <c r="B8" s="315"/>
    </row>
    <row r="9" s="309" customFormat="1" ht="24.95" customHeight="1" spans="1:5">
      <c r="A9" s="306" t="s">
        <v>1361</v>
      </c>
      <c r="B9" s="314"/>
    </row>
    <row r="10" s="309" customFormat="1" ht="24.95" customHeight="1" spans="1:5">
      <c r="A10" s="306" t="s">
        <v>1362</v>
      </c>
      <c r="B10" s="314"/>
    </row>
    <row r="11" s="309" customFormat="1" ht="24.95" customHeight="1" spans="1:5">
      <c r="A11" s="306" t="s">
        <v>1363</v>
      </c>
      <c r="B11" s="314"/>
    </row>
    <row r="12" s="309" customFormat="1" ht="24.95" customHeight="1" spans="1:5">
      <c r="A12" s="306" t="s">
        <v>1364</v>
      </c>
      <c r="B12" s="314"/>
    </row>
    <row r="13" s="309" customFormat="1" ht="24.95" customHeight="1" spans="1:5">
      <c r="A13" s="306" t="s">
        <v>1698</v>
      </c>
      <c r="B13" s="314"/>
    </row>
    <row r="14" s="309" customFormat="1" ht="24.95" customHeight="1" spans="1:5">
      <c r="A14" s="306" t="s">
        <v>1372</v>
      </c>
      <c r="B14" s="315"/>
    </row>
    <row r="15" s="294" customFormat="1" ht="24.95" customHeight="1" spans="1:5">
      <c r="A15" s="316" t="s">
        <v>1373</v>
      </c>
      <c r="B15" s="308"/>
    </row>
  </sheetData>
  <mergeCells count="1">
    <mergeCell ref="A2:B2"/>
  </mergeCells>
  <printOptions horizontalCentered="1"/>
  <pageMargins left="0.751388888888889" right="0.751388888888889" top="1" bottom="1" header="0.5" footer="0.5"/>
  <pageSetup paperSize="9" scale="94" fitToHeight="0" orientation="portrait" horizontalDpi="600"/>
  <headerFooter>
    <oddFooter>&amp;C&amp;P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workbookViewId="0">
      <selection activeCell="C34" sqref="C34"/>
    </sheetView>
  </sheetViews>
  <sheetFormatPr defaultColWidth="39.25" defaultRowHeight="15.75" outlineLevelCol="2"/>
  <cols>
    <col min="1" max="1" width="53.125" style="294" customWidth="1"/>
    <col min="2" max="2" width="32.8583333333333" style="294" customWidth="1"/>
    <col min="3" max="3" width="12.75" style="294" customWidth="1"/>
    <col min="4" max="16384" width="39.25" style="294"/>
  </cols>
  <sheetData>
    <row r="1" s="294" customFormat="1" ht="29" customHeight="1" spans="1:3">
      <c r="A1" s="296" t="s">
        <v>1699</v>
      </c>
    </row>
    <row r="2" s="295" customFormat="1" ht="62" customHeight="1" spans="1:3">
      <c r="A2" s="297" t="s">
        <v>1700</v>
      </c>
      <c r="B2" s="297"/>
    </row>
    <row r="3" s="294" customFormat="1" spans="1:3">
      <c r="A3" s="298"/>
      <c r="B3" s="299" t="s">
        <v>1694</v>
      </c>
    </row>
    <row r="4" s="294" customFormat="1" ht="24.95" customHeight="1" spans="1:3">
      <c r="A4" s="300" t="s">
        <v>1376</v>
      </c>
      <c r="B4" s="300" t="s">
        <v>1377</v>
      </c>
      <c r="C4" s="298"/>
    </row>
    <row r="5" s="294" customFormat="1" ht="24.95" customHeight="1" spans="1:3">
      <c r="A5" s="301" t="s">
        <v>1327</v>
      </c>
      <c r="B5" s="302"/>
    </row>
    <row r="6" s="294" customFormat="1" ht="24.95" customHeight="1" spans="1:3">
      <c r="A6" s="303" t="s">
        <v>1701</v>
      </c>
      <c r="B6" s="304"/>
    </row>
    <row r="7" s="294" customFormat="1" ht="18.95" hidden="1" customHeight="1" spans="1:3">
      <c r="A7" s="303" t="s">
        <v>1702</v>
      </c>
      <c r="B7" s="304"/>
    </row>
    <row r="8" s="294" customFormat="1" ht="18.95" hidden="1" customHeight="1" spans="1:3">
      <c r="A8" s="303" t="s">
        <v>1703</v>
      </c>
      <c r="B8" s="305"/>
    </row>
    <row r="9" s="294" customFormat="1" ht="18.95" hidden="1" customHeight="1" spans="1:3">
      <c r="A9" s="303" t="s">
        <v>1704</v>
      </c>
      <c r="B9" s="305"/>
    </row>
    <row r="10" s="294" customFormat="1" ht="18.95" hidden="1" customHeight="1" spans="1:3">
      <c r="A10" s="303" t="s">
        <v>1705</v>
      </c>
      <c r="B10" s="304"/>
    </row>
    <row r="11" s="294" customFormat="1" ht="18.95" hidden="1" customHeight="1" spans="1:3">
      <c r="A11" s="303" t="s">
        <v>1706</v>
      </c>
      <c r="B11" s="304"/>
    </row>
    <row r="12" s="294" customFormat="1" ht="24.95" customHeight="1" spans="1:3">
      <c r="A12" s="303" t="s">
        <v>1707</v>
      </c>
      <c r="B12" s="304"/>
    </row>
    <row r="13" s="294" customFormat="1" ht="18.95" hidden="1" customHeight="1" spans="1:3">
      <c r="A13" s="303" t="s">
        <v>1708</v>
      </c>
      <c r="B13" s="304"/>
    </row>
    <row r="14" s="294" customFormat="1" ht="18.95" hidden="1" customHeight="1" spans="1:3">
      <c r="A14" s="303" t="s">
        <v>1709</v>
      </c>
      <c r="B14" s="304"/>
    </row>
    <row r="15" s="294" customFormat="1" ht="24.95" customHeight="1" spans="1:3">
      <c r="A15" s="303" t="s">
        <v>1710</v>
      </c>
      <c r="B15" s="305"/>
    </row>
    <row r="16" s="294" customFormat="1" ht="24.95" customHeight="1" spans="1:3">
      <c r="A16" s="303" t="s">
        <v>1711</v>
      </c>
      <c r="B16" s="305"/>
    </row>
    <row r="17" s="294" customFormat="1" ht="18.95" hidden="1" customHeight="1" spans="1:2">
      <c r="A17" s="303" t="s">
        <v>1712</v>
      </c>
      <c r="B17" s="305"/>
    </row>
    <row r="18" s="294" customFormat="1" ht="24.95" customHeight="1" spans="1:2">
      <c r="A18" s="303" t="s">
        <v>1713</v>
      </c>
      <c r="B18" s="305"/>
    </row>
    <row r="19" s="294" customFormat="1" ht="24.95" customHeight="1" spans="1:2">
      <c r="A19" s="303" t="s">
        <v>1714</v>
      </c>
      <c r="B19" s="305"/>
    </row>
    <row r="20" s="294" customFormat="1" ht="18.95" hidden="1" customHeight="1" spans="1:2">
      <c r="A20" s="303" t="s">
        <v>1715</v>
      </c>
      <c r="B20" s="304"/>
    </row>
    <row r="21" s="294" customFormat="1" ht="24.95" customHeight="1" spans="1:2">
      <c r="A21" s="303" t="s">
        <v>1716</v>
      </c>
      <c r="B21" s="305"/>
    </row>
    <row r="22" s="294" customFormat="1" ht="24.95" customHeight="1" spans="1:2">
      <c r="A22" s="303" t="s">
        <v>1717</v>
      </c>
      <c r="B22" s="304"/>
    </row>
    <row r="23" s="294" customFormat="1" ht="18.95" hidden="1" customHeight="1" spans="1:2">
      <c r="A23" s="303" t="s">
        <v>1718</v>
      </c>
      <c r="B23" s="304"/>
    </row>
    <row r="24" s="294" customFormat="1" ht="18.95" hidden="1" customHeight="1" spans="1:2">
      <c r="A24" s="303" t="s">
        <v>1719</v>
      </c>
      <c r="B24" s="304"/>
    </row>
    <row r="25" s="294" customFormat="1" ht="18.95" hidden="1" customHeight="1" spans="1:2">
      <c r="A25" s="303" t="s">
        <v>1720</v>
      </c>
      <c r="B25" s="305"/>
    </row>
    <row r="26" s="294" customFormat="1" ht="18.95" hidden="1" customHeight="1" spans="1:2">
      <c r="A26" s="303" t="s">
        <v>1721</v>
      </c>
      <c r="B26" s="305"/>
    </row>
    <row r="27" s="294" customFormat="1" ht="18.95" hidden="1" customHeight="1" spans="1:2">
      <c r="A27" s="303" t="s">
        <v>1722</v>
      </c>
      <c r="B27" s="305"/>
    </row>
    <row r="28" s="294" customFormat="1" ht="18.95" hidden="1" customHeight="1" spans="1:2">
      <c r="A28" s="303" t="s">
        <v>1723</v>
      </c>
      <c r="B28" s="305"/>
    </row>
    <row r="29" s="294" customFormat="1" ht="18.95" hidden="1" customHeight="1" spans="1:2">
      <c r="A29" s="303" t="s">
        <v>1724</v>
      </c>
      <c r="B29" s="305"/>
    </row>
    <row r="30" s="294" customFormat="1" ht="18.95" hidden="1" customHeight="1" spans="1:2">
      <c r="A30" s="303" t="s">
        <v>1725</v>
      </c>
      <c r="B30" s="305"/>
    </row>
    <row r="31" s="294" customFormat="1" ht="18.95" hidden="1" customHeight="1" spans="1:2">
      <c r="A31" s="303" t="s">
        <v>1726</v>
      </c>
      <c r="B31" s="305"/>
    </row>
    <row r="32" s="294" customFormat="1" ht="18.95" hidden="1" customHeight="1" spans="1:2">
      <c r="A32" s="303" t="s">
        <v>1727</v>
      </c>
      <c r="B32" s="305"/>
    </row>
    <row r="33" s="294" customFormat="1" ht="18.95" hidden="1" customHeight="1" spans="1:2">
      <c r="A33" s="303" t="s">
        <v>1728</v>
      </c>
      <c r="B33" s="305"/>
    </row>
    <row r="34" s="294" customFormat="1" ht="37.5" spans="1:2">
      <c r="A34" s="306" t="s">
        <v>1729</v>
      </c>
      <c r="B34" s="305"/>
    </row>
    <row r="35" s="294" customFormat="1" ht="18.95" hidden="1" customHeight="1" spans="1:2">
      <c r="A35" s="303" t="s">
        <v>1730</v>
      </c>
      <c r="B35" s="305"/>
    </row>
    <row r="36" s="294" customFormat="1" ht="18.95" hidden="1" customHeight="1" spans="1:2">
      <c r="A36" s="303" t="s">
        <v>1731</v>
      </c>
      <c r="B36" s="305"/>
    </row>
    <row r="37" s="294" customFormat="1" ht="18.95" hidden="1" customHeight="1" spans="1:2">
      <c r="A37" s="303" t="s">
        <v>1732</v>
      </c>
      <c r="B37" s="305"/>
    </row>
    <row r="38" s="294" customFormat="1" ht="18.95" hidden="1" customHeight="1" spans="1:2">
      <c r="A38" s="303" t="s">
        <v>1733</v>
      </c>
      <c r="B38" s="305"/>
    </row>
    <row r="39" s="294" customFormat="1" ht="24.95" customHeight="1" spans="1:2">
      <c r="A39" s="303" t="s">
        <v>1734</v>
      </c>
      <c r="B39" s="305"/>
    </row>
    <row r="40" s="294" customFormat="1" ht="24.95" customHeight="1" spans="1:2">
      <c r="A40" s="303" t="s">
        <v>1735</v>
      </c>
      <c r="B40" s="305"/>
    </row>
    <row r="41" s="294" customFormat="1" ht="18.95" hidden="1" customHeight="1" spans="1:2">
      <c r="A41" s="303" t="s">
        <v>1736</v>
      </c>
      <c r="B41" s="305"/>
    </row>
    <row r="42" s="294" customFormat="1" ht="18.95" hidden="1" customHeight="1" spans="1:2">
      <c r="A42" s="303" t="s">
        <v>1737</v>
      </c>
      <c r="B42" s="305"/>
    </row>
    <row r="43" s="294" customFormat="1" ht="18.95" hidden="1" customHeight="1" spans="1:2">
      <c r="A43" s="303" t="s">
        <v>1738</v>
      </c>
      <c r="B43" s="305"/>
    </row>
    <row r="44" s="294" customFormat="1" ht="18.95" hidden="1" customHeight="1" spans="1:2">
      <c r="A44" s="303" t="s">
        <v>1739</v>
      </c>
      <c r="B44" s="305"/>
    </row>
    <row r="45" s="294" customFormat="1" ht="18.95" hidden="1" customHeight="1" spans="1:2">
      <c r="A45" s="303" t="s">
        <v>1740</v>
      </c>
      <c r="B45" s="305"/>
    </row>
    <row r="46" s="294" customFormat="1" ht="18.95" hidden="1" customHeight="1" spans="1:2">
      <c r="A46" s="303" t="s">
        <v>1741</v>
      </c>
      <c r="B46" s="305"/>
    </row>
    <row r="47" s="294" customFormat="1" ht="18.95" hidden="1" customHeight="1" spans="1:2">
      <c r="A47" s="303" t="s">
        <v>1742</v>
      </c>
      <c r="B47" s="305"/>
    </row>
    <row r="48" s="294" customFormat="1" ht="18.95" hidden="1" customHeight="1" spans="1:2">
      <c r="A48" s="303" t="s">
        <v>1743</v>
      </c>
      <c r="B48" s="305"/>
    </row>
    <row r="49" s="294" customFormat="1" ht="18.95" hidden="1" customHeight="1" spans="1:2">
      <c r="A49" s="303" t="s">
        <v>1744</v>
      </c>
      <c r="B49" s="305"/>
    </row>
    <row r="50" s="294" customFormat="1" ht="18.95" hidden="1" customHeight="1" spans="1:2">
      <c r="A50" s="303" t="s">
        <v>1745</v>
      </c>
      <c r="B50" s="305"/>
    </row>
    <row r="51" s="294" customFormat="1" ht="18.95" hidden="1" customHeight="1" spans="1:2">
      <c r="A51" s="303" t="s">
        <v>1746</v>
      </c>
      <c r="B51" s="305"/>
    </row>
    <row r="52" s="294" customFormat="1" ht="18.95" hidden="1" customHeight="1" spans="1:2">
      <c r="A52" s="303" t="s">
        <v>1747</v>
      </c>
      <c r="B52" s="305"/>
    </row>
    <row r="53" s="294" customFormat="1" ht="18.95" hidden="1" customHeight="1" spans="1:2">
      <c r="A53" s="303" t="s">
        <v>1748</v>
      </c>
      <c r="B53" s="305"/>
    </row>
    <row r="54" s="294" customFormat="1" ht="18.95" hidden="1" customHeight="1" spans="1:2">
      <c r="A54" s="303" t="s">
        <v>1749</v>
      </c>
      <c r="B54" s="305"/>
    </row>
    <row r="55" s="294" customFormat="1" ht="18.95" hidden="1" customHeight="1" spans="1:2">
      <c r="A55" s="303" t="s">
        <v>1750</v>
      </c>
      <c r="B55" s="305"/>
    </row>
    <row r="56" s="294" customFormat="1" ht="18.95" hidden="1" customHeight="1" spans="1:2">
      <c r="A56" s="303" t="s">
        <v>1751</v>
      </c>
      <c r="B56" s="305"/>
    </row>
    <row r="57" s="294" customFormat="1" ht="18.95" hidden="1" customHeight="1" spans="1:2">
      <c r="A57" s="303" t="s">
        <v>1752</v>
      </c>
      <c r="B57" s="305"/>
    </row>
    <row r="58" s="294" customFormat="1" ht="24.95" customHeight="1" spans="1:2">
      <c r="A58" s="303" t="s">
        <v>1753</v>
      </c>
      <c r="B58" s="305"/>
    </row>
    <row r="59" s="294" customFormat="1" ht="24.95" customHeight="1" spans="1:2">
      <c r="A59" s="303" t="s">
        <v>1754</v>
      </c>
      <c r="B59" s="305"/>
    </row>
    <row r="60" s="294" customFormat="1" ht="24.95" customHeight="1" spans="1:2">
      <c r="A60" s="307" t="s">
        <v>1373</v>
      </c>
      <c r="B60" s="308"/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workbookViewId="0">
      <selection activeCell="D15" sqref="D15"/>
    </sheetView>
  </sheetViews>
  <sheetFormatPr defaultColWidth="8.88333333333333" defaultRowHeight="15.75" outlineLevelCol="4"/>
  <cols>
    <col min="1" max="1" width="39.5" style="232" customWidth="1"/>
    <col min="2" max="2" width="14.25" style="232" customWidth="1"/>
    <col min="3" max="3" width="13.25" style="232" customWidth="1"/>
    <col min="4" max="4" width="11.8833333333333" style="232" customWidth="1"/>
    <col min="5" max="5" width="16.75" style="232" customWidth="1"/>
    <col min="6" max="16384" width="8.88333333333333" style="232"/>
  </cols>
  <sheetData>
    <row r="1" s="145" customFormat="1" ht="24.95" customHeight="1" spans="1:5">
      <c r="A1" s="177" t="s">
        <v>1755</v>
      </c>
    </row>
    <row r="2" s="231" customFormat="1" ht="30" customHeight="1" spans="1:5">
      <c r="A2" s="236" t="s">
        <v>1756</v>
      </c>
      <c r="B2" s="236"/>
      <c r="C2" s="236"/>
      <c r="D2" s="236"/>
      <c r="E2" s="236"/>
    </row>
    <row r="3" ht="24.95" customHeight="1" spans="1:5">
      <c r="A3" s="238"/>
      <c r="B3" s="116"/>
      <c r="C3" s="116"/>
      <c r="D3" s="116"/>
      <c r="E3" s="293" t="s">
        <v>1325</v>
      </c>
    </row>
    <row r="4" ht="39.95" customHeight="1" spans="1:5">
      <c r="A4" s="261" t="s">
        <v>1757</v>
      </c>
      <c r="B4" s="17" t="s">
        <v>1758</v>
      </c>
      <c r="C4" s="17" t="s">
        <v>1759</v>
      </c>
      <c r="D4" s="17" t="s">
        <v>6</v>
      </c>
      <c r="E4" s="17" t="s">
        <v>1760</v>
      </c>
    </row>
    <row r="5" ht="24.95" customHeight="1" spans="1:5">
      <c r="A5" s="262" t="s">
        <v>1761</v>
      </c>
      <c r="B5" s="243"/>
      <c r="C5" s="263"/>
      <c r="D5" s="263"/>
      <c r="E5" s="263"/>
    </row>
    <row r="6" s="232" customFormat="1" ht="24.95" customHeight="1" spans="1:5">
      <c r="A6" s="264" t="s">
        <v>1762</v>
      </c>
      <c r="B6" s="246"/>
      <c r="C6" s="263"/>
      <c r="D6" s="263"/>
      <c r="E6" s="263"/>
    </row>
    <row r="7" s="259" customFormat="1" ht="24.95" customHeight="1" spans="1:5">
      <c r="A7" s="264" t="s">
        <v>1763</v>
      </c>
      <c r="B7" s="246"/>
      <c r="C7" s="265"/>
      <c r="D7" s="265"/>
      <c r="E7" s="265"/>
    </row>
    <row r="8" s="259" customFormat="1" ht="24.95" customHeight="1" spans="1:5">
      <c r="A8" s="264" t="s">
        <v>1764</v>
      </c>
      <c r="B8" s="246"/>
      <c r="C8" s="265"/>
      <c r="D8" s="265"/>
      <c r="E8" s="265"/>
    </row>
    <row r="9" s="232" customFormat="1" ht="24.95" customHeight="1" spans="1:5">
      <c r="A9" s="264" t="s">
        <v>1765</v>
      </c>
      <c r="B9" s="246"/>
      <c r="C9" s="263"/>
      <c r="D9" s="263"/>
      <c r="E9" s="263"/>
    </row>
    <row r="10" s="232" customFormat="1" ht="24.95" customHeight="1" spans="1:5">
      <c r="A10" s="264" t="s">
        <v>1766</v>
      </c>
      <c r="B10" s="246"/>
      <c r="C10" s="263"/>
      <c r="D10" s="263"/>
      <c r="E10" s="263"/>
    </row>
    <row r="11" s="232" customFormat="1" ht="24.95" customHeight="1" spans="1:5">
      <c r="A11" s="264" t="s">
        <v>1767</v>
      </c>
      <c r="B11" s="246"/>
      <c r="C11" s="263"/>
      <c r="D11" s="263"/>
      <c r="E11" s="263"/>
    </row>
    <row r="12" s="232" customFormat="1" ht="24.95" customHeight="1" spans="1:5">
      <c r="A12" s="264" t="s">
        <v>1768</v>
      </c>
      <c r="B12" s="246"/>
      <c r="C12" s="263"/>
      <c r="D12" s="263"/>
      <c r="E12" s="263"/>
    </row>
    <row r="13" s="232" customFormat="1" ht="24.95" customHeight="1" spans="1:5">
      <c r="A13" s="264" t="s">
        <v>1769</v>
      </c>
      <c r="B13" s="246"/>
      <c r="C13" s="263"/>
      <c r="D13" s="263"/>
      <c r="E13" s="263"/>
    </row>
    <row r="14" s="232" customFormat="1" ht="24.95" customHeight="1" spans="1:5">
      <c r="A14" s="264" t="s">
        <v>1770</v>
      </c>
      <c r="B14" s="246"/>
      <c r="C14" s="263"/>
      <c r="D14" s="263"/>
      <c r="E14" s="263"/>
    </row>
    <row r="15" s="232" customFormat="1" ht="24.95" customHeight="1" spans="1:5">
      <c r="A15" s="264" t="s">
        <v>1771</v>
      </c>
      <c r="B15" s="246"/>
      <c r="C15" s="263"/>
      <c r="D15" s="263"/>
      <c r="E15" s="263"/>
    </row>
    <row r="16" ht="24.95" customHeight="1" spans="1:5">
      <c r="A16" s="264" t="s">
        <v>1772</v>
      </c>
      <c r="B16" s="246"/>
      <c r="C16" s="263"/>
      <c r="D16" s="263"/>
      <c r="E16" s="263"/>
    </row>
    <row r="17" ht="24.95" customHeight="1" spans="1:5">
      <c r="A17" s="264" t="s">
        <v>1773</v>
      </c>
      <c r="B17" s="246"/>
      <c r="C17" s="263"/>
      <c r="D17" s="263"/>
      <c r="E17" s="263"/>
    </row>
    <row r="18" ht="24.95" customHeight="1" spans="1:5">
      <c r="A18" s="264" t="s">
        <v>1774</v>
      </c>
      <c r="B18" s="246"/>
      <c r="C18" s="263"/>
      <c r="D18" s="263"/>
      <c r="E18" s="263"/>
    </row>
    <row r="19" ht="24.95" customHeight="1" spans="1:5">
      <c r="A19" s="264" t="s">
        <v>1775</v>
      </c>
      <c r="B19" s="246"/>
      <c r="C19" s="263"/>
      <c r="D19" s="263"/>
      <c r="E19" s="263"/>
    </row>
    <row r="20" ht="24.95" customHeight="1" spans="1:5">
      <c r="A20" s="264" t="s">
        <v>1776</v>
      </c>
      <c r="B20" s="246"/>
      <c r="C20" s="263"/>
      <c r="D20" s="263"/>
      <c r="E20" s="263"/>
    </row>
    <row r="21" ht="24.95" customHeight="1" spans="1:5">
      <c r="A21" s="264" t="s">
        <v>1777</v>
      </c>
      <c r="B21" s="246"/>
      <c r="C21" s="263"/>
      <c r="D21" s="263"/>
      <c r="E21" s="263"/>
    </row>
    <row r="22" ht="39.95" customHeight="1" spans="1:5">
      <c r="A22" s="264" t="s">
        <v>1778</v>
      </c>
      <c r="B22" s="246"/>
      <c r="C22" s="263"/>
      <c r="D22" s="263"/>
      <c r="E22" s="263"/>
    </row>
    <row r="23" ht="24.95" customHeight="1" spans="1:5">
      <c r="A23" s="262" t="s">
        <v>1779</v>
      </c>
      <c r="B23" s="243"/>
      <c r="C23" s="263"/>
      <c r="D23" s="263"/>
      <c r="E23" s="263"/>
    </row>
    <row r="24" ht="24.95" customHeight="1" spans="1:5">
      <c r="A24" s="264" t="s">
        <v>1780</v>
      </c>
      <c r="B24" s="246"/>
      <c r="C24" s="263"/>
      <c r="D24" s="263"/>
      <c r="E24" s="263"/>
    </row>
    <row r="25" ht="24.95" customHeight="1" spans="1:5">
      <c r="A25" s="264" t="s">
        <v>1781</v>
      </c>
      <c r="B25" s="246"/>
      <c r="C25" s="263"/>
      <c r="D25" s="263"/>
      <c r="E25" s="263"/>
    </row>
    <row r="26" ht="39.95" customHeight="1" spans="1:5">
      <c r="A26" s="264" t="s">
        <v>1782</v>
      </c>
      <c r="B26" s="246"/>
      <c r="C26" s="263"/>
      <c r="D26" s="263"/>
      <c r="E26" s="263"/>
    </row>
    <row r="27" ht="39.95" customHeight="1" spans="1:5">
      <c r="A27" s="264" t="s">
        <v>1783</v>
      </c>
      <c r="B27" s="246"/>
      <c r="C27" s="263"/>
      <c r="D27" s="263"/>
      <c r="E27" s="263"/>
    </row>
    <row r="28" ht="24.95" customHeight="1" spans="1:5">
      <c r="A28" s="262" t="s">
        <v>1784</v>
      </c>
      <c r="B28" s="243"/>
      <c r="C28" s="263"/>
      <c r="D28" s="263"/>
      <c r="E28" s="263"/>
    </row>
    <row r="29" ht="24.95" customHeight="1" spans="1:5">
      <c r="A29" s="264" t="s">
        <v>1785</v>
      </c>
      <c r="B29" s="246"/>
      <c r="C29" s="263"/>
      <c r="D29" s="263"/>
      <c r="E29" s="263"/>
    </row>
    <row r="30" ht="24.95" customHeight="1" spans="1:5">
      <c r="A30" s="264" t="s">
        <v>1786</v>
      </c>
      <c r="B30" s="246"/>
      <c r="C30" s="263"/>
      <c r="D30" s="263"/>
      <c r="E30" s="263"/>
    </row>
    <row r="31" ht="39.95" customHeight="1" spans="1:5">
      <c r="A31" s="264" t="s">
        <v>1787</v>
      </c>
      <c r="B31" s="246"/>
      <c r="C31" s="263"/>
      <c r="D31" s="263"/>
      <c r="E31" s="263"/>
    </row>
    <row r="32" ht="24.95" customHeight="1" spans="1:5">
      <c r="A32" s="262" t="s">
        <v>1788</v>
      </c>
      <c r="B32" s="243"/>
      <c r="C32" s="263"/>
      <c r="D32" s="263"/>
      <c r="E32" s="263"/>
    </row>
    <row r="33" ht="24.95" customHeight="1" spans="1:5">
      <c r="A33" s="264" t="s">
        <v>1789</v>
      </c>
      <c r="B33" s="243"/>
      <c r="C33" s="263"/>
      <c r="D33" s="263"/>
      <c r="E33" s="263"/>
    </row>
    <row r="34" ht="24.95" customHeight="1" spans="1:5">
      <c r="A34" s="264" t="s">
        <v>1790</v>
      </c>
      <c r="B34" s="246"/>
      <c r="C34" s="263"/>
      <c r="D34" s="263"/>
      <c r="E34" s="263"/>
    </row>
    <row r="35" ht="24.95" customHeight="1" spans="1:5">
      <c r="A35" s="262" t="s">
        <v>1791</v>
      </c>
      <c r="B35" s="243"/>
      <c r="C35" s="263"/>
      <c r="D35" s="263"/>
      <c r="E35" s="266"/>
    </row>
    <row r="36" ht="24.95" customHeight="1" spans="1:5">
      <c r="A36" s="264" t="s">
        <v>1792</v>
      </c>
      <c r="B36" s="246"/>
      <c r="C36" s="263"/>
      <c r="D36" s="263"/>
      <c r="E36" s="267"/>
    </row>
    <row r="37" s="260" customFormat="1" ht="24.95" customHeight="1" spans="1:5">
      <c r="A37" s="268" t="s">
        <v>1793</v>
      </c>
      <c r="B37" s="243"/>
      <c r="C37" s="269"/>
      <c r="D37" s="270"/>
      <c r="E37" s="266"/>
    </row>
    <row r="38" s="260" customFormat="1" ht="24.95" customHeight="1" spans="1:5">
      <c r="A38" s="268" t="s">
        <v>1794</v>
      </c>
      <c r="B38" s="243"/>
      <c r="C38" s="269"/>
      <c r="D38" s="270"/>
      <c r="E38" s="267"/>
    </row>
    <row r="39" ht="24.95" customHeight="1" spans="1:5">
      <c r="A39" s="271" t="s">
        <v>1795</v>
      </c>
      <c r="B39" s="243"/>
      <c r="C39" s="263"/>
      <c r="D39" s="263"/>
      <c r="E39" s="267"/>
    </row>
    <row r="40" ht="24.95" customHeight="1" spans="1:5">
      <c r="A40" s="271" t="s">
        <v>1796</v>
      </c>
      <c r="B40" s="243"/>
      <c r="C40" s="243"/>
      <c r="D40" s="243"/>
      <c r="E40" s="266"/>
    </row>
    <row r="41" ht="24.95" customHeight="1" spans="1:5">
      <c r="A41" s="116" t="s">
        <v>1797</v>
      </c>
    </row>
  </sheetData>
  <mergeCells count="1">
    <mergeCell ref="A2:E2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opLeftCell="A14" workbookViewId="0">
      <selection activeCell="A6" sqref="A6:A10"/>
    </sheetView>
  </sheetViews>
  <sheetFormatPr defaultColWidth="8.88333333333333" defaultRowHeight="15.75" outlineLevelCol="4"/>
  <cols>
    <col min="1" max="1" width="53.1333333333333" style="232" customWidth="1"/>
    <col min="2" max="2" width="10.6333333333333" style="232" customWidth="1"/>
    <col min="3" max="3" width="13.5" style="232" customWidth="1"/>
    <col min="4" max="4" width="10.8833333333333" style="232" customWidth="1"/>
    <col min="5" max="5" width="14.5" style="232" customWidth="1"/>
    <col min="6" max="16384" width="8.88333333333333" style="232"/>
  </cols>
  <sheetData>
    <row r="1" s="145" customFormat="1" ht="24.95" customHeight="1" spans="1:5">
      <c r="A1" s="177" t="s">
        <v>1798</v>
      </c>
    </row>
    <row r="2" s="231" customFormat="1" ht="30" customHeight="1" spans="1:5">
      <c r="A2" s="236" t="s">
        <v>1799</v>
      </c>
      <c r="B2" s="236"/>
      <c r="C2" s="237"/>
      <c r="D2" s="237"/>
      <c r="E2" s="236"/>
    </row>
    <row r="3" ht="24.95" customHeight="1" spans="1:5">
      <c r="A3" s="238"/>
      <c r="B3" s="116"/>
      <c r="C3" s="239"/>
      <c r="D3" s="239"/>
      <c r="E3" s="240" t="s">
        <v>1650</v>
      </c>
    </row>
    <row r="4" s="233" customFormat="1" ht="38" customHeight="1" spans="1:5">
      <c r="A4" s="241" t="s">
        <v>1757</v>
      </c>
      <c r="B4" s="17" t="s">
        <v>1758</v>
      </c>
      <c r="C4" s="68" t="s">
        <v>1759</v>
      </c>
      <c r="D4" s="68" t="s">
        <v>6</v>
      </c>
      <c r="E4" s="17" t="s">
        <v>1760</v>
      </c>
    </row>
    <row r="5" s="234" customFormat="1" ht="24.95" customHeight="1" spans="1:5">
      <c r="A5" s="242" t="s">
        <v>1800</v>
      </c>
      <c r="B5" s="243"/>
      <c r="C5" s="222">
        <f>C6+C13+C19+C21+C23</f>
        <v>947</v>
      </c>
      <c r="D5" s="222">
        <f>D6+D13+D19+D21+D23</f>
        <v>947</v>
      </c>
      <c r="E5" s="244">
        <f t="shared" ref="E5:E10" si="0">D5/C5</f>
        <v>1</v>
      </c>
    </row>
    <row r="6" s="233" customFormat="1" ht="24.95" customHeight="1" spans="1:5">
      <c r="A6" s="245" t="s">
        <v>1801</v>
      </c>
      <c r="B6" s="246"/>
      <c r="C6" s="247">
        <f>SUM(C7:C12)</f>
        <v>947</v>
      </c>
      <c r="D6" s="247">
        <f>SUM(D7:D12)</f>
        <v>947</v>
      </c>
      <c r="E6" s="248">
        <f t="shared" si="0"/>
        <v>1</v>
      </c>
    </row>
    <row r="7" s="235" customFormat="1" ht="24.95" customHeight="1" spans="1:5">
      <c r="A7" s="245" t="s">
        <v>1802</v>
      </c>
      <c r="B7" s="246"/>
      <c r="C7" s="249"/>
      <c r="D7" s="249"/>
      <c r="E7" s="250"/>
    </row>
    <row r="8" s="235" customFormat="1" ht="24.95" customHeight="1" spans="1:5">
      <c r="A8" s="245" t="s">
        <v>1803</v>
      </c>
      <c r="B8" s="246"/>
      <c r="C8" s="249"/>
      <c r="D8" s="249"/>
      <c r="E8" s="250"/>
    </row>
    <row r="9" s="235" customFormat="1" ht="42" customHeight="1" spans="1:5">
      <c r="A9" s="245" t="s">
        <v>1804</v>
      </c>
      <c r="B9" s="246"/>
      <c r="C9" s="247"/>
      <c r="D9" s="247"/>
      <c r="E9" s="248"/>
    </row>
    <row r="10" s="233" customFormat="1" ht="39.95" customHeight="1" spans="1:5">
      <c r="A10" s="245" t="s">
        <v>1805</v>
      </c>
      <c r="B10" s="246"/>
      <c r="C10" s="247">
        <v>947</v>
      </c>
      <c r="D10" s="247">
        <v>947</v>
      </c>
      <c r="E10" s="248">
        <f t="shared" si="0"/>
        <v>1</v>
      </c>
    </row>
    <row r="11" s="233" customFormat="1" ht="24.95" customHeight="1" spans="1:5">
      <c r="A11" s="245" t="s">
        <v>1806</v>
      </c>
      <c r="B11" s="246"/>
      <c r="C11" s="251"/>
      <c r="D11" s="251"/>
      <c r="E11" s="252"/>
    </row>
    <row r="12" s="233" customFormat="1" ht="39.95" customHeight="1" spans="1:5">
      <c r="A12" s="245" t="s">
        <v>1807</v>
      </c>
      <c r="B12" s="246"/>
      <c r="C12" s="251"/>
      <c r="D12" s="251"/>
      <c r="E12" s="252"/>
    </row>
    <row r="13" s="233" customFormat="1" ht="24.95" customHeight="1" spans="1:5">
      <c r="A13" s="245" t="s">
        <v>1808</v>
      </c>
      <c r="B13" s="246"/>
      <c r="C13" s="251"/>
      <c r="D13" s="251"/>
      <c r="E13" s="248"/>
    </row>
    <row r="14" s="233" customFormat="1" ht="24.95" customHeight="1" spans="1:5">
      <c r="A14" s="245" t="s">
        <v>1809</v>
      </c>
      <c r="B14" s="246"/>
      <c r="C14" s="251"/>
      <c r="D14" s="251"/>
      <c r="E14" s="252"/>
    </row>
    <row r="15" s="233" customFormat="1" ht="24.95" customHeight="1" spans="1:5">
      <c r="A15" s="245" t="s">
        <v>1810</v>
      </c>
      <c r="B15" s="246"/>
      <c r="C15" s="251"/>
      <c r="D15" s="251"/>
      <c r="E15" s="252"/>
    </row>
    <row r="16" s="233" customFormat="1" ht="24.95" customHeight="1" spans="1:5">
      <c r="A16" s="245" t="s">
        <v>1811</v>
      </c>
      <c r="B16" s="246"/>
      <c r="C16" s="251"/>
      <c r="D16" s="251"/>
      <c r="E16" s="252"/>
    </row>
    <row r="17" s="233" customFormat="1" ht="24.95" customHeight="1" spans="1:5">
      <c r="A17" s="245" t="s">
        <v>1812</v>
      </c>
      <c r="B17" s="246"/>
      <c r="C17" s="251"/>
      <c r="D17" s="251"/>
      <c r="E17" s="252"/>
    </row>
    <row r="18" s="233" customFormat="1" ht="24.95" customHeight="1" spans="1:5">
      <c r="A18" s="245" t="s">
        <v>1813</v>
      </c>
      <c r="B18" s="246"/>
      <c r="C18" s="251"/>
      <c r="D18" s="251"/>
      <c r="E18" s="248"/>
    </row>
    <row r="19" s="233" customFormat="1" ht="24.95" customHeight="1" spans="1:5">
      <c r="A19" s="245" t="s">
        <v>1814</v>
      </c>
      <c r="B19" s="246"/>
      <c r="C19" s="251"/>
      <c r="D19" s="251"/>
      <c r="E19" s="252"/>
    </row>
    <row r="20" s="233" customFormat="1" ht="24.95" customHeight="1" spans="1:5">
      <c r="A20" s="245" t="s">
        <v>1815</v>
      </c>
      <c r="B20" s="246"/>
      <c r="C20" s="251"/>
      <c r="D20" s="251"/>
      <c r="E20" s="252"/>
    </row>
    <row r="21" s="233" customFormat="1" ht="24.95" customHeight="1" spans="1:5">
      <c r="A21" s="245" t="s">
        <v>1816</v>
      </c>
      <c r="B21" s="246"/>
      <c r="C21" s="251"/>
      <c r="D21" s="251"/>
      <c r="E21" s="252"/>
    </row>
    <row r="22" s="233" customFormat="1" ht="24.95" customHeight="1" spans="1:5">
      <c r="A22" s="253" t="s">
        <v>1817</v>
      </c>
      <c r="B22" s="243"/>
      <c r="C22" s="251"/>
      <c r="D22" s="251"/>
      <c r="E22" s="252"/>
    </row>
    <row r="23" s="233" customFormat="1" ht="24.95" customHeight="1" spans="1:5">
      <c r="A23" s="245" t="s">
        <v>1818</v>
      </c>
      <c r="B23" s="246"/>
      <c r="C23" s="251"/>
      <c r="D23" s="251"/>
      <c r="E23" s="252"/>
    </row>
    <row r="24" s="233" customFormat="1" ht="24.95" customHeight="1" spans="1:5">
      <c r="A24" s="245" t="s">
        <v>1819</v>
      </c>
      <c r="B24" s="246"/>
      <c r="C24" s="247"/>
      <c r="D24" s="247"/>
      <c r="E24" s="248"/>
    </row>
    <row r="25" s="233" customFormat="1" ht="24.95" customHeight="1" spans="1:5">
      <c r="A25" s="242" t="s">
        <v>1820</v>
      </c>
      <c r="B25" s="246"/>
      <c r="C25" s="251"/>
      <c r="D25" s="251"/>
      <c r="E25" s="252"/>
    </row>
    <row r="26" s="233" customFormat="1" ht="24.95" customHeight="1" spans="1:5">
      <c r="A26" s="245" t="s">
        <v>1821</v>
      </c>
      <c r="B26" s="246"/>
      <c r="C26" s="251"/>
      <c r="D26" s="251"/>
      <c r="E26" s="252"/>
    </row>
    <row r="27" s="233" customFormat="1" ht="24.95" customHeight="1" spans="1:5">
      <c r="A27" s="245" t="s">
        <v>1822</v>
      </c>
      <c r="B27" s="243"/>
      <c r="C27" s="251"/>
      <c r="D27" s="251"/>
      <c r="E27" s="252"/>
    </row>
    <row r="28" s="233" customFormat="1" ht="24.95" customHeight="1" spans="1:5">
      <c r="A28" s="254" t="s">
        <v>1823</v>
      </c>
      <c r="B28" s="243"/>
      <c r="C28" s="255">
        <f>C5+C25</f>
        <v>947</v>
      </c>
      <c r="D28" s="255">
        <f>D5+D25</f>
        <v>947</v>
      </c>
      <c r="E28" s="244">
        <f>D28/C28</f>
        <v>1</v>
      </c>
    </row>
    <row r="29" s="233" customFormat="1" ht="24.95" customHeight="1" spans="1:5">
      <c r="A29" s="254" t="s">
        <v>1824</v>
      </c>
      <c r="B29" s="243"/>
      <c r="C29" s="256"/>
      <c r="D29" s="257"/>
      <c r="E29" s="258"/>
    </row>
    <row r="30" ht="14.4" customHeight="1"/>
  </sheetData>
  <mergeCells count="1">
    <mergeCell ref="A2:E2"/>
  </mergeCells>
  <printOptions horizontalCentered="1"/>
  <pageMargins left="0.352777777777778" right="0.352777777777778" top="0.588888888888889" bottom="0.588888888888889" header="0.313888888888889" footer="0.313888888888889"/>
  <pageSetup paperSize="9" scale="95" fitToHeight="0" orientation="portrait"/>
  <headerFooter>
    <oddFooter>&amp;C&amp;"宋体,常规"&amp;11&amp;P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1"/>
  <sheetViews>
    <sheetView workbookViewId="0">
      <selection activeCell="A8" sqref="A8"/>
    </sheetView>
  </sheetViews>
  <sheetFormatPr defaultColWidth="8.88333333333333" defaultRowHeight="15.75"/>
  <cols>
    <col min="1" max="1" width="36.75" style="201" customWidth="1"/>
    <col min="2" max="2" width="13" style="201" customWidth="1"/>
    <col min="3" max="3" width="36.75" style="201" customWidth="1"/>
    <col min="4" max="4" width="14.1333333333333" style="201" customWidth="1"/>
    <col min="5" max="16384" width="8.88333333333333" style="201"/>
  </cols>
  <sheetData>
    <row r="1" s="34" customFormat="1" ht="24.95" customHeight="1" spans="1:14">
      <c r="A1" s="39" t="s">
        <v>1825</v>
      </c>
    </row>
    <row r="2" s="197" customFormat="1" ht="30" customHeight="1" spans="1:14">
      <c r="A2" s="202" t="s">
        <v>1826</v>
      </c>
      <c r="B2" s="203"/>
      <c r="C2" s="203"/>
      <c r="D2" s="203"/>
    </row>
    <row r="3" s="198" customFormat="1" ht="24.95" customHeight="1" spans="1:14">
      <c r="A3" s="204"/>
      <c r="B3" s="205"/>
      <c r="C3" s="205" t="s">
        <v>1650</v>
      </c>
      <c r="D3" s="205"/>
    </row>
    <row r="4" s="199" customFormat="1" ht="24.95" customHeight="1" spans="1:14">
      <c r="A4" s="206" t="s">
        <v>1827</v>
      </c>
      <c r="B4" s="207" t="s">
        <v>1126</v>
      </c>
      <c r="C4" s="208" t="s">
        <v>1828</v>
      </c>
      <c r="D4" s="207" t="s">
        <v>1126</v>
      </c>
    </row>
    <row r="5" ht="24.95" customHeight="1" spans="1:14">
      <c r="A5" s="209" t="s">
        <v>1829</v>
      </c>
      <c r="B5" s="210"/>
      <c r="C5" s="211" t="s">
        <v>1830</v>
      </c>
      <c r="D5" s="210">
        <v>947</v>
      </c>
    </row>
    <row r="6" ht="24.95" customHeight="1" spans="1:14">
      <c r="A6" s="212" t="s">
        <v>1831</v>
      </c>
      <c r="B6" s="210">
        <f>B7+B8</f>
        <v>947</v>
      </c>
      <c r="C6" s="213" t="s">
        <v>1832</v>
      </c>
      <c r="D6" s="210"/>
    </row>
    <row r="7" ht="24.95" customHeight="1" spans="1:14">
      <c r="A7" s="214" t="s">
        <v>1833</v>
      </c>
      <c r="B7" s="215">
        <v>947</v>
      </c>
      <c r="C7" s="216" t="s">
        <v>1834</v>
      </c>
      <c r="D7" s="217"/>
      <c r="N7" s="218"/>
    </row>
    <row r="8" ht="24.95" customHeight="1" spans="1:14">
      <c r="A8" s="214" t="s">
        <v>1835</v>
      </c>
      <c r="B8" s="215"/>
      <c r="C8" s="219"/>
      <c r="D8" s="210"/>
    </row>
    <row r="9" s="37" customFormat="1" ht="24.95" customHeight="1" spans="1:14">
      <c r="A9" s="209"/>
      <c r="B9" s="220"/>
      <c r="C9" s="211"/>
      <c r="D9" s="220"/>
      <c r="E9" s="201"/>
    </row>
    <row r="10" ht="24.95" customHeight="1" spans="1:14">
      <c r="A10" s="221" t="s">
        <v>1118</v>
      </c>
      <c r="B10" s="222">
        <f>B5+B6</f>
        <v>947</v>
      </c>
      <c r="C10" s="223" t="s">
        <v>1119</v>
      </c>
      <c r="D10" s="222">
        <f>D5+D6</f>
        <v>947</v>
      </c>
    </row>
    <row r="11" ht="24.95" customHeight="1" spans="1:14">
      <c r="A11" s="224"/>
      <c r="B11" s="225"/>
      <c r="C11" s="226" t="s">
        <v>1120</v>
      </c>
      <c r="D11" s="227"/>
    </row>
    <row r="12" s="200" customFormat="1" ht="24" customHeight="1" spans="1:14">
      <c r="A12" s="228"/>
    </row>
    <row r="13" s="200" customFormat="1" ht="24" customHeight="1" spans="1:14">
      <c r="J13" s="229"/>
    </row>
    <row r="14" s="200" customFormat="1" ht="24" customHeight="1" spans="1:14">
      <c r="D14" s="230"/>
    </row>
    <row r="15" s="200" customFormat="1" ht="24" customHeight="1"/>
    <row r="16" s="200" customFormat="1" ht="24" customHeight="1"/>
    <row r="17" s="200" customFormat="1" ht="24" customHeight="1"/>
    <row r="18" s="200" customFormat="1" ht="24" customHeight="1"/>
    <row r="19" s="200" customFormat="1" ht="24" customHeight="1"/>
    <row r="20" s="200" customFormat="1" ht="24" customHeight="1"/>
    <row r="21" s="200" customFormat="1" ht="24" customHeight="1"/>
    <row r="22" s="200" customFormat="1" ht="24" customHeight="1"/>
    <row r="23" s="200" customFormat="1" ht="24" customHeight="1"/>
    <row r="24" s="200" customFormat="1" ht="24" customHeight="1"/>
    <row r="25" s="200" customFormat="1" ht="24" customHeight="1"/>
    <row r="26" s="200" customFormat="1" ht="24" customHeight="1"/>
    <row r="27" s="200" customFormat="1" ht="24" customHeight="1"/>
    <row r="28" s="200" customFormat="1" ht="24" customHeight="1"/>
    <row r="29" s="200" customFormat="1" ht="24" customHeight="1"/>
    <row r="30" s="200" customFormat="1" ht="24" customHeight="1"/>
    <row r="31" s="200" customFormat="1" ht="24" customHeight="1"/>
    <row r="32" s="200" customFormat="1" ht="24" customHeight="1"/>
    <row r="33" s="200" customFormat="1" ht="24" customHeight="1"/>
    <row r="34" s="200" customFormat="1" ht="24" customHeight="1"/>
    <row r="35" s="200" customFormat="1" ht="24" customHeight="1"/>
    <row r="36" s="200" customFormat="1" ht="24" customHeight="1"/>
    <row r="37" s="200" customFormat="1" ht="24" customHeight="1"/>
    <row r="38" s="200" customFormat="1" ht="24" customHeight="1"/>
    <row r="39" s="200" customFormat="1" ht="24" customHeight="1"/>
    <row r="40" s="200" customFormat="1" ht="24" customHeight="1"/>
    <row r="41" s="200" customFormat="1" ht="24" customHeight="1"/>
    <row r="42" s="200" customFormat="1" ht="24" customHeight="1"/>
    <row r="43" s="200" customFormat="1" ht="24" customHeight="1"/>
    <row r="44" s="200" customFormat="1" ht="24" customHeight="1"/>
    <row r="45" s="200" customFormat="1" ht="24" customHeight="1"/>
    <row r="46" s="200" customFormat="1" ht="24" customHeight="1"/>
    <row r="47" s="200" customFormat="1" ht="24" customHeight="1"/>
    <row r="48" s="200" customFormat="1" ht="24" customHeight="1"/>
    <row r="49" s="200" customFormat="1" ht="24" customHeight="1"/>
    <row r="50" s="200" customFormat="1" ht="24" customHeight="1"/>
    <row r="51" s="200" customFormat="1" ht="24" customHeight="1"/>
    <row r="52" s="200" customFormat="1" ht="24" customHeight="1"/>
    <row r="53" s="200" customFormat="1" ht="24" customHeight="1"/>
    <row r="54" s="200" customFormat="1" ht="24" customHeight="1"/>
    <row r="55" s="200" customFormat="1" ht="24" customHeight="1"/>
    <row r="56" s="200" customFormat="1" ht="24" customHeight="1"/>
    <row r="57" s="200" customFormat="1" ht="24" customHeight="1"/>
    <row r="58" s="200" customFormat="1" ht="24" customHeight="1"/>
    <row r="59" s="200" customFormat="1" ht="24" customHeight="1"/>
    <row r="60" s="200" customFormat="1" ht="24" customHeight="1"/>
    <row r="61" s="200" customFormat="1" ht="24" customHeight="1"/>
    <row r="62" s="200" customFormat="1" ht="24" customHeight="1"/>
    <row r="63" s="200" customFormat="1" ht="24" customHeight="1"/>
    <row r="64" s="200" customFormat="1" ht="24" customHeight="1"/>
    <row r="65" s="200" customFormat="1" ht="24" customHeight="1"/>
    <row r="66" s="200" customFormat="1" ht="24" customHeight="1"/>
    <row r="67" s="200" customFormat="1" ht="24" customHeight="1"/>
    <row r="68" s="200" customFormat="1" ht="24" customHeight="1"/>
    <row r="69" s="200" customFormat="1" ht="24" customHeight="1"/>
    <row r="70" s="200" customFormat="1" ht="24" customHeight="1"/>
    <row r="71" s="200" customFormat="1" ht="24" customHeight="1"/>
    <row r="72" s="200" customFormat="1" ht="24" customHeight="1"/>
    <row r="73" s="200" customFormat="1" ht="24" customHeight="1"/>
    <row r="74" s="200" customFormat="1" ht="24" customHeight="1"/>
    <row r="75" s="200" customFormat="1" ht="24" customHeight="1"/>
    <row r="76" s="200" customFormat="1" ht="24" customHeight="1"/>
    <row r="77" s="200" customFormat="1" ht="24" customHeight="1"/>
    <row r="78" s="200" customFormat="1" ht="24" customHeight="1"/>
    <row r="79" s="200" customFormat="1" ht="24" customHeight="1"/>
    <row r="80" s="200" customFormat="1" ht="24" customHeight="1"/>
    <row r="81" s="200" customFormat="1" ht="24" customHeight="1"/>
  </sheetData>
  <mergeCells count="2">
    <mergeCell ref="A2:D2"/>
    <mergeCell ref="C3:D3"/>
  </mergeCells>
  <printOptions horizontalCentered="1"/>
  <pageMargins left="0.352777777777778" right="0.352777777777778" top="0.588888888888889" bottom="0.588888888888889" header="0.313888888888889" footer="0.313888888888889"/>
  <pageSetup paperSize="9" scale="97" fitToHeight="0" orientation="portrait"/>
  <headerFooter>
    <oddFooter>&amp;C&amp;"宋体,常规"&amp;11&amp;P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8"/>
  <sheetViews>
    <sheetView workbookViewId="0">
      <selection activeCell="B8" sqref="B8"/>
    </sheetView>
  </sheetViews>
  <sheetFormatPr defaultColWidth="8.875" defaultRowHeight="15" outlineLevelCol="1"/>
  <cols>
    <col min="1" max="1" width="47.125" style="279" customWidth="1"/>
    <col min="2" max="2" width="37.125" style="279" customWidth="1"/>
    <col min="3" max="30" width="9" style="279"/>
    <col min="31" max="16384" width="8.875" style="279"/>
  </cols>
  <sheetData>
    <row r="1" s="272" customFormat="1" ht="27" customHeight="1" spans="1:2">
      <c r="A1" s="280" t="s">
        <v>1836</v>
      </c>
    </row>
    <row r="2" s="273" customFormat="1" ht="66" customHeight="1" spans="1:2">
      <c r="A2" s="281" t="s">
        <v>1837</v>
      </c>
      <c r="B2" s="282"/>
    </row>
    <row r="3" s="274" customFormat="1" ht="18" customHeight="1" spans="1:2">
      <c r="B3" s="283" t="s">
        <v>1838</v>
      </c>
    </row>
    <row r="4" s="275" customFormat="1" ht="28.5" customHeight="1" spans="1:2">
      <c r="A4" s="284" t="s">
        <v>1326</v>
      </c>
      <c r="B4" s="285" t="s">
        <v>1377</v>
      </c>
    </row>
    <row r="5" s="276" customFormat="1" ht="25" customHeight="1" spans="1:2">
      <c r="A5" s="286" t="s">
        <v>1839</v>
      </c>
      <c r="B5" s="287">
        <f>SUM(B6:B9)</f>
        <v>947</v>
      </c>
    </row>
    <row r="6" s="276" customFormat="1" ht="25" customHeight="1" spans="1:2">
      <c r="A6" s="288" t="s">
        <v>1840</v>
      </c>
      <c r="B6" s="289"/>
    </row>
    <row r="7" s="276" customFormat="1" ht="25" customHeight="1" spans="1:2">
      <c r="A7" s="288" t="s">
        <v>1841</v>
      </c>
      <c r="B7" s="289"/>
    </row>
    <row r="8" s="276" customFormat="1" ht="25" customHeight="1" spans="1:2">
      <c r="A8" s="288" t="s">
        <v>1842</v>
      </c>
      <c r="B8" s="289"/>
    </row>
    <row r="9" s="276" customFormat="1" ht="25" customHeight="1" spans="1:2">
      <c r="A9" s="288" t="s">
        <v>1843</v>
      </c>
      <c r="B9" s="289">
        <v>947</v>
      </c>
    </row>
    <row r="10" s="276" customFormat="1" ht="25" hidden="1" customHeight="1" spans="1:2">
      <c r="A10" s="288"/>
      <c r="B10" s="289"/>
    </row>
    <row r="11" s="276" customFormat="1" ht="25" customHeight="1" spans="1:2">
      <c r="A11" s="290" t="s">
        <v>1523</v>
      </c>
      <c r="B11" s="291">
        <f>SUM(B8:B10)</f>
        <v>947</v>
      </c>
    </row>
    <row r="12" s="277" customFormat="1" spans="1:2">
      <c r="A12" s="292"/>
    </row>
    <row r="13" s="278" customFormat="1" ht="24" customHeight="1"/>
    <row r="14" s="278" customFormat="1" ht="24" customHeight="1"/>
    <row r="15" s="278" customFormat="1" ht="24" customHeight="1"/>
    <row r="16" s="278" customFormat="1" ht="24" customHeight="1"/>
    <row r="17" s="278" customFormat="1" ht="24" customHeight="1"/>
    <row r="18" s="278" customFormat="1" ht="24" customHeight="1"/>
    <row r="19" s="278" customFormat="1" ht="24" customHeight="1"/>
    <row r="20" s="278" customFormat="1" ht="24" customHeight="1"/>
    <row r="21" s="278" customFormat="1" ht="24" customHeight="1"/>
    <row r="22" s="278" customFormat="1" ht="24" customHeight="1"/>
    <row r="23" s="278" customFormat="1" ht="24" customHeight="1"/>
    <row r="24" s="278" customFormat="1" ht="24" customHeight="1"/>
    <row r="25" s="278" customFormat="1" ht="24" customHeight="1"/>
    <row r="26" s="278" customFormat="1" ht="24" customHeight="1"/>
    <row r="27" s="278" customFormat="1" ht="24" customHeight="1"/>
    <row r="28" s="278" customFormat="1" ht="24" customHeight="1"/>
    <row r="29" s="278" customFormat="1" ht="24" customHeight="1"/>
    <row r="30" s="278" customFormat="1" ht="24" customHeight="1"/>
    <row r="31" s="278" customFormat="1" ht="24" customHeight="1"/>
    <row r="32" s="278" customFormat="1" ht="24" customHeight="1"/>
    <row r="33" s="278" customFormat="1" ht="24" customHeight="1"/>
    <row r="34" s="278" customFormat="1" ht="24" customHeight="1"/>
    <row r="35" s="278" customFormat="1" ht="24" customHeight="1"/>
    <row r="36" s="278" customFormat="1" ht="24" customHeight="1"/>
    <row r="37" s="278" customFormat="1" ht="24" customHeight="1"/>
    <row r="38" s="278" customFormat="1" ht="24" customHeight="1"/>
    <row r="39" s="278" customFormat="1" ht="24" customHeight="1"/>
    <row r="40" s="278" customFormat="1" ht="24" customHeight="1"/>
    <row r="41" s="278" customFormat="1" ht="24" customHeight="1"/>
    <row r="42" s="278" customFormat="1" ht="24" customHeight="1"/>
    <row r="43" s="278" customFormat="1" ht="24" customHeight="1"/>
    <row r="44" s="278" customFormat="1" ht="24" customHeight="1"/>
    <row r="45" s="278" customFormat="1" ht="24" customHeight="1"/>
    <row r="46" s="278" customFormat="1" ht="24" customHeight="1"/>
    <row r="47" s="278" customFormat="1" ht="24" customHeight="1"/>
    <row r="48" s="278" customFormat="1" ht="24" customHeight="1"/>
    <row r="49" s="278" customFormat="1" ht="24" customHeight="1"/>
    <row r="50" s="278" customFormat="1" ht="24" customHeight="1"/>
    <row r="51" s="278" customFormat="1" ht="24" customHeight="1"/>
    <row r="52" s="278" customFormat="1" ht="24" customHeight="1"/>
    <row r="53" s="278" customFormat="1" ht="24" customHeight="1"/>
    <row r="54" s="278" customFormat="1" ht="24" customHeight="1"/>
    <row r="55" s="278" customFormat="1" ht="24" customHeight="1"/>
    <row r="56" s="278" customFormat="1" ht="24" customHeight="1"/>
    <row r="57" s="278" customFormat="1" ht="24" customHeight="1"/>
    <row r="58" s="278" customFormat="1" ht="24" customHeight="1"/>
    <row r="59" s="278" customFormat="1" ht="24" customHeight="1"/>
    <row r="60" s="278" customFormat="1" ht="24" customHeight="1"/>
    <row r="61" s="278" customFormat="1" ht="24" customHeight="1"/>
    <row r="62" s="278" customFormat="1" ht="24" customHeight="1"/>
    <row r="63" s="278" customFormat="1" ht="24" customHeight="1"/>
    <row r="64" s="278" customFormat="1" ht="24" customHeight="1"/>
    <row r="65" s="278" customFormat="1" ht="24" customHeight="1"/>
    <row r="66" s="278" customFormat="1" ht="24" customHeight="1"/>
    <row r="67" s="278" customFormat="1" ht="24" customHeight="1"/>
    <row r="68" s="278" customFormat="1" ht="24" customHeight="1"/>
    <row r="69" s="278" customFormat="1" ht="24" customHeight="1"/>
    <row r="70" s="278" customFormat="1" ht="24" customHeight="1"/>
    <row r="71" s="278" customFormat="1" ht="24" customHeight="1"/>
    <row r="72" s="278" customFormat="1" ht="24" customHeight="1"/>
    <row r="73" s="278" customFormat="1" ht="24" customHeight="1"/>
    <row r="74" s="278" customFormat="1" ht="24" customHeight="1"/>
    <row r="75" s="278" customFormat="1" ht="24" customHeight="1"/>
    <row r="76" s="278" customFormat="1" ht="24" customHeight="1"/>
    <row r="77" s="278" customFormat="1" ht="24" customHeight="1"/>
    <row r="78" s="278" customFormat="1" ht="24" customHeight="1"/>
  </sheetData>
  <mergeCells count="1">
    <mergeCell ref="A2:B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opLeftCell="A26" workbookViewId="0">
      <selection activeCell="D28" sqref="D28"/>
    </sheetView>
  </sheetViews>
  <sheetFormatPr defaultColWidth="8.88333333333333" defaultRowHeight="15.75" outlineLevelCol="4"/>
  <cols>
    <col min="1" max="1" width="39.5" style="232" customWidth="1"/>
    <col min="2" max="2" width="14.25" style="232" customWidth="1"/>
    <col min="3" max="3" width="13.25" style="232" customWidth="1"/>
    <col min="4" max="4" width="11.8833333333333" style="232" customWidth="1"/>
    <col min="5" max="5" width="16.75" style="232" customWidth="1"/>
    <col min="6" max="16384" width="8.88333333333333" style="232"/>
  </cols>
  <sheetData>
    <row r="1" s="145" customFormat="1" ht="24.95" customHeight="1" spans="1:5">
      <c r="A1" s="149" t="s">
        <v>1844</v>
      </c>
    </row>
    <row r="2" s="231" customFormat="1" ht="42" customHeight="1" spans="1:5">
      <c r="A2" s="236" t="s">
        <v>1845</v>
      </c>
      <c r="B2" s="236"/>
      <c r="C2" s="236"/>
      <c r="D2" s="236"/>
      <c r="E2" s="236"/>
    </row>
    <row r="3" ht="24.95" customHeight="1" spans="1:5">
      <c r="A3" s="238"/>
      <c r="B3" s="116"/>
      <c r="C3" s="116"/>
      <c r="D3" s="116"/>
      <c r="E3" s="240" t="s">
        <v>1650</v>
      </c>
    </row>
    <row r="4" s="233" customFormat="1" ht="39.95" customHeight="1" spans="1:5">
      <c r="A4" s="261" t="s">
        <v>1757</v>
      </c>
      <c r="B4" s="17" t="s">
        <v>1758</v>
      </c>
      <c r="C4" s="17" t="s">
        <v>1759</v>
      </c>
      <c r="D4" s="17" t="s">
        <v>6</v>
      </c>
      <c r="E4" s="17" t="s">
        <v>1760</v>
      </c>
    </row>
    <row r="5" s="233" customFormat="1" ht="24.95" customHeight="1" spans="1:5">
      <c r="A5" s="262" t="s">
        <v>1761</v>
      </c>
      <c r="B5" s="243"/>
      <c r="C5" s="263"/>
      <c r="D5" s="263"/>
      <c r="E5" s="263"/>
    </row>
    <row r="6" s="232" customFormat="1" ht="24.95" customHeight="1" spans="1:5">
      <c r="A6" s="264" t="s">
        <v>1762</v>
      </c>
      <c r="B6" s="246"/>
      <c r="C6" s="263"/>
      <c r="D6" s="263"/>
      <c r="E6" s="263"/>
    </row>
    <row r="7" s="259" customFormat="1" ht="24.95" customHeight="1" spans="1:5">
      <c r="A7" s="264" t="s">
        <v>1763</v>
      </c>
      <c r="B7" s="246"/>
      <c r="C7" s="265"/>
      <c r="D7" s="265"/>
      <c r="E7" s="265"/>
    </row>
    <row r="8" s="259" customFormat="1" ht="24.95" customHeight="1" spans="1:5">
      <c r="A8" s="264" t="s">
        <v>1764</v>
      </c>
      <c r="B8" s="246"/>
      <c r="C8" s="265"/>
      <c r="D8" s="265"/>
      <c r="E8" s="265"/>
    </row>
    <row r="9" s="232" customFormat="1" ht="24.95" customHeight="1" spans="1:5">
      <c r="A9" s="264" t="s">
        <v>1765</v>
      </c>
      <c r="B9" s="246"/>
      <c r="C9" s="263"/>
      <c r="D9" s="263"/>
      <c r="E9" s="263"/>
    </row>
    <row r="10" s="232" customFormat="1" ht="24.95" customHeight="1" spans="1:5">
      <c r="A10" s="264" t="s">
        <v>1766</v>
      </c>
      <c r="B10" s="246"/>
      <c r="C10" s="263"/>
      <c r="D10" s="263"/>
      <c r="E10" s="263"/>
    </row>
    <row r="11" s="232" customFormat="1" ht="24.95" customHeight="1" spans="1:5">
      <c r="A11" s="264" t="s">
        <v>1767</v>
      </c>
      <c r="B11" s="246"/>
      <c r="C11" s="263"/>
      <c r="D11" s="263"/>
      <c r="E11" s="263"/>
    </row>
    <row r="12" s="232" customFormat="1" ht="24.95" customHeight="1" spans="1:5">
      <c r="A12" s="264" t="s">
        <v>1768</v>
      </c>
      <c r="B12" s="246"/>
      <c r="C12" s="263"/>
      <c r="D12" s="263"/>
      <c r="E12" s="263"/>
    </row>
    <row r="13" s="232" customFormat="1" ht="24.95" customHeight="1" spans="1:5">
      <c r="A13" s="264" t="s">
        <v>1769</v>
      </c>
      <c r="B13" s="246"/>
      <c r="C13" s="263"/>
      <c r="D13" s="263"/>
      <c r="E13" s="263"/>
    </row>
    <row r="14" s="232" customFormat="1" ht="24.95" customHeight="1" spans="1:5">
      <c r="A14" s="264" t="s">
        <v>1770</v>
      </c>
      <c r="B14" s="246"/>
      <c r="C14" s="263"/>
      <c r="D14" s="263"/>
      <c r="E14" s="263"/>
    </row>
    <row r="15" s="232" customFormat="1" ht="24.95" customHeight="1" spans="1:5">
      <c r="A15" s="264" t="s">
        <v>1771</v>
      </c>
      <c r="B15" s="246"/>
      <c r="C15" s="263"/>
      <c r="D15" s="263"/>
      <c r="E15" s="263"/>
    </row>
    <row r="16" s="233" customFormat="1" ht="24.95" customHeight="1" spans="1:5">
      <c r="A16" s="264" t="s">
        <v>1772</v>
      </c>
      <c r="B16" s="246"/>
      <c r="C16" s="263"/>
      <c r="D16" s="263"/>
      <c r="E16" s="263"/>
    </row>
    <row r="17" s="233" customFormat="1" ht="24.95" customHeight="1" spans="1:5">
      <c r="A17" s="264" t="s">
        <v>1773</v>
      </c>
      <c r="B17" s="246"/>
      <c r="C17" s="263"/>
      <c r="D17" s="263"/>
      <c r="E17" s="263"/>
    </row>
    <row r="18" s="233" customFormat="1" ht="24.95" customHeight="1" spans="1:5">
      <c r="A18" s="264" t="s">
        <v>1774</v>
      </c>
      <c r="B18" s="246"/>
      <c r="C18" s="263"/>
      <c r="D18" s="263"/>
      <c r="E18" s="263"/>
    </row>
    <row r="19" s="233" customFormat="1" ht="24.95" customHeight="1" spans="1:5">
      <c r="A19" s="264" t="s">
        <v>1775</v>
      </c>
      <c r="B19" s="246"/>
      <c r="C19" s="263"/>
      <c r="D19" s="263"/>
      <c r="E19" s="263"/>
    </row>
    <row r="20" s="233" customFormat="1" ht="24.95" customHeight="1" spans="1:5">
      <c r="A20" s="264" t="s">
        <v>1776</v>
      </c>
      <c r="B20" s="246"/>
      <c r="C20" s="263"/>
      <c r="D20" s="263"/>
      <c r="E20" s="263"/>
    </row>
    <row r="21" s="233" customFormat="1" ht="24.95" customHeight="1" spans="1:5">
      <c r="A21" s="264" t="s">
        <v>1777</v>
      </c>
      <c r="B21" s="246"/>
      <c r="C21" s="263"/>
      <c r="D21" s="263"/>
      <c r="E21" s="263"/>
    </row>
    <row r="22" s="233" customFormat="1" ht="39.95" customHeight="1" spans="1:5">
      <c r="A22" s="264" t="s">
        <v>1778</v>
      </c>
      <c r="B22" s="246"/>
      <c r="C22" s="263"/>
      <c r="D22" s="263"/>
      <c r="E22" s="263"/>
    </row>
    <row r="23" s="233" customFormat="1" ht="24.95" customHeight="1" spans="1:5">
      <c r="A23" s="262" t="s">
        <v>1779</v>
      </c>
      <c r="B23" s="243"/>
      <c r="C23" s="263"/>
      <c r="D23" s="263"/>
      <c r="E23" s="263"/>
    </row>
    <row r="24" s="233" customFormat="1" ht="24.95" customHeight="1" spans="1:5">
      <c r="A24" s="264" t="s">
        <v>1780</v>
      </c>
      <c r="B24" s="246"/>
      <c r="C24" s="263"/>
      <c r="D24" s="263"/>
      <c r="E24" s="263"/>
    </row>
    <row r="25" s="233" customFormat="1" ht="24.95" customHeight="1" spans="1:5">
      <c r="A25" s="264" t="s">
        <v>1781</v>
      </c>
      <c r="B25" s="246"/>
      <c r="C25" s="263"/>
      <c r="D25" s="263"/>
      <c r="E25" s="263"/>
    </row>
    <row r="26" s="233" customFormat="1" ht="39.95" customHeight="1" spans="1:5">
      <c r="A26" s="264" t="s">
        <v>1782</v>
      </c>
      <c r="B26" s="246"/>
      <c r="C26" s="263"/>
      <c r="D26" s="263"/>
      <c r="E26" s="263"/>
    </row>
    <row r="27" s="233" customFormat="1" ht="39.95" customHeight="1" spans="1:5">
      <c r="A27" s="264" t="s">
        <v>1783</v>
      </c>
      <c r="B27" s="246"/>
      <c r="C27" s="263"/>
      <c r="D27" s="263"/>
      <c r="E27" s="263"/>
    </row>
    <row r="28" s="233" customFormat="1" ht="24.95" customHeight="1" spans="1:5">
      <c r="A28" s="262" t="s">
        <v>1784</v>
      </c>
      <c r="B28" s="243"/>
      <c r="C28" s="263"/>
      <c r="D28" s="263"/>
      <c r="E28" s="263"/>
    </row>
    <row r="29" s="233" customFormat="1" ht="24.95" customHeight="1" spans="1:5">
      <c r="A29" s="264" t="s">
        <v>1785</v>
      </c>
      <c r="B29" s="246"/>
      <c r="C29" s="263"/>
      <c r="D29" s="263"/>
      <c r="E29" s="263"/>
    </row>
    <row r="30" s="233" customFormat="1" ht="24.95" customHeight="1" spans="1:5">
      <c r="A30" s="264" t="s">
        <v>1786</v>
      </c>
      <c r="B30" s="246"/>
      <c r="C30" s="263"/>
      <c r="D30" s="263"/>
      <c r="E30" s="263"/>
    </row>
    <row r="31" s="233" customFormat="1" ht="39.95" customHeight="1" spans="1:5">
      <c r="A31" s="264" t="s">
        <v>1787</v>
      </c>
      <c r="B31" s="246"/>
      <c r="C31" s="263"/>
      <c r="D31" s="263"/>
      <c r="E31" s="263"/>
    </row>
    <row r="32" s="233" customFormat="1" ht="24.95" customHeight="1" spans="1:5">
      <c r="A32" s="262" t="s">
        <v>1788</v>
      </c>
      <c r="B32" s="243"/>
      <c r="C32" s="263"/>
      <c r="D32" s="263"/>
      <c r="E32" s="263"/>
    </row>
    <row r="33" s="233" customFormat="1" ht="24.95" customHeight="1" spans="1:5">
      <c r="A33" s="264" t="s">
        <v>1789</v>
      </c>
      <c r="B33" s="243"/>
      <c r="C33" s="263"/>
      <c r="D33" s="263"/>
      <c r="E33" s="263"/>
    </row>
    <row r="34" s="233" customFormat="1" ht="24.95" customHeight="1" spans="1:5">
      <c r="A34" s="264" t="s">
        <v>1790</v>
      </c>
      <c r="B34" s="246"/>
      <c r="C34" s="263"/>
      <c r="D34" s="263"/>
      <c r="E34" s="263"/>
    </row>
    <row r="35" s="233" customFormat="1" ht="24.95" customHeight="1" spans="1:5">
      <c r="A35" s="262" t="s">
        <v>1791</v>
      </c>
      <c r="B35" s="243"/>
      <c r="C35" s="263"/>
      <c r="D35" s="263"/>
      <c r="E35" s="266"/>
    </row>
    <row r="36" s="233" customFormat="1" ht="24.95" customHeight="1" spans="1:5">
      <c r="A36" s="264" t="s">
        <v>1792</v>
      </c>
      <c r="B36" s="246"/>
      <c r="C36" s="263"/>
      <c r="D36" s="263"/>
      <c r="E36" s="267"/>
    </row>
    <row r="37" s="260" customFormat="1" ht="24.95" customHeight="1" spans="1:5">
      <c r="A37" s="268" t="s">
        <v>1793</v>
      </c>
      <c r="B37" s="243"/>
      <c r="C37" s="269"/>
      <c r="D37" s="270"/>
      <c r="E37" s="266"/>
    </row>
    <row r="38" s="260" customFormat="1" ht="24.95" customHeight="1" spans="1:5">
      <c r="A38" s="268" t="s">
        <v>1794</v>
      </c>
      <c r="B38" s="243"/>
      <c r="C38" s="269"/>
      <c r="D38" s="270"/>
      <c r="E38" s="267"/>
    </row>
    <row r="39" s="233" customFormat="1" ht="24.95" customHeight="1" spans="1:5">
      <c r="A39" s="271" t="s">
        <v>1795</v>
      </c>
      <c r="B39" s="243"/>
      <c r="C39" s="263"/>
      <c r="D39" s="263"/>
      <c r="E39" s="267"/>
    </row>
    <row r="40" s="233" customFormat="1" ht="24.95" customHeight="1" spans="1:5">
      <c r="A40" s="271" t="s">
        <v>1796</v>
      </c>
      <c r="B40" s="243"/>
      <c r="C40" s="243"/>
      <c r="D40" s="243"/>
      <c r="E40" s="266"/>
    </row>
    <row r="41" ht="24.95" customHeight="1" spans="1:5">
      <c r="A41" s="116" t="s">
        <v>1797</v>
      </c>
    </row>
  </sheetData>
  <mergeCells count="1">
    <mergeCell ref="A2:E2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opLeftCell="A15" workbookViewId="0">
      <selection activeCell="C5" sqref="C5"/>
    </sheetView>
  </sheetViews>
  <sheetFormatPr defaultColWidth="8.88333333333333" defaultRowHeight="15.75" outlineLevelCol="4"/>
  <cols>
    <col min="1" max="1" width="53.1333333333333" style="232" customWidth="1"/>
    <col min="2" max="2" width="10.6333333333333" style="232" customWidth="1"/>
    <col min="3" max="3" width="13.5" style="232" customWidth="1"/>
    <col min="4" max="4" width="10.8833333333333" style="232" customWidth="1"/>
    <col min="5" max="5" width="14.5" style="232" customWidth="1"/>
    <col min="6" max="16384" width="8.88333333333333" style="232"/>
  </cols>
  <sheetData>
    <row r="1" s="145" customFormat="1" ht="24.95" customHeight="1" spans="1:5">
      <c r="A1" s="177" t="s">
        <v>1846</v>
      </c>
    </row>
    <row r="2" s="231" customFormat="1" ht="30" customHeight="1" spans="1:5">
      <c r="A2" s="236" t="s">
        <v>1847</v>
      </c>
      <c r="B2" s="236"/>
      <c r="C2" s="237"/>
      <c r="D2" s="237"/>
      <c r="E2" s="236"/>
    </row>
    <row r="3" s="232" customFormat="1" ht="24.95" customHeight="1" spans="1:5">
      <c r="A3" s="238"/>
      <c r="B3" s="116"/>
      <c r="C3" s="239"/>
      <c r="D3" s="239"/>
      <c r="E3" s="240" t="s">
        <v>1650</v>
      </c>
    </row>
    <row r="4" s="233" customFormat="1" ht="38" customHeight="1" spans="1:5">
      <c r="A4" s="241" t="s">
        <v>1757</v>
      </c>
      <c r="B4" s="17" t="s">
        <v>1758</v>
      </c>
      <c r="C4" s="68" t="s">
        <v>1759</v>
      </c>
      <c r="D4" s="68" t="s">
        <v>6</v>
      </c>
      <c r="E4" s="17" t="s">
        <v>1760</v>
      </c>
    </row>
    <row r="5" s="234" customFormat="1" ht="24.95" customHeight="1" spans="1:5">
      <c r="A5" s="242" t="s">
        <v>1800</v>
      </c>
      <c r="B5" s="243"/>
      <c r="C5" s="222">
        <f>C6+C13+C19+C21+C23</f>
        <v>947</v>
      </c>
      <c r="D5" s="222">
        <f>D6+D13+D19+D21+D23</f>
        <v>947</v>
      </c>
      <c r="E5" s="244">
        <f t="shared" ref="E5:E10" si="0">D5/C5</f>
        <v>1</v>
      </c>
    </row>
    <row r="6" s="233" customFormat="1" ht="24.95" customHeight="1" spans="1:5">
      <c r="A6" s="245" t="s">
        <v>1801</v>
      </c>
      <c r="B6" s="246"/>
      <c r="C6" s="247">
        <f>SUM(C7:C12)</f>
        <v>947</v>
      </c>
      <c r="D6" s="247">
        <f>SUM(D7:D12)</f>
        <v>947</v>
      </c>
      <c r="E6" s="248">
        <f t="shared" si="0"/>
        <v>1</v>
      </c>
    </row>
    <row r="7" s="235" customFormat="1" ht="24.95" customHeight="1" spans="1:5">
      <c r="A7" s="245" t="s">
        <v>1802</v>
      </c>
      <c r="B7" s="246"/>
      <c r="C7" s="249"/>
      <c r="D7" s="249"/>
      <c r="E7" s="250"/>
    </row>
    <row r="8" s="235" customFormat="1" ht="24.95" customHeight="1" spans="1:5">
      <c r="A8" s="245" t="s">
        <v>1803</v>
      </c>
      <c r="B8" s="246"/>
      <c r="C8" s="249"/>
      <c r="D8" s="249"/>
      <c r="E8" s="250"/>
    </row>
    <row r="9" s="235" customFormat="1" ht="42" customHeight="1" spans="1:5">
      <c r="A9" s="245" t="s">
        <v>1804</v>
      </c>
      <c r="B9" s="246"/>
      <c r="C9" s="247"/>
      <c r="D9" s="247"/>
      <c r="E9" s="248"/>
    </row>
    <row r="10" s="233" customFormat="1" ht="39.95" customHeight="1" spans="1:5">
      <c r="A10" s="245" t="s">
        <v>1805</v>
      </c>
      <c r="B10" s="246"/>
      <c r="C10" s="247">
        <v>947</v>
      </c>
      <c r="D10" s="247">
        <v>947</v>
      </c>
      <c r="E10" s="248">
        <f t="shared" si="0"/>
        <v>1</v>
      </c>
    </row>
    <row r="11" s="233" customFormat="1" ht="24.95" customHeight="1" spans="1:5">
      <c r="A11" s="245" t="s">
        <v>1806</v>
      </c>
      <c r="B11" s="246"/>
      <c r="C11" s="251"/>
      <c r="D11" s="251"/>
      <c r="E11" s="252"/>
    </row>
    <row r="12" s="233" customFormat="1" ht="39.95" customHeight="1" spans="1:5">
      <c r="A12" s="245" t="s">
        <v>1807</v>
      </c>
      <c r="B12" s="246"/>
      <c r="C12" s="251"/>
      <c r="D12" s="251"/>
      <c r="E12" s="252"/>
    </row>
    <row r="13" s="233" customFormat="1" ht="24.95" customHeight="1" spans="1:5">
      <c r="A13" s="245" t="s">
        <v>1808</v>
      </c>
      <c r="B13" s="246"/>
      <c r="C13" s="251"/>
      <c r="D13" s="251"/>
      <c r="E13" s="248"/>
    </row>
    <row r="14" s="233" customFormat="1" ht="24.95" customHeight="1" spans="1:5">
      <c r="A14" s="245" t="s">
        <v>1809</v>
      </c>
      <c r="B14" s="246"/>
      <c r="C14" s="251"/>
      <c r="D14" s="251"/>
      <c r="E14" s="252"/>
    </row>
    <row r="15" s="233" customFormat="1" ht="24.95" customHeight="1" spans="1:5">
      <c r="A15" s="245" t="s">
        <v>1810</v>
      </c>
      <c r="B15" s="246"/>
      <c r="C15" s="251"/>
      <c r="D15" s="251"/>
      <c r="E15" s="252"/>
    </row>
    <row r="16" s="233" customFormat="1" ht="24.95" customHeight="1" spans="1:5">
      <c r="A16" s="245" t="s">
        <v>1811</v>
      </c>
      <c r="B16" s="246"/>
      <c r="C16" s="251"/>
      <c r="D16" s="251"/>
      <c r="E16" s="252"/>
    </row>
    <row r="17" s="233" customFormat="1" ht="24.95" customHeight="1" spans="1:5">
      <c r="A17" s="245" t="s">
        <v>1812</v>
      </c>
      <c r="B17" s="246"/>
      <c r="C17" s="251"/>
      <c r="D17" s="251"/>
      <c r="E17" s="252"/>
    </row>
    <row r="18" s="233" customFormat="1" ht="24.95" customHeight="1" spans="1:5">
      <c r="A18" s="245" t="s">
        <v>1813</v>
      </c>
      <c r="B18" s="246"/>
      <c r="C18" s="251"/>
      <c r="D18" s="251"/>
      <c r="E18" s="248"/>
    </row>
    <row r="19" s="233" customFormat="1" ht="24.95" customHeight="1" spans="1:5">
      <c r="A19" s="245" t="s">
        <v>1814</v>
      </c>
      <c r="B19" s="246"/>
      <c r="C19" s="251"/>
      <c r="D19" s="251"/>
      <c r="E19" s="252"/>
    </row>
    <row r="20" s="233" customFormat="1" ht="24.95" customHeight="1" spans="1:5">
      <c r="A20" s="245" t="s">
        <v>1815</v>
      </c>
      <c r="B20" s="246"/>
      <c r="C20" s="251"/>
      <c r="D20" s="251"/>
      <c r="E20" s="252"/>
    </row>
    <row r="21" s="233" customFormat="1" ht="24.95" customHeight="1" spans="1:5">
      <c r="A21" s="245" t="s">
        <v>1816</v>
      </c>
      <c r="B21" s="246"/>
      <c r="C21" s="251"/>
      <c r="D21" s="251"/>
      <c r="E21" s="252"/>
    </row>
    <row r="22" s="233" customFormat="1" ht="24.95" customHeight="1" spans="1:5">
      <c r="A22" s="253" t="s">
        <v>1817</v>
      </c>
      <c r="B22" s="243"/>
      <c r="C22" s="251"/>
      <c r="D22" s="251"/>
      <c r="E22" s="252"/>
    </row>
    <row r="23" s="233" customFormat="1" ht="24.95" customHeight="1" spans="1:5">
      <c r="A23" s="245" t="s">
        <v>1818</v>
      </c>
      <c r="B23" s="246"/>
      <c r="C23" s="251"/>
      <c r="D23" s="251"/>
      <c r="E23" s="252"/>
    </row>
    <row r="24" s="233" customFormat="1" ht="24.95" customHeight="1" spans="1:5">
      <c r="A24" s="245" t="s">
        <v>1819</v>
      </c>
      <c r="B24" s="246"/>
      <c r="C24" s="247"/>
      <c r="D24" s="247"/>
      <c r="E24" s="248"/>
    </row>
    <row r="25" s="233" customFormat="1" ht="24.95" customHeight="1" spans="1:5">
      <c r="A25" s="242" t="s">
        <v>1820</v>
      </c>
      <c r="B25" s="246"/>
      <c r="C25" s="251"/>
      <c r="D25" s="251"/>
      <c r="E25" s="252"/>
    </row>
    <row r="26" s="233" customFormat="1" ht="24.95" customHeight="1" spans="1:5">
      <c r="A26" s="245" t="s">
        <v>1821</v>
      </c>
      <c r="B26" s="246"/>
      <c r="C26" s="251"/>
      <c r="D26" s="251"/>
      <c r="E26" s="252"/>
    </row>
    <row r="27" s="233" customFormat="1" ht="24.95" customHeight="1" spans="1:5">
      <c r="A27" s="245" t="s">
        <v>1822</v>
      </c>
      <c r="B27" s="243"/>
      <c r="C27" s="251"/>
      <c r="D27" s="251"/>
      <c r="E27" s="252"/>
    </row>
    <row r="28" s="233" customFormat="1" ht="24.95" customHeight="1" spans="1:5">
      <c r="A28" s="254" t="s">
        <v>1823</v>
      </c>
      <c r="B28" s="243"/>
      <c r="C28" s="255">
        <f>C5+C25</f>
        <v>947</v>
      </c>
      <c r="D28" s="255">
        <f>D5+D25</f>
        <v>947</v>
      </c>
      <c r="E28" s="244">
        <f>D28/C28</f>
        <v>1</v>
      </c>
    </row>
    <row r="29" s="233" customFormat="1" ht="24.95" customHeight="1" spans="1:5">
      <c r="A29" s="254" t="s">
        <v>1824</v>
      </c>
      <c r="B29" s="243"/>
      <c r="C29" s="256"/>
      <c r="D29" s="257"/>
      <c r="E29" s="258"/>
    </row>
    <row r="30" s="232" customFormat="1" ht="14.4" customHeight="1"/>
  </sheetData>
  <mergeCells count="1">
    <mergeCell ref="A2:E2"/>
  </mergeCells>
  <printOptions horizontalCentered="1"/>
  <pageMargins left="0.352777777777778" right="0.352777777777778" top="0.588888888888889" bottom="0.588888888888889" header="0.313888888888889" footer="0.313888888888889"/>
  <pageSetup paperSize="9" scale="95" fitToHeight="0" orientation="portrait"/>
  <headerFooter>
    <oddFooter>&amp;C&amp;"宋体,常规"&amp;11&amp;P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1"/>
  <sheetViews>
    <sheetView workbookViewId="0">
      <selection activeCell="C7" sqref="C7"/>
    </sheetView>
  </sheetViews>
  <sheetFormatPr defaultColWidth="8.88333333333333" defaultRowHeight="15.75"/>
  <cols>
    <col min="1" max="1" width="36.75" style="201" customWidth="1"/>
    <col min="2" max="2" width="14.1333333333333" style="201" customWidth="1"/>
    <col min="3" max="3" width="36.75" style="201" customWidth="1"/>
    <col min="4" max="4" width="14.25" style="201" customWidth="1"/>
    <col min="5" max="16384" width="8.88333333333333" style="201"/>
  </cols>
  <sheetData>
    <row r="1" s="34" customFormat="1" ht="24.95" customHeight="1" spans="1:14">
      <c r="A1" s="84" t="s">
        <v>1848</v>
      </c>
    </row>
    <row r="2" s="197" customFormat="1" ht="30" customHeight="1" spans="1:14">
      <c r="A2" s="202" t="s">
        <v>1849</v>
      </c>
      <c r="B2" s="203"/>
      <c r="C2" s="203"/>
      <c r="D2" s="203"/>
    </row>
    <row r="3" s="198" customFormat="1" ht="24.95" customHeight="1" spans="1:14">
      <c r="A3" s="204"/>
      <c r="B3" s="205"/>
      <c r="C3" s="205" t="s">
        <v>1650</v>
      </c>
      <c r="D3" s="205"/>
    </row>
    <row r="4" s="199" customFormat="1" ht="24.95" customHeight="1" spans="1:14">
      <c r="A4" s="206" t="s">
        <v>1827</v>
      </c>
      <c r="B4" s="207" t="s">
        <v>1126</v>
      </c>
      <c r="C4" s="208" t="s">
        <v>1828</v>
      </c>
      <c r="D4" s="207" t="s">
        <v>1126</v>
      </c>
    </row>
    <row r="5" ht="24.95" customHeight="1" spans="1:14">
      <c r="A5" s="209" t="s">
        <v>1829</v>
      </c>
      <c r="B5" s="210"/>
      <c r="C5" s="211" t="s">
        <v>1830</v>
      </c>
      <c r="D5" s="210">
        <v>947</v>
      </c>
    </row>
    <row r="6" ht="24.95" customHeight="1" spans="1:14">
      <c r="A6" s="212" t="s">
        <v>1831</v>
      </c>
      <c r="B6" s="210">
        <f>B7+B8</f>
        <v>947</v>
      </c>
      <c r="C6" s="213" t="s">
        <v>1832</v>
      </c>
      <c r="D6" s="210"/>
    </row>
    <row r="7" ht="24.95" customHeight="1" spans="1:14">
      <c r="A7" s="214" t="s">
        <v>1833</v>
      </c>
      <c r="B7" s="215">
        <v>947</v>
      </c>
      <c r="C7" s="216" t="s">
        <v>1834</v>
      </c>
      <c r="D7" s="217"/>
      <c r="N7" s="218"/>
    </row>
    <row r="8" ht="24.95" customHeight="1" spans="1:14">
      <c r="A8" s="214" t="s">
        <v>1835</v>
      </c>
      <c r="B8" s="215"/>
      <c r="C8" s="219"/>
      <c r="D8" s="210"/>
    </row>
    <row r="9" s="37" customFormat="1" ht="24.95" customHeight="1" spans="1:14">
      <c r="A9" s="209"/>
      <c r="B9" s="220"/>
      <c r="C9" s="211"/>
      <c r="D9" s="220"/>
      <c r="E9" s="201"/>
    </row>
    <row r="10" ht="24.95" customHeight="1" spans="1:14">
      <c r="A10" s="221" t="s">
        <v>1118</v>
      </c>
      <c r="B10" s="222">
        <f>B5+B6</f>
        <v>947</v>
      </c>
      <c r="C10" s="223" t="s">
        <v>1119</v>
      </c>
      <c r="D10" s="222">
        <f>D5+D6</f>
        <v>947</v>
      </c>
    </row>
    <row r="11" ht="24.95" customHeight="1" spans="1:14">
      <c r="A11" s="224"/>
      <c r="B11" s="225"/>
      <c r="C11" s="226" t="s">
        <v>1120</v>
      </c>
      <c r="D11" s="227"/>
    </row>
    <row r="12" s="200" customFormat="1" ht="24" customHeight="1" spans="1:14">
      <c r="A12" s="228"/>
    </row>
    <row r="13" s="200" customFormat="1" ht="24" customHeight="1" spans="1:14">
      <c r="J13" s="229"/>
    </row>
    <row r="14" s="200" customFormat="1" ht="24" customHeight="1" spans="1:14">
      <c r="D14" s="230"/>
    </row>
    <row r="15" s="200" customFormat="1" ht="24" customHeight="1"/>
    <row r="16" s="200" customFormat="1" ht="24" customHeight="1"/>
    <row r="17" s="200" customFormat="1" ht="24" customHeight="1"/>
    <row r="18" s="200" customFormat="1" ht="24" customHeight="1"/>
    <row r="19" s="200" customFormat="1" ht="24" customHeight="1"/>
    <row r="20" s="200" customFormat="1" ht="24" customHeight="1"/>
    <row r="21" s="200" customFormat="1" ht="24" customHeight="1"/>
    <row r="22" s="200" customFormat="1" ht="24" customHeight="1"/>
    <row r="23" s="200" customFormat="1" ht="24" customHeight="1"/>
    <row r="24" s="200" customFormat="1" ht="24" customHeight="1"/>
    <row r="25" s="200" customFormat="1" ht="24" customHeight="1"/>
    <row r="26" s="200" customFormat="1" ht="24" customHeight="1"/>
    <row r="27" s="200" customFormat="1" ht="24" customHeight="1"/>
    <row r="28" s="200" customFormat="1" ht="24" customHeight="1"/>
    <row r="29" s="200" customFormat="1" ht="24" customHeight="1"/>
    <row r="30" s="200" customFormat="1" ht="24" customHeight="1"/>
    <row r="31" s="200" customFormat="1" ht="24" customHeight="1"/>
    <row r="32" s="200" customFormat="1" ht="24" customHeight="1"/>
    <row r="33" s="200" customFormat="1" ht="24" customHeight="1"/>
    <row r="34" s="200" customFormat="1" ht="24" customHeight="1"/>
    <row r="35" s="200" customFormat="1" ht="24" customHeight="1"/>
    <row r="36" s="200" customFormat="1" ht="24" customHeight="1"/>
    <row r="37" s="200" customFormat="1" ht="24" customHeight="1"/>
    <row r="38" s="200" customFormat="1" ht="24" customHeight="1"/>
    <row r="39" s="200" customFormat="1" ht="24" customHeight="1"/>
    <row r="40" s="200" customFormat="1" ht="24" customHeight="1"/>
    <row r="41" s="200" customFormat="1" ht="24" customHeight="1"/>
    <row r="42" s="200" customFormat="1" ht="24" customHeight="1"/>
    <row r="43" s="200" customFormat="1" ht="24" customHeight="1"/>
    <row r="44" s="200" customFormat="1" ht="24" customHeight="1"/>
    <row r="45" s="200" customFormat="1" ht="24" customHeight="1"/>
    <row r="46" s="200" customFormat="1" ht="24" customHeight="1"/>
    <row r="47" s="200" customFormat="1" ht="24" customHeight="1"/>
    <row r="48" s="200" customFormat="1" ht="24" customHeight="1"/>
    <row r="49" s="200" customFormat="1" ht="24" customHeight="1"/>
    <row r="50" s="200" customFormat="1" ht="24" customHeight="1"/>
    <row r="51" s="200" customFormat="1" ht="24" customHeight="1"/>
    <row r="52" s="200" customFormat="1" ht="24" customHeight="1"/>
    <row r="53" s="200" customFormat="1" ht="24" customHeight="1"/>
    <row r="54" s="200" customFormat="1" ht="24" customHeight="1"/>
    <row r="55" s="200" customFormat="1" ht="24" customHeight="1"/>
    <row r="56" s="200" customFormat="1" ht="24" customHeight="1"/>
    <row r="57" s="200" customFormat="1" ht="24" customHeight="1"/>
    <row r="58" s="200" customFormat="1" ht="24" customHeight="1"/>
    <row r="59" s="200" customFormat="1" ht="24" customHeight="1"/>
    <row r="60" s="200" customFormat="1" ht="24" customHeight="1"/>
    <row r="61" s="200" customFormat="1" ht="24" customHeight="1"/>
    <row r="62" s="200" customFormat="1" ht="24" customHeight="1"/>
    <row r="63" s="200" customFormat="1" ht="24" customHeight="1"/>
    <row r="64" s="200" customFormat="1" ht="24" customHeight="1"/>
    <row r="65" s="200" customFormat="1" ht="24" customHeight="1"/>
    <row r="66" s="200" customFormat="1" ht="24" customHeight="1"/>
    <row r="67" s="200" customFormat="1" ht="24" customHeight="1"/>
    <row r="68" s="200" customFormat="1" ht="24" customHeight="1"/>
    <row r="69" s="200" customFormat="1" ht="24" customHeight="1"/>
    <row r="70" s="200" customFormat="1" ht="24" customHeight="1"/>
    <row r="71" s="200" customFormat="1" ht="24" customHeight="1"/>
    <row r="72" s="200" customFormat="1" ht="24" customHeight="1"/>
    <row r="73" s="200" customFormat="1" ht="24" customHeight="1"/>
    <row r="74" s="200" customFormat="1" ht="24" customHeight="1"/>
    <row r="75" s="200" customFormat="1" ht="24" customHeight="1"/>
    <row r="76" s="200" customFormat="1" ht="24" customHeight="1"/>
    <row r="77" s="200" customFormat="1" ht="24" customHeight="1"/>
    <row r="78" s="200" customFormat="1" ht="24" customHeight="1"/>
    <row r="79" s="200" customFormat="1" ht="24" customHeight="1"/>
    <row r="80" s="200" customFormat="1" ht="24" customHeight="1"/>
    <row r="81" s="200" customFormat="1" ht="24" customHeight="1"/>
  </sheetData>
  <mergeCells count="2">
    <mergeCell ref="A2:D2"/>
    <mergeCell ref="C3:D3"/>
  </mergeCells>
  <printOptions horizontalCentered="1"/>
  <pageMargins left="0.352777777777778" right="0.352777777777778" top="0.588888888888889" bottom="0.588888888888889" header="0.313888888888889" footer="0.313888888888889"/>
  <pageSetup paperSize="9" scale="96" fitToHeight="0" orientation="portrait"/>
  <headerFooter>
    <oddFooter>&amp;C&amp;"宋体,常规"&amp;11&amp;P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8"/>
  <sheetViews>
    <sheetView workbookViewId="0">
      <selection activeCell="A12" sqref="A12"/>
    </sheetView>
  </sheetViews>
  <sheetFormatPr defaultColWidth="8.88333333333333" defaultRowHeight="15" outlineLevelCol="3"/>
  <cols>
    <col min="1" max="1" width="66.6333333333333" style="183" customWidth="1"/>
    <col min="2" max="4" width="11.3833333333333" style="183" customWidth="1"/>
    <col min="5" max="16384" width="8.88333333333333" style="183"/>
  </cols>
  <sheetData>
    <row r="1" s="34" customFormat="1" ht="24.95" customHeight="1" spans="1:4">
      <c r="A1" s="84" t="s">
        <v>1850</v>
      </c>
    </row>
    <row r="2" s="178" customFormat="1" ht="30" customHeight="1" spans="1:4">
      <c r="A2" s="184" t="s">
        <v>1851</v>
      </c>
      <c r="B2" s="185"/>
      <c r="C2" s="185"/>
      <c r="D2" s="185"/>
    </row>
    <row r="3" s="179" customFormat="1" ht="24.95" customHeight="1" spans="1:4">
      <c r="A3" s="186"/>
      <c r="B3" s="186"/>
      <c r="C3" s="186"/>
      <c r="D3" s="187" t="s">
        <v>40</v>
      </c>
    </row>
    <row r="4" s="180" customFormat="1" ht="24.95" customHeight="1" spans="1:4">
      <c r="A4" s="188" t="s">
        <v>1125</v>
      </c>
      <c r="B4" s="189" t="s">
        <v>1852</v>
      </c>
      <c r="C4" s="189" t="s">
        <v>1126</v>
      </c>
      <c r="D4" s="189" t="s">
        <v>1853</v>
      </c>
    </row>
    <row r="5" s="181" customFormat="1" ht="24.95" customHeight="1" spans="1:4">
      <c r="A5" s="190" t="s">
        <v>1854</v>
      </c>
      <c r="B5" s="191"/>
      <c r="C5" s="191"/>
      <c r="D5" s="191"/>
    </row>
    <row r="6" s="181" customFormat="1" ht="24.95" customHeight="1" spans="1:4">
      <c r="A6" s="192" t="s">
        <v>1855</v>
      </c>
      <c r="B6" s="191"/>
      <c r="C6" s="191"/>
      <c r="D6" s="191"/>
    </row>
    <row r="7" s="181" customFormat="1" ht="24.95" customHeight="1" spans="1:4">
      <c r="A7" s="192" t="s">
        <v>1856</v>
      </c>
      <c r="B7" s="191"/>
      <c r="C7" s="191"/>
      <c r="D7" s="191"/>
    </row>
    <row r="8" s="181" customFormat="1" ht="24.95" customHeight="1" spans="1:4">
      <c r="A8" s="192" t="s">
        <v>1857</v>
      </c>
      <c r="B8" s="191"/>
      <c r="C8" s="191"/>
      <c r="D8" s="191"/>
    </row>
    <row r="9" s="181" customFormat="1" ht="24.95" customHeight="1" spans="1:4">
      <c r="A9" s="192" t="s">
        <v>1858</v>
      </c>
      <c r="B9" s="191"/>
      <c r="C9" s="191"/>
      <c r="D9" s="191"/>
    </row>
    <row r="10" s="181" customFormat="1" ht="24.95" customHeight="1" spans="1:4">
      <c r="A10" s="192" t="s">
        <v>1859</v>
      </c>
      <c r="B10" s="191"/>
      <c r="C10" s="191"/>
      <c r="D10" s="191"/>
    </row>
    <row r="11" s="181" customFormat="1" ht="24.95" customHeight="1" spans="1:4">
      <c r="A11" s="193" t="s">
        <v>1860</v>
      </c>
      <c r="B11" s="194"/>
      <c r="C11" s="194"/>
      <c r="D11" s="195"/>
    </row>
    <row r="12" s="182" customFormat="1" ht="24.95" customHeight="1" spans="1:4">
      <c r="A12" s="100" t="s">
        <v>1797</v>
      </c>
      <c r="B12" s="196"/>
      <c r="C12" s="196"/>
      <c r="D12" s="196"/>
    </row>
    <row r="13" s="183" customFormat="1" ht="24" customHeight="1"/>
    <row r="14" s="183" customFormat="1" ht="24" customHeight="1"/>
    <row r="15" s="183" customFormat="1" ht="24" customHeight="1"/>
    <row r="16" s="183" customFormat="1" ht="24" customHeight="1"/>
    <row r="17" s="183" customFormat="1" ht="24" customHeight="1"/>
    <row r="18" s="183" customFormat="1" ht="24" customHeight="1"/>
    <row r="19" s="183" customFormat="1" ht="24" customHeight="1"/>
    <row r="20" s="183" customFormat="1" ht="24" customHeight="1"/>
    <row r="21" s="183" customFormat="1" ht="24" customHeight="1"/>
    <row r="22" s="183" customFormat="1" ht="24" customHeight="1"/>
    <row r="23" s="183" customFormat="1" ht="24" customHeight="1"/>
    <row r="24" s="183" customFormat="1" ht="24" customHeight="1"/>
    <row r="25" s="183" customFormat="1" ht="24" customHeight="1"/>
    <row r="26" s="183" customFormat="1" ht="24" customHeight="1"/>
    <row r="27" s="183" customFormat="1" ht="24" customHeight="1"/>
    <row r="28" s="183" customFormat="1" ht="24" customHeight="1"/>
    <row r="29" s="183" customFormat="1" ht="24" customHeight="1"/>
    <row r="30" s="183" customFormat="1" ht="24" customHeight="1"/>
    <row r="31" s="183" customFormat="1" ht="24" customHeight="1"/>
    <row r="32" s="183" customFormat="1" ht="24" customHeight="1"/>
    <row r="33" s="183" customFormat="1" ht="24" customHeight="1"/>
    <row r="34" s="183" customFormat="1" ht="24" customHeight="1"/>
    <row r="35" s="183" customFormat="1" ht="24" customHeight="1"/>
    <row r="36" s="183" customFormat="1" ht="24" customHeight="1"/>
    <row r="37" s="183" customFormat="1" ht="24" customHeight="1"/>
    <row r="38" s="183" customFormat="1" ht="24" customHeight="1"/>
    <row r="39" s="183" customFormat="1" ht="24" customHeight="1"/>
    <row r="40" s="183" customFormat="1" ht="24" customHeight="1"/>
    <row r="41" s="183" customFormat="1" ht="24" customHeight="1"/>
    <row r="42" s="183" customFormat="1" ht="24" customHeight="1"/>
    <row r="43" s="183" customFormat="1" ht="24" customHeight="1"/>
    <row r="44" s="183" customFormat="1" ht="24" customHeight="1"/>
    <row r="45" s="183" customFormat="1" ht="24" customHeight="1"/>
    <row r="46" s="183" customFormat="1" ht="24" customHeight="1"/>
    <row r="47" s="183" customFormat="1" ht="24" customHeight="1"/>
    <row r="48" s="183" customFormat="1" ht="24" customHeight="1"/>
    <row r="49" s="183" customFormat="1" ht="24" customHeight="1"/>
    <row r="50" s="183" customFormat="1" ht="24" customHeight="1"/>
    <row r="51" s="183" customFormat="1" ht="24" customHeight="1"/>
    <row r="52" s="183" customFormat="1" ht="24" customHeight="1"/>
    <row r="53" s="183" customFormat="1" ht="24" customHeight="1"/>
    <row r="54" s="183" customFormat="1" ht="24" customHeight="1"/>
    <row r="55" s="183" customFormat="1" ht="24" customHeight="1"/>
    <row r="56" s="183" customFormat="1" ht="24" customHeight="1"/>
    <row r="57" s="183" customFormat="1" ht="24" customHeight="1"/>
    <row r="58" s="183" customFormat="1" ht="24" customHeight="1"/>
    <row r="59" s="183" customFormat="1" ht="24" customHeight="1"/>
    <row r="60" s="183" customFormat="1" ht="24" customHeight="1"/>
    <row r="61" s="183" customFormat="1" ht="24" customHeight="1"/>
    <row r="62" s="183" customFormat="1" ht="24" customHeight="1"/>
    <row r="63" s="183" customFormat="1" ht="24" customHeight="1"/>
    <row r="64" s="183" customFormat="1" ht="24" customHeight="1"/>
    <row r="65" s="183" customFormat="1" ht="24" customHeight="1"/>
    <row r="66" s="183" customFormat="1" ht="24" customHeight="1"/>
    <row r="67" s="183" customFormat="1" ht="24" customHeight="1"/>
    <row r="68" s="183" customFormat="1" ht="24" customHeight="1"/>
    <row r="69" s="183" customFormat="1" ht="24" customHeight="1"/>
    <row r="70" s="183" customFormat="1" ht="24" customHeight="1"/>
    <row r="71" s="183" customFormat="1" ht="24" customHeight="1"/>
    <row r="72" s="183" customFormat="1" ht="24" customHeight="1"/>
    <row r="73" s="183" customFormat="1" ht="24" customHeight="1"/>
    <row r="74" s="183" customFormat="1" ht="24" customHeight="1"/>
    <row r="75" s="183" customFormat="1" ht="24" customHeight="1"/>
    <row r="76" s="183" customFormat="1" ht="24" customHeight="1"/>
    <row r="77" s="183" customFormat="1" ht="24" customHeight="1"/>
    <row r="78" s="183" customFormat="1" ht="24" customHeight="1"/>
  </sheetData>
  <mergeCells count="1">
    <mergeCell ref="A2:D2"/>
  </mergeCells>
  <printOptions horizontalCentered="1"/>
  <pageMargins left="0.352777777777778" right="0.352777777777778" top="0.588888888888889" bottom="0.588888888888889" header="0.313888888888889" footer="0.313888888888889"/>
  <pageSetup paperSize="9" scale="97" fitToHeight="0" orientation="portrait"/>
  <headerFooter>
    <oddFooter>&amp;C&amp;"宋体,常规"&amp;11&amp;P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opLeftCell="A18" workbookViewId="0">
      <selection activeCell="B13" sqref="B13"/>
    </sheetView>
  </sheetViews>
  <sheetFormatPr defaultColWidth="10" defaultRowHeight="15.75" outlineLevelCol="4"/>
  <cols>
    <col min="1" max="1" width="51.75" style="148" customWidth="1"/>
    <col min="2" max="5" width="10.6333333333333" style="148" customWidth="1"/>
    <col min="6" max="16384" width="10" style="148"/>
  </cols>
  <sheetData>
    <row r="1" s="145" customFormat="1" ht="24.95" customHeight="1" spans="1:5">
      <c r="A1" s="177" t="s">
        <v>1861</v>
      </c>
      <c r="B1" s="150"/>
      <c r="C1" s="151"/>
      <c r="D1" s="151"/>
    </row>
    <row r="2" s="146" customFormat="1" ht="30" customHeight="1" spans="1:5">
      <c r="A2" s="152" t="s">
        <v>1862</v>
      </c>
      <c r="B2" s="152"/>
      <c r="C2" s="152"/>
      <c r="D2" s="152"/>
      <c r="E2" s="152"/>
    </row>
    <row r="3" ht="24.95" customHeight="1" spans="1:5">
      <c r="A3" s="153"/>
      <c r="B3" s="153"/>
      <c r="C3" s="153"/>
      <c r="D3" s="153"/>
      <c r="E3" s="155" t="s">
        <v>1650</v>
      </c>
    </row>
    <row r="4" s="147" customFormat="1" ht="60.95" customHeight="1" spans="1:5">
      <c r="A4" s="157" t="s">
        <v>1863</v>
      </c>
      <c r="B4" s="158" t="s">
        <v>42</v>
      </c>
      <c r="C4" s="159" t="s">
        <v>43</v>
      </c>
      <c r="D4" s="159" t="s">
        <v>1126</v>
      </c>
      <c r="E4" s="160" t="s">
        <v>1864</v>
      </c>
    </row>
    <row r="5" s="147" customFormat="1" ht="24.95" customHeight="1" spans="1:5">
      <c r="A5" s="162" t="s">
        <v>1865</v>
      </c>
      <c r="B5" s="163"/>
      <c r="C5" s="163"/>
      <c r="D5" s="163"/>
      <c r="E5" s="171"/>
    </row>
    <row r="6" s="147" customFormat="1" ht="24.95" customHeight="1" spans="1:5">
      <c r="A6" s="166" t="s">
        <v>1866</v>
      </c>
      <c r="B6" s="167"/>
      <c r="C6" s="167"/>
      <c r="D6" s="167"/>
      <c r="E6" s="172"/>
    </row>
    <row r="7" s="147" customFormat="1" ht="24.95" customHeight="1" spans="1:5">
      <c r="A7" s="166" t="s">
        <v>1867</v>
      </c>
      <c r="B7" s="167"/>
      <c r="C7" s="167"/>
      <c r="D7" s="167"/>
      <c r="E7" s="172"/>
    </row>
    <row r="8" s="147" customFormat="1" ht="24.95" customHeight="1" spans="1:5">
      <c r="A8" s="166" t="s">
        <v>1868</v>
      </c>
      <c r="B8" s="167"/>
      <c r="C8" s="167"/>
      <c r="D8" s="167"/>
      <c r="E8" s="172"/>
    </row>
    <row r="9" s="147" customFormat="1" ht="24.95" customHeight="1" spans="1:5">
      <c r="A9" s="162" t="s">
        <v>1869</v>
      </c>
      <c r="B9" s="163"/>
      <c r="C9" s="163"/>
      <c r="D9" s="163"/>
      <c r="E9" s="171"/>
    </row>
    <row r="10" s="147" customFormat="1" ht="24.95" customHeight="1" spans="1:5">
      <c r="A10" s="166" t="s">
        <v>1866</v>
      </c>
      <c r="B10" s="167"/>
      <c r="C10" s="167"/>
      <c r="D10" s="167"/>
      <c r="E10" s="172"/>
    </row>
    <row r="11" s="147" customFormat="1" ht="24.95" customHeight="1" spans="1:5">
      <c r="A11" s="166" t="s">
        <v>1867</v>
      </c>
      <c r="B11" s="167"/>
      <c r="C11" s="167"/>
      <c r="D11" s="167"/>
      <c r="E11" s="172"/>
    </row>
    <row r="12" s="147" customFormat="1" ht="24.95" customHeight="1" spans="1:5">
      <c r="A12" s="166" t="s">
        <v>1868</v>
      </c>
      <c r="B12" s="167"/>
      <c r="C12" s="167"/>
      <c r="D12" s="167"/>
      <c r="E12" s="172"/>
    </row>
    <row r="13" s="147" customFormat="1" ht="24.95" customHeight="1" spans="1:5">
      <c r="A13" s="162" t="s">
        <v>1870</v>
      </c>
      <c r="B13" s="163"/>
      <c r="C13" s="163"/>
      <c r="D13" s="163"/>
      <c r="E13" s="171"/>
    </row>
    <row r="14" s="147" customFormat="1" ht="24.95" customHeight="1" spans="1:5">
      <c r="A14" s="166" t="s">
        <v>1871</v>
      </c>
      <c r="B14" s="167"/>
      <c r="C14" s="167"/>
      <c r="D14" s="167"/>
      <c r="E14" s="172"/>
    </row>
    <row r="15" s="147" customFormat="1" ht="24.95" customHeight="1" spans="1:5">
      <c r="A15" s="166" t="s">
        <v>1872</v>
      </c>
      <c r="B15" s="167"/>
      <c r="C15" s="167"/>
      <c r="D15" s="167"/>
      <c r="E15" s="172"/>
    </row>
    <row r="16" s="147" customFormat="1" ht="24.95" customHeight="1" spans="1:5">
      <c r="A16" s="166" t="s">
        <v>1873</v>
      </c>
      <c r="B16" s="167"/>
      <c r="C16" s="167"/>
      <c r="D16" s="167"/>
      <c r="E16" s="172"/>
    </row>
    <row r="17" s="147" customFormat="1" ht="24.95" customHeight="1" spans="1:5">
      <c r="A17" s="162" t="s">
        <v>1874</v>
      </c>
      <c r="B17" s="163"/>
      <c r="C17" s="163"/>
      <c r="D17" s="163"/>
      <c r="E17" s="171"/>
    </row>
    <row r="18" s="147" customFormat="1" ht="24.95" customHeight="1" spans="1:5">
      <c r="A18" s="166" t="s">
        <v>1875</v>
      </c>
      <c r="B18" s="167"/>
      <c r="C18" s="167"/>
      <c r="D18" s="167"/>
      <c r="E18" s="172"/>
    </row>
    <row r="19" s="147" customFormat="1" ht="24.95" customHeight="1" spans="1:5">
      <c r="A19" s="166" t="s">
        <v>1876</v>
      </c>
      <c r="B19" s="167"/>
      <c r="C19" s="167"/>
      <c r="D19" s="167"/>
      <c r="E19" s="172"/>
    </row>
    <row r="20" s="147" customFormat="1" ht="24.95" customHeight="1" spans="1:5">
      <c r="A20" s="166" t="s">
        <v>1877</v>
      </c>
      <c r="B20" s="167"/>
      <c r="C20" s="167"/>
      <c r="D20" s="167"/>
      <c r="E20" s="172"/>
    </row>
    <row r="21" s="147" customFormat="1" ht="24.95" customHeight="1" spans="1:5">
      <c r="A21" s="162" t="s">
        <v>1878</v>
      </c>
      <c r="B21" s="163"/>
      <c r="C21" s="163"/>
      <c r="D21" s="163"/>
      <c r="E21" s="171"/>
    </row>
    <row r="22" s="147" customFormat="1" ht="24.95" customHeight="1" spans="1:5">
      <c r="A22" s="166" t="s">
        <v>1879</v>
      </c>
      <c r="B22" s="167"/>
      <c r="C22" s="167"/>
      <c r="D22" s="167"/>
      <c r="E22" s="172"/>
    </row>
    <row r="23" s="147" customFormat="1" ht="24.95" customHeight="1" spans="1:5">
      <c r="A23" s="166" t="s">
        <v>1880</v>
      </c>
      <c r="B23" s="167"/>
      <c r="C23" s="167"/>
      <c r="D23" s="167"/>
      <c r="E23" s="172"/>
    </row>
    <row r="24" s="147" customFormat="1" ht="24.95" customHeight="1" spans="1:5">
      <c r="A24" s="166" t="s">
        <v>1881</v>
      </c>
      <c r="B24" s="167"/>
      <c r="C24" s="167"/>
      <c r="D24" s="167"/>
      <c r="E24" s="172"/>
    </row>
    <row r="25" s="147" customFormat="1" ht="24.95" customHeight="1" spans="1:5">
      <c r="A25" s="162" t="s">
        <v>1882</v>
      </c>
      <c r="B25" s="163"/>
      <c r="C25" s="163"/>
      <c r="D25" s="163"/>
      <c r="E25" s="171"/>
    </row>
    <row r="26" s="147" customFormat="1" ht="24.95" customHeight="1" spans="1:5">
      <c r="A26" s="166" t="s">
        <v>1883</v>
      </c>
      <c r="B26" s="167"/>
      <c r="C26" s="167"/>
      <c r="D26" s="167"/>
      <c r="E26" s="172"/>
    </row>
    <row r="27" s="147" customFormat="1" ht="24.95" customHeight="1" spans="1:5">
      <c r="A27" s="166" t="s">
        <v>1884</v>
      </c>
      <c r="B27" s="167"/>
      <c r="C27" s="167"/>
      <c r="D27" s="167"/>
      <c r="E27" s="172"/>
    </row>
    <row r="28" s="147" customFormat="1" ht="24.95" customHeight="1" spans="1:5">
      <c r="A28" s="166" t="s">
        <v>1885</v>
      </c>
      <c r="B28" s="167"/>
      <c r="C28" s="167"/>
      <c r="D28" s="167"/>
      <c r="E28" s="172"/>
    </row>
    <row r="29" s="147" customFormat="1" ht="24.95" customHeight="1" spans="1:5">
      <c r="A29" s="162" t="s">
        <v>1886</v>
      </c>
      <c r="B29" s="163"/>
      <c r="C29" s="163"/>
      <c r="D29" s="163"/>
      <c r="E29" s="173"/>
    </row>
    <row r="30" s="147" customFormat="1" ht="24.95" customHeight="1" spans="1:5">
      <c r="A30" s="162" t="s">
        <v>1887</v>
      </c>
      <c r="B30" s="163"/>
      <c r="C30" s="163"/>
      <c r="D30" s="163"/>
      <c r="E30" s="173"/>
    </row>
    <row r="31" s="147" customFormat="1" ht="24.95" customHeight="1" spans="1:5">
      <c r="A31" s="170" t="s">
        <v>1888</v>
      </c>
      <c r="B31" s="163"/>
      <c r="C31" s="163"/>
      <c r="D31" s="163"/>
      <c r="E31" s="173"/>
    </row>
    <row r="32" s="147" customFormat="1" ht="24.95" customHeight="1" spans="1:5">
      <c r="A32" s="174" t="s">
        <v>1889</v>
      </c>
      <c r="B32" s="174"/>
      <c r="C32" s="174"/>
      <c r="D32" s="174"/>
      <c r="E32" s="175"/>
    </row>
  </sheetData>
  <mergeCells count="2">
    <mergeCell ref="A2:E2"/>
    <mergeCell ref="A32:D32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21" workbookViewId="0">
      <selection activeCell="C30" sqref="C30"/>
    </sheetView>
  </sheetViews>
  <sheetFormatPr defaultColWidth="10" defaultRowHeight="15.75" outlineLevelCol="5"/>
  <cols>
    <col min="1" max="1" width="53.75" style="148" customWidth="1"/>
    <col min="2" max="5" width="9.75" style="148" customWidth="1"/>
    <col min="6" max="6" width="10" style="148" hidden="1" customWidth="1"/>
    <col min="7" max="16384" width="10" style="148"/>
  </cols>
  <sheetData>
    <row r="1" s="145" customFormat="1" ht="24.95" customHeight="1" spans="1:6">
      <c r="A1" s="177" t="s">
        <v>1890</v>
      </c>
      <c r="B1" s="150"/>
      <c r="C1" s="151"/>
      <c r="D1" s="151"/>
    </row>
    <row r="2" s="146" customFormat="1" ht="30" customHeight="1" spans="1:6">
      <c r="A2" s="152" t="s">
        <v>1891</v>
      </c>
      <c r="B2" s="152"/>
      <c r="C2" s="152"/>
      <c r="D2" s="152"/>
      <c r="E2" s="152"/>
      <c r="F2" s="152"/>
    </row>
    <row r="3" ht="24.95" customHeight="1" spans="1:6">
      <c r="A3" s="153"/>
      <c r="B3" s="153"/>
      <c r="C3" s="153"/>
      <c r="D3" s="154"/>
      <c r="E3" s="155" t="s">
        <v>1650</v>
      </c>
      <c r="F3" s="156"/>
    </row>
    <row r="4" s="147" customFormat="1" ht="60.95" customHeight="1" spans="1:6">
      <c r="A4" s="157" t="s">
        <v>1863</v>
      </c>
      <c r="B4" s="158" t="s">
        <v>42</v>
      </c>
      <c r="C4" s="159" t="s">
        <v>43</v>
      </c>
      <c r="D4" s="159" t="s">
        <v>1126</v>
      </c>
      <c r="E4" s="160" t="s">
        <v>1864</v>
      </c>
      <c r="F4" s="161" t="s">
        <v>1892</v>
      </c>
    </row>
    <row r="5" s="147" customFormat="1" ht="24.95" customHeight="1" spans="1:6">
      <c r="A5" s="162" t="s">
        <v>1893</v>
      </c>
      <c r="B5" s="163"/>
      <c r="C5" s="163"/>
      <c r="D5" s="163"/>
      <c r="E5" s="164"/>
      <c r="F5" s="165"/>
    </row>
    <row r="6" s="147" customFormat="1" ht="24.95" customHeight="1" spans="1:6">
      <c r="A6" s="166" t="s">
        <v>1894</v>
      </c>
      <c r="B6" s="167"/>
      <c r="C6" s="167"/>
      <c r="D6" s="168"/>
      <c r="E6" s="169"/>
      <c r="F6" s="165"/>
    </row>
    <row r="7" s="147" customFormat="1" ht="24.95" customHeight="1" spans="1:6">
      <c r="A7" s="166" t="s">
        <v>1895</v>
      </c>
      <c r="B7" s="167"/>
      <c r="C7" s="167"/>
      <c r="D7" s="168"/>
      <c r="E7" s="169"/>
      <c r="F7" s="165"/>
    </row>
    <row r="8" s="147" customFormat="1" ht="24.95" customHeight="1" spans="1:6">
      <c r="A8" s="166" t="s">
        <v>1896</v>
      </c>
      <c r="B8" s="167"/>
      <c r="C8" s="167"/>
      <c r="D8" s="168"/>
      <c r="E8" s="169"/>
      <c r="F8" s="165"/>
    </row>
    <row r="9" s="147" customFormat="1" ht="24.95" customHeight="1" spans="1:6">
      <c r="A9" s="166" t="s">
        <v>1897</v>
      </c>
      <c r="B9" s="167"/>
      <c r="C9" s="167"/>
      <c r="D9" s="168"/>
      <c r="E9" s="169"/>
      <c r="F9" s="165"/>
    </row>
    <row r="10" s="147" customFormat="1" ht="24.95" customHeight="1" spans="1:6">
      <c r="A10" s="162" t="s">
        <v>1898</v>
      </c>
      <c r="B10" s="163"/>
      <c r="C10" s="163"/>
      <c r="D10" s="163"/>
      <c r="E10" s="164"/>
      <c r="F10" s="165"/>
    </row>
    <row r="11" s="147" customFormat="1" ht="24.95" customHeight="1" spans="1:6">
      <c r="A11" s="166" t="s">
        <v>1894</v>
      </c>
      <c r="B11" s="167"/>
      <c r="C11" s="167"/>
      <c r="D11" s="168"/>
      <c r="E11" s="169"/>
      <c r="F11" s="165"/>
    </row>
    <row r="12" s="147" customFormat="1" ht="24.95" customHeight="1" spans="1:6">
      <c r="A12" s="166" t="s">
        <v>1897</v>
      </c>
      <c r="B12" s="167"/>
      <c r="C12" s="167"/>
      <c r="D12" s="168"/>
      <c r="E12" s="169"/>
      <c r="F12" s="165"/>
    </row>
    <row r="13" s="147" customFormat="1" ht="24.95" customHeight="1" spans="1:6">
      <c r="A13" s="162" t="s">
        <v>1899</v>
      </c>
      <c r="B13" s="163"/>
      <c r="C13" s="163"/>
      <c r="D13" s="163"/>
      <c r="E13" s="164"/>
      <c r="F13" s="165"/>
    </row>
    <row r="14" s="147" customFormat="1" ht="24.95" customHeight="1" spans="1:6">
      <c r="A14" s="166" t="s">
        <v>1900</v>
      </c>
      <c r="B14" s="167"/>
      <c r="C14" s="167"/>
      <c r="D14" s="168"/>
      <c r="E14" s="169"/>
      <c r="F14" s="165"/>
    </row>
    <row r="15" s="147" customFormat="1" ht="24.95" customHeight="1" spans="1:6">
      <c r="A15" s="166" t="s">
        <v>1901</v>
      </c>
      <c r="B15" s="167"/>
      <c r="C15" s="167"/>
      <c r="D15" s="168"/>
      <c r="E15" s="169"/>
      <c r="F15" s="165"/>
    </row>
    <row r="16" s="147" customFormat="1" ht="24.95" customHeight="1" spans="1:6">
      <c r="A16" s="166" t="s">
        <v>1896</v>
      </c>
      <c r="B16" s="167"/>
      <c r="C16" s="167"/>
      <c r="D16" s="168"/>
      <c r="E16" s="169"/>
      <c r="F16" s="165"/>
    </row>
    <row r="17" s="147" customFormat="1" ht="24.95" customHeight="1" spans="1:6">
      <c r="A17" s="166" t="s">
        <v>1902</v>
      </c>
      <c r="B17" s="167"/>
      <c r="C17" s="167"/>
      <c r="D17" s="168"/>
      <c r="E17" s="169"/>
      <c r="F17" s="165"/>
    </row>
    <row r="18" s="147" customFormat="1" ht="24.95" customHeight="1" spans="1:6">
      <c r="A18" s="166" t="s">
        <v>1903</v>
      </c>
      <c r="B18" s="167"/>
      <c r="C18" s="167"/>
      <c r="D18" s="168"/>
      <c r="E18" s="169"/>
      <c r="F18" s="165"/>
    </row>
    <row r="19" s="147" customFormat="1" ht="24.95" customHeight="1" spans="1:6">
      <c r="A19" s="162" t="s">
        <v>1904</v>
      </c>
      <c r="B19" s="163"/>
      <c r="C19" s="163"/>
      <c r="D19" s="163"/>
      <c r="E19" s="164"/>
      <c r="F19" s="165"/>
    </row>
    <row r="20" s="147" customFormat="1" ht="24.95" customHeight="1" spans="1:6">
      <c r="A20" s="166" t="s">
        <v>1905</v>
      </c>
      <c r="B20" s="167"/>
      <c r="C20" s="167"/>
      <c r="D20" s="168"/>
      <c r="E20" s="169"/>
      <c r="F20" s="165"/>
    </row>
    <row r="21" s="147" customFormat="1" ht="24.95" customHeight="1" spans="1:6">
      <c r="A21" s="166" t="s">
        <v>1906</v>
      </c>
      <c r="B21" s="167"/>
      <c r="C21" s="167"/>
      <c r="D21" s="168"/>
      <c r="E21" s="169"/>
      <c r="F21" s="165"/>
    </row>
    <row r="22" s="147" customFormat="1" ht="24.95" customHeight="1" spans="1:6">
      <c r="A22" s="166" t="s">
        <v>1907</v>
      </c>
      <c r="B22" s="167"/>
      <c r="C22" s="167"/>
      <c r="D22" s="168"/>
      <c r="E22" s="169"/>
      <c r="F22" s="165"/>
    </row>
    <row r="23" s="147" customFormat="1" ht="24.95" customHeight="1" spans="1:6">
      <c r="A23" s="162" t="s">
        <v>1908</v>
      </c>
      <c r="B23" s="163"/>
      <c r="C23" s="163"/>
      <c r="D23" s="163"/>
      <c r="E23" s="164"/>
      <c r="F23" s="165"/>
    </row>
    <row r="24" s="147" customFormat="1" ht="24.95" customHeight="1" spans="1:6">
      <c r="A24" s="166" t="s">
        <v>1909</v>
      </c>
      <c r="B24" s="167"/>
      <c r="C24" s="167"/>
      <c r="D24" s="168"/>
      <c r="E24" s="169"/>
      <c r="F24" s="165"/>
    </row>
    <row r="25" s="147" customFormat="1" ht="24.95" customHeight="1" spans="1:6">
      <c r="A25" s="166" t="s">
        <v>1910</v>
      </c>
      <c r="B25" s="167"/>
      <c r="C25" s="167"/>
      <c r="D25" s="168"/>
      <c r="E25" s="169"/>
      <c r="F25" s="165"/>
    </row>
    <row r="26" s="147" customFormat="1" ht="24.95" customHeight="1" spans="1:6">
      <c r="A26" s="162" t="s">
        <v>1911</v>
      </c>
      <c r="B26" s="163"/>
      <c r="C26" s="163"/>
      <c r="D26" s="163"/>
      <c r="E26" s="164"/>
      <c r="F26" s="165"/>
    </row>
    <row r="27" s="147" customFormat="1" ht="24.95" customHeight="1" spans="1:6">
      <c r="A27" s="166" t="s">
        <v>1912</v>
      </c>
      <c r="B27" s="167"/>
      <c r="C27" s="167"/>
      <c r="D27" s="168"/>
      <c r="E27" s="169"/>
      <c r="F27" s="165"/>
    </row>
    <row r="28" s="147" customFormat="1" ht="24.95" customHeight="1" spans="1:6">
      <c r="A28" s="166" t="s">
        <v>1913</v>
      </c>
      <c r="B28" s="167"/>
      <c r="C28" s="167"/>
      <c r="D28" s="168"/>
      <c r="E28" s="169"/>
      <c r="F28" s="165"/>
    </row>
    <row r="29" s="147" customFormat="1" ht="24.95" customHeight="1" spans="1:6">
      <c r="A29" s="162" t="s">
        <v>1914</v>
      </c>
      <c r="B29" s="163"/>
      <c r="C29" s="163"/>
      <c r="D29" s="163"/>
      <c r="E29" s="164"/>
      <c r="F29" s="165"/>
    </row>
    <row r="30" s="147" customFormat="1" ht="24.95" customHeight="1" spans="1:6">
      <c r="A30" s="162" t="s">
        <v>1915</v>
      </c>
      <c r="B30" s="163"/>
      <c r="C30" s="163"/>
      <c r="D30" s="163"/>
      <c r="E30" s="164"/>
      <c r="F30" s="165"/>
    </row>
    <row r="31" s="147" customFormat="1" ht="24.95" customHeight="1" spans="1:6">
      <c r="A31" s="170" t="s">
        <v>1916</v>
      </c>
      <c r="B31" s="163"/>
      <c r="C31" s="163"/>
      <c r="D31" s="163"/>
      <c r="E31" s="164"/>
      <c r="F31" s="165"/>
    </row>
    <row r="32" s="147" customFormat="1" ht="24.95" customHeight="1" spans="1:6">
      <c r="A32" s="142" t="s">
        <v>1889</v>
      </c>
      <c r="B32" s="142"/>
      <c r="C32" s="142"/>
      <c r="D32" s="142"/>
      <c r="E32" s="142"/>
    </row>
  </sheetData>
  <mergeCells count="2">
    <mergeCell ref="A2:F2"/>
    <mergeCell ref="A32:E32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81"/>
  <sheetViews>
    <sheetView topLeftCell="A32" workbookViewId="0">
      <selection activeCell="A9" sqref="A9"/>
    </sheetView>
  </sheetViews>
  <sheetFormatPr defaultColWidth="8.88333333333333" defaultRowHeight="15.75"/>
  <cols>
    <col min="1" max="1" width="38.5" style="123" customWidth="1"/>
    <col min="2" max="2" width="9.5" style="123" customWidth="1"/>
    <col min="3" max="3" width="39.75" style="123" customWidth="1"/>
    <col min="4" max="4" width="11.3833333333333" style="123" customWidth="1"/>
    <col min="5" max="16384" width="8.88333333333333" style="123"/>
  </cols>
  <sheetData>
    <row r="1" s="34" customFormat="1" ht="24.95" customHeight="1" spans="1:14">
      <c r="A1" s="84" t="s">
        <v>1917</v>
      </c>
    </row>
    <row r="2" s="117" customFormat="1" ht="30" customHeight="1" spans="1:14">
      <c r="A2" s="124" t="s">
        <v>1918</v>
      </c>
      <c r="B2" s="124"/>
      <c r="C2" s="124"/>
      <c r="D2" s="124"/>
    </row>
    <row r="3" s="118" customFormat="1" ht="24.95" customHeight="1" spans="1:14">
      <c r="A3" s="125"/>
      <c r="B3" s="125"/>
      <c r="C3" s="125"/>
      <c r="D3" s="126" t="s">
        <v>2</v>
      </c>
    </row>
    <row r="4" s="119" customFormat="1" ht="24.95" customHeight="1" spans="1:14">
      <c r="A4" s="127" t="s">
        <v>1919</v>
      </c>
      <c r="B4" s="128" t="s">
        <v>1126</v>
      </c>
      <c r="C4" s="129" t="s">
        <v>1920</v>
      </c>
      <c r="D4" s="129" t="s">
        <v>1126</v>
      </c>
    </row>
    <row r="5" s="4" customFormat="1" ht="24.95" customHeight="1" spans="1:14">
      <c r="A5" s="130" t="s">
        <v>1921</v>
      </c>
      <c r="B5" s="130"/>
      <c r="C5" s="130" t="s">
        <v>1922</v>
      </c>
      <c r="D5" s="130"/>
    </row>
    <row r="6" s="120" customFormat="1" ht="24.95" customHeight="1" spans="1:14">
      <c r="A6" s="130" t="s">
        <v>1923</v>
      </c>
      <c r="B6" s="130"/>
      <c r="C6" s="130" t="s">
        <v>1924</v>
      </c>
      <c r="D6" s="130"/>
    </row>
    <row r="7" s="4" customFormat="1" ht="24.95" customHeight="1" spans="1:14">
      <c r="A7" s="131" t="s">
        <v>1925</v>
      </c>
      <c r="B7" s="132"/>
      <c r="C7" s="131" t="s">
        <v>1926</v>
      </c>
      <c r="D7" s="132"/>
    </row>
    <row r="8" s="120" customFormat="1" ht="24.95" customHeight="1" spans="1:14">
      <c r="A8" s="133" t="s">
        <v>1927</v>
      </c>
      <c r="B8" s="132"/>
      <c r="C8" s="131" t="s">
        <v>1927</v>
      </c>
      <c r="D8" s="132"/>
    </row>
    <row r="9" s="4" customFormat="1" ht="24.95" customHeight="1" spans="1:14">
      <c r="A9" s="133" t="s">
        <v>1928</v>
      </c>
      <c r="B9" s="132"/>
      <c r="C9" s="131" t="s">
        <v>1928</v>
      </c>
      <c r="D9" s="132"/>
    </row>
    <row r="10" s="120" customFormat="1" ht="24.95" customHeight="1" spans="1:14">
      <c r="A10" s="133" t="s">
        <v>1929</v>
      </c>
      <c r="B10" s="132"/>
      <c r="C10" s="131" t="s">
        <v>1929</v>
      </c>
      <c r="D10" s="132"/>
      <c r="N10" s="134"/>
    </row>
    <row r="11" s="4" customFormat="1" ht="24.95" customHeight="1" spans="1:14">
      <c r="A11" s="131" t="s">
        <v>1930</v>
      </c>
      <c r="B11" s="132"/>
      <c r="C11" s="131" t="s">
        <v>1931</v>
      </c>
      <c r="D11" s="132"/>
    </row>
    <row r="12" s="120" customFormat="1" ht="24.95" customHeight="1" spans="1:14">
      <c r="A12" s="131" t="s">
        <v>1931</v>
      </c>
      <c r="B12" s="132"/>
      <c r="C12" s="131" t="s">
        <v>1932</v>
      </c>
      <c r="D12" s="132"/>
    </row>
    <row r="13" s="4" customFormat="1" ht="24.95" customHeight="1" spans="1:14">
      <c r="A13" s="131" t="s">
        <v>1932</v>
      </c>
      <c r="B13" s="132"/>
      <c r="C13" s="131" t="s">
        <v>1933</v>
      </c>
      <c r="D13" s="132"/>
    </row>
    <row r="14" s="120" customFormat="1" ht="24.95" customHeight="1" spans="1:14">
      <c r="A14" s="131" t="s">
        <v>1934</v>
      </c>
      <c r="B14" s="132"/>
      <c r="C14" s="133" t="s">
        <v>1927</v>
      </c>
      <c r="D14" s="132"/>
    </row>
    <row r="15" s="4" customFormat="1" ht="24.95" customHeight="1" spans="1:14">
      <c r="A15" s="131" t="s">
        <v>1935</v>
      </c>
      <c r="B15" s="132"/>
      <c r="C15" s="133" t="s">
        <v>1928</v>
      </c>
      <c r="D15" s="132"/>
    </row>
    <row r="16" s="120" customFormat="1" ht="24.95" customHeight="1" spans="1:14">
      <c r="A16" s="131" t="s">
        <v>1927</v>
      </c>
      <c r="B16" s="132"/>
      <c r="C16" s="133" t="s">
        <v>1929</v>
      </c>
      <c r="D16" s="132"/>
    </row>
    <row r="17" s="4" customFormat="1" ht="24.95" customHeight="1" spans="1:4">
      <c r="A17" s="131" t="s">
        <v>1928</v>
      </c>
      <c r="B17" s="132"/>
      <c r="C17" s="131" t="s">
        <v>1930</v>
      </c>
      <c r="D17" s="132"/>
    </row>
    <row r="18" s="120" customFormat="1" ht="24.95" customHeight="1" spans="1:4">
      <c r="A18" s="131" t="s">
        <v>1929</v>
      </c>
      <c r="B18" s="132"/>
      <c r="C18" s="131" t="s">
        <v>1931</v>
      </c>
      <c r="D18" s="132"/>
    </row>
    <row r="19" s="4" customFormat="1" ht="24.95" customHeight="1" spans="1:4">
      <c r="A19" s="131" t="s">
        <v>1931</v>
      </c>
      <c r="B19" s="132"/>
      <c r="C19" s="131" t="s">
        <v>1932</v>
      </c>
      <c r="D19" s="132"/>
    </row>
    <row r="20" s="4" customFormat="1" ht="24.95" customHeight="1" spans="1:4">
      <c r="A20" s="131" t="s">
        <v>1932</v>
      </c>
      <c r="B20" s="132"/>
      <c r="C20" s="131" t="s">
        <v>1934</v>
      </c>
      <c r="D20" s="132"/>
    </row>
    <row r="21" s="120" customFormat="1" ht="24.95" customHeight="1" spans="1:4">
      <c r="A21" s="131" t="s">
        <v>1936</v>
      </c>
      <c r="B21" s="132"/>
      <c r="C21" s="131" t="s">
        <v>1937</v>
      </c>
      <c r="D21" s="132"/>
    </row>
    <row r="22" s="120" customFormat="1" ht="24.95" customHeight="1" spans="1:4">
      <c r="A22" s="133" t="s">
        <v>1927</v>
      </c>
      <c r="B22" s="132"/>
      <c r="C22" s="133" t="s">
        <v>1927</v>
      </c>
      <c r="D22" s="132"/>
    </row>
    <row r="23" s="120" customFormat="1" ht="24.95" customHeight="1" spans="1:4">
      <c r="A23" s="133" t="s">
        <v>1928</v>
      </c>
      <c r="B23" s="132"/>
      <c r="C23" s="133" t="s">
        <v>1928</v>
      </c>
      <c r="D23" s="132"/>
    </row>
    <row r="24" s="120" customFormat="1" ht="24.95" customHeight="1" spans="1:4">
      <c r="A24" s="133" t="s">
        <v>1929</v>
      </c>
      <c r="B24" s="132"/>
      <c r="C24" s="133" t="s">
        <v>1929</v>
      </c>
      <c r="D24" s="132"/>
    </row>
    <row r="25" s="120" customFormat="1" ht="24.95" customHeight="1" spans="1:4">
      <c r="A25" s="131" t="s">
        <v>1930</v>
      </c>
      <c r="B25" s="132"/>
      <c r="C25" s="131" t="s">
        <v>1930</v>
      </c>
      <c r="D25" s="132"/>
    </row>
    <row r="26" s="120" customFormat="1" ht="24.95" customHeight="1" spans="1:4">
      <c r="A26" s="131" t="s">
        <v>1931</v>
      </c>
      <c r="B26" s="132"/>
      <c r="C26" s="131" t="s">
        <v>1931</v>
      </c>
      <c r="D26" s="132"/>
    </row>
    <row r="27" s="120" customFormat="1" ht="24.95" customHeight="1" spans="1:4">
      <c r="A27" s="131" t="s">
        <v>1932</v>
      </c>
      <c r="B27" s="132"/>
      <c r="C27" s="131" t="s">
        <v>1932</v>
      </c>
      <c r="D27" s="132"/>
    </row>
    <row r="28" s="120" customFormat="1" ht="24.95" customHeight="1" spans="1:4">
      <c r="A28" s="131" t="s">
        <v>1934</v>
      </c>
      <c r="B28" s="132"/>
      <c r="C28" s="131" t="s">
        <v>1934</v>
      </c>
      <c r="D28" s="132"/>
    </row>
    <row r="29" s="120" customFormat="1" ht="24.95" customHeight="1" spans="1:4">
      <c r="A29" s="176" t="s">
        <v>1938</v>
      </c>
      <c r="B29" s="132"/>
      <c r="C29" s="131"/>
      <c r="D29" s="132"/>
    </row>
    <row r="30" s="120" customFormat="1" ht="24.95" customHeight="1" spans="1:4">
      <c r="A30" s="133" t="s">
        <v>1927</v>
      </c>
      <c r="B30" s="132"/>
      <c r="C30" s="133"/>
      <c r="D30" s="132"/>
    </row>
    <row r="31" s="120" customFormat="1" ht="24.95" customHeight="1" spans="1:4">
      <c r="A31" s="133" t="s">
        <v>1928</v>
      </c>
      <c r="B31" s="132"/>
      <c r="C31" s="133"/>
      <c r="D31" s="132"/>
    </row>
    <row r="32" s="120" customFormat="1" ht="24.95" customHeight="1" spans="1:4">
      <c r="A32" s="133" t="s">
        <v>1929</v>
      </c>
      <c r="B32" s="132"/>
      <c r="C32" s="133"/>
      <c r="D32" s="132"/>
    </row>
    <row r="33" s="120" customFormat="1" ht="24.95" customHeight="1" spans="1:254">
      <c r="A33" s="131" t="s">
        <v>1930</v>
      </c>
      <c r="B33" s="132"/>
      <c r="C33" s="133"/>
      <c r="D33" s="132"/>
    </row>
    <row r="34" s="120" customFormat="1" ht="24.95" customHeight="1" spans="1:254">
      <c r="A34" s="131" t="s">
        <v>1931</v>
      </c>
      <c r="B34" s="132"/>
      <c r="C34" s="133"/>
      <c r="D34" s="132"/>
    </row>
    <row r="35" s="120" customFormat="1" ht="24.95" customHeight="1" spans="1:254">
      <c r="A35" s="131" t="s">
        <v>1932</v>
      </c>
      <c r="B35" s="132"/>
      <c r="C35" s="133"/>
      <c r="D35" s="132"/>
    </row>
    <row r="36" s="120" customFormat="1" ht="24.95" customHeight="1" spans="1:254">
      <c r="A36" s="131" t="s">
        <v>1934</v>
      </c>
      <c r="B36" s="132"/>
      <c r="C36" s="133"/>
      <c r="D36" s="132"/>
    </row>
    <row r="37" s="120" customFormat="1" ht="24.95" customHeight="1" spans="1:254">
      <c r="A37" s="136"/>
      <c r="B37" s="137"/>
      <c r="C37" s="136"/>
      <c r="D37" s="137"/>
    </row>
    <row r="38" s="4" customFormat="1" ht="24.95" customHeight="1" spans="1:254">
      <c r="A38" s="138" t="s">
        <v>1939</v>
      </c>
      <c r="B38" s="139"/>
      <c r="C38" s="140" t="s">
        <v>1940</v>
      </c>
      <c r="D38" s="139"/>
    </row>
    <row r="39" s="4" customFormat="1" ht="24.95" customHeight="1" spans="1:254">
      <c r="A39" s="137"/>
      <c r="B39" s="137"/>
      <c r="C39" s="139" t="s">
        <v>1941</v>
      </c>
      <c r="D39" s="139"/>
    </row>
    <row r="40" s="4" customFormat="1" ht="24.95" customHeight="1" spans="1:254">
      <c r="A40" s="137"/>
      <c r="B40" s="137"/>
      <c r="C40" s="141" t="s">
        <v>1927</v>
      </c>
      <c r="D40" s="137"/>
    </row>
    <row r="41" s="4" customFormat="1" ht="24.95" customHeight="1" spans="1:254">
      <c r="A41" s="137"/>
      <c r="B41" s="137"/>
      <c r="C41" s="141" t="s">
        <v>1928</v>
      </c>
      <c r="D41" s="137"/>
    </row>
    <row r="42" s="4" customFormat="1" ht="24.95" customHeight="1" spans="1:254">
      <c r="A42" s="137"/>
      <c r="B42" s="137"/>
      <c r="C42" s="141" t="s">
        <v>1929</v>
      </c>
      <c r="D42" s="137"/>
    </row>
    <row r="43" s="4" customFormat="1" ht="24.95" customHeight="1" spans="1:254">
      <c r="A43" s="137"/>
      <c r="B43" s="137"/>
      <c r="C43" s="141" t="s">
        <v>1930</v>
      </c>
      <c r="D43" s="137"/>
    </row>
    <row r="44" s="4" customFormat="1" ht="24.95" customHeight="1" spans="1:254">
      <c r="A44" s="137"/>
      <c r="B44" s="137"/>
      <c r="C44" s="141" t="s">
        <v>1931</v>
      </c>
      <c r="D44" s="137"/>
    </row>
    <row r="45" s="4" customFormat="1" ht="24.95" customHeight="1" spans="1:254">
      <c r="A45" s="137"/>
      <c r="B45" s="137"/>
      <c r="C45" s="141" t="s">
        <v>1932</v>
      </c>
      <c r="D45" s="137"/>
    </row>
    <row r="46" s="4" customFormat="1" ht="24.95" customHeight="1" spans="1:254">
      <c r="A46" s="137"/>
      <c r="B46" s="137"/>
      <c r="C46" s="141" t="s">
        <v>1934</v>
      </c>
      <c r="D46" s="137"/>
    </row>
    <row r="47" s="121" customFormat="1" ht="24.95" customHeight="1" spans="1:254">
      <c r="A47" s="142" t="s">
        <v>1889</v>
      </c>
      <c r="B47" s="142"/>
      <c r="C47" s="142"/>
      <c r="D47" s="143"/>
      <c r="HU47" s="144"/>
      <c r="HV47" s="144"/>
      <c r="HW47" s="144"/>
      <c r="HX47" s="144"/>
      <c r="HY47" s="144"/>
      <c r="HZ47" s="144"/>
      <c r="IA47" s="144"/>
      <c r="IB47" s="144"/>
      <c r="IC47" s="144"/>
      <c r="ID47" s="144"/>
      <c r="IE47" s="144"/>
      <c r="IF47" s="144"/>
      <c r="IG47" s="144"/>
      <c r="IH47" s="144"/>
      <c r="II47" s="144"/>
      <c r="IJ47" s="144"/>
      <c r="IK47" s="144"/>
      <c r="IL47" s="144"/>
      <c r="IM47" s="144"/>
      <c r="IN47" s="144"/>
      <c r="IO47" s="144"/>
      <c r="IP47" s="144"/>
      <c r="IQ47" s="144"/>
      <c r="IR47" s="144"/>
      <c r="IS47" s="144"/>
      <c r="IT47" s="144"/>
    </row>
    <row r="48" s="122" customFormat="1" ht="24" customHeight="1"/>
    <row r="49" s="122" customFormat="1" ht="24" customHeight="1"/>
    <row r="50" s="122" customFormat="1" ht="24" customHeight="1"/>
    <row r="51" s="122" customFormat="1" ht="24" customHeight="1"/>
    <row r="52" s="122" customFormat="1" ht="24" customHeight="1"/>
    <row r="53" s="122" customFormat="1" ht="24" customHeight="1"/>
    <row r="54" s="122" customFormat="1" ht="24" customHeight="1"/>
    <row r="55" s="122" customFormat="1" ht="24" customHeight="1"/>
    <row r="56" s="122" customFormat="1" ht="24" customHeight="1"/>
    <row r="57" s="122" customFormat="1" ht="24" customHeight="1"/>
    <row r="58" s="122" customFormat="1" ht="24" customHeight="1"/>
    <row r="59" s="122" customFormat="1" ht="24" customHeight="1"/>
    <row r="60" s="122" customFormat="1" ht="24" customHeight="1"/>
    <row r="61" s="122" customFormat="1" ht="24" customHeight="1"/>
    <row r="62" s="122" customFormat="1" ht="24" customHeight="1"/>
    <row r="63" s="122" customFormat="1" ht="24" customHeight="1"/>
    <row r="64" s="122" customFormat="1" ht="24" customHeight="1"/>
    <row r="65" s="122" customFormat="1" ht="24" customHeight="1"/>
    <row r="66" s="122" customFormat="1" ht="24" customHeight="1"/>
    <row r="67" s="122" customFormat="1" ht="24" customHeight="1"/>
    <row r="68" s="122" customFormat="1" ht="24" customHeight="1"/>
    <row r="69" s="122" customFormat="1" ht="24" customHeight="1"/>
    <row r="70" s="122" customFormat="1" ht="24" customHeight="1"/>
    <row r="71" s="122" customFormat="1" ht="24" customHeight="1"/>
    <row r="72" s="122" customFormat="1" ht="24" customHeight="1"/>
    <row r="73" s="122" customFormat="1" ht="24" customHeight="1"/>
    <row r="74" s="122" customFormat="1" ht="24" customHeight="1"/>
    <row r="75" s="122" customFormat="1" ht="24" customHeight="1"/>
    <row r="76" s="122" customFormat="1" ht="24" customHeight="1"/>
    <row r="77" s="122" customFormat="1" ht="24" customHeight="1"/>
    <row r="78" s="122" customFormat="1" ht="24" customHeight="1"/>
    <row r="79" s="122" customFormat="1" ht="24" customHeight="1"/>
    <row r="80" s="122" customFormat="1" ht="24" customHeight="1"/>
    <row r="81" s="122" customFormat="1" ht="24" customHeight="1"/>
  </sheetData>
  <mergeCells count="2">
    <mergeCell ref="A2:D2"/>
    <mergeCell ref="A47:C47"/>
  </mergeCells>
  <printOptions horizontalCentered="1"/>
  <pageMargins left="0.352777777777778" right="0.352777777777778" top="0.588888888888889" bottom="0.588888888888889" header="0.313888888888889" footer="0.313888888888889"/>
  <pageSetup paperSize="9" scale="99" fitToHeight="0" orientation="portrait"/>
  <headerFooter>
    <oddFooter>&amp;C&amp;"宋体,常规"&amp;11&amp;P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workbookViewId="0">
      <selection activeCell="A3" sqref="A3"/>
    </sheetView>
  </sheetViews>
  <sheetFormatPr defaultColWidth="10" defaultRowHeight="15.75" outlineLevelCol="4"/>
  <cols>
    <col min="1" max="1" width="51.75" style="148" customWidth="1"/>
    <col min="2" max="5" width="10.6333333333333" style="148" customWidth="1"/>
    <col min="6" max="16384" width="10" style="148"/>
  </cols>
  <sheetData>
    <row r="1" s="145" customFormat="1" ht="24.95" customHeight="1" spans="1:5">
      <c r="A1" s="149" t="s">
        <v>1942</v>
      </c>
      <c r="B1" s="150"/>
      <c r="C1" s="151"/>
      <c r="D1" s="151"/>
    </row>
    <row r="2" s="146" customFormat="1" ht="30" customHeight="1" spans="1:5">
      <c r="A2" s="152" t="s">
        <v>1943</v>
      </c>
      <c r="B2" s="152"/>
      <c r="C2" s="152"/>
      <c r="D2" s="152"/>
      <c r="E2" s="152"/>
    </row>
    <row r="3" ht="24.95" customHeight="1" spans="1:5">
      <c r="A3" s="153"/>
      <c r="B3" s="153"/>
      <c r="C3" s="153"/>
      <c r="D3" s="153"/>
      <c r="E3" s="155" t="s">
        <v>1650</v>
      </c>
    </row>
    <row r="4" s="147" customFormat="1" ht="60.95" customHeight="1" spans="1:5">
      <c r="A4" s="158" t="s">
        <v>1944</v>
      </c>
      <c r="B4" s="158" t="s">
        <v>42</v>
      </c>
      <c r="C4" s="159" t="s">
        <v>43</v>
      </c>
      <c r="D4" s="159" t="s">
        <v>1126</v>
      </c>
      <c r="E4" s="160" t="s">
        <v>1864</v>
      </c>
    </row>
    <row r="5" s="147" customFormat="1" ht="24.95" customHeight="1" spans="1:5">
      <c r="A5" s="162" t="s">
        <v>1865</v>
      </c>
      <c r="B5" s="163"/>
      <c r="C5" s="163"/>
      <c r="D5" s="163"/>
      <c r="E5" s="171"/>
    </row>
    <row r="6" s="147" customFormat="1" ht="24.95" customHeight="1" spans="1:5">
      <c r="A6" s="166" t="s">
        <v>1866</v>
      </c>
      <c r="B6" s="167"/>
      <c r="C6" s="167"/>
      <c r="D6" s="167"/>
      <c r="E6" s="172"/>
    </row>
    <row r="7" s="147" customFormat="1" ht="24.95" customHeight="1" spans="1:5">
      <c r="A7" s="166" t="s">
        <v>1867</v>
      </c>
      <c r="B7" s="167"/>
      <c r="C7" s="167"/>
      <c r="D7" s="167"/>
      <c r="E7" s="172"/>
    </row>
    <row r="8" s="147" customFormat="1" ht="24.95" customHeight="1" spans="1:5">
      <c r="A8" s="166" t="s">
        <v>1868</v>
      </c>
      <c r="B8" s="167"/>
      <c r="C8" s="167"/>
      <c r="D8" s="167"/>
      <c r="E8" s="172"/>
    </row>
    <row r="9" s="147" customFormat="1" ht="24.95" customHeight="1" spans="1:5">
      <c r="A9" s="162" t="s">
        <v>1869</v>
      </c>
      <c r="B9" s="163"/>
      <c r="C9" s="163"/>
      <c r="D9" s="163"/>
      <c r="E9" s="171"/>
    </row>
    <row r="10" s="147" customFormat="1" ht="24.95" customHeight="1" spans="1:5">
      <c r="A10" s="166" t="s">
        <v>1866</v>
      </c>
      <c r="B10" s="167"/>
      <c r="C10" s="167"/>
      <c r="D10" s="167"/>
      <c r="E10" s="172"/>
    </row>
    <row r="11" s="147" customFormat="1" ht="24.95" customHeight="1" spans="1:5">
      <c r="A11" s="166" t="s">
        <v>1867</v>
      </c>
      <c r="B11" s="167"/>
      <c r="C11" s="167"/>
      <c r="D11" s="167"/>
      <c r="E11" s="172"/>
    </row>
    <row r="12" s="147" customFormat="1" ht="24.95" customHeight="1" spans="1:5">
      <c r="A12" s="166" t="s">
        <v>1868</v>
      </c>
      <c r="B12" s="167"/>
      <c r="C12" s="167"/>
      <c r="D12" s="167"/>
      <c r="E12" s="172"/>
    </row>
    <row r="13" s="147" customFormat="1" ht="24.95" customHeight="1" spans="1:5">
      <c r="A13" s="162" t="s">
        <v>1870</v>
      </c>
      <c r="B13" s="163"/>
      <c r="C13" s="163"/>
      <c r="D13" s="163"/>
      <c r="E13" s="171"/>
    </row>
    <row r="14" s="147" customFormat="1" ht="24.95" customHeight="1" spans="1:5">
      <c r="A14" s="166" t="s">
        <v>1871</v>
      </c>
      <c r="B14" s="167"/>
      <c r="C14" s="167"/>
      <c r="D14" s="167"/>
      <c r="E14" s="172"/>
    </row>
    <row r="15" s="147" customFormat="1" ht="24.95" customHeight="1" spans="1:5">
      <c r="A15" s="166" t="s">
        <v>1872</v>
      </c>
      <c r="B15" s="167"/>
      <c r="C15" s="167"/>
      <c r="D15" s="167"/>
      <c r="E15" s="172"/>
    </row>
    <row r="16" s="147" customFormat="1" ht="24.95" customHeight="1" spans="1:5">
      <c r="A16" s="166" t="s">
        <v>1873</v>
      </c>
      <c r="B16" s="167"/>
      <c r="C16" s="167"/>
      <c r="D16" s="167"/>
      <c r="E16" s="172"/>
    </row>
    <row r="17" s="147" customFormat="1" ht="24.95" customHeight="1" spans="1:5">
      <c r="A17" s="162" t="s">
        <v>1874</v>
      </c>
      <c r="B17" s="163"/>
      <c r="C17" s="163"/>
      <c r="D17" s="163"/>
      <c r="E17" s="171"/>
    </row>
    <row r="18" s="147" customFormat="1" ht="24.95" customHeight="1" spans="1:5">
      <c r="A18" s="166" t="s">
        <v>1875</v>
      </c>
      <c r="B18" s="167"/>
      <c r="C18" s="167"/>
      <c r="D18" s="167"/>
      <c r="E18" s="172"/>
    </row>
    <row r="19" s="147" customFormat="1" ht="24.95" customHeight="1" spans="1:5">
      <c r="A19" s="166" t="s">
        <v>1876</v>
      </c>
      <c r="B19" s="167"/>
      <c r="C19" s="167"/>
      <c r="D19" s="167"/>
      <c r="E19" s="172"/>
    </row>
    <row r="20" s="147" customFormat="1" ht="24.95" customHeight="1" spans="1:5">
      <c r="A20" s="166" t="s">
        <v>1877</v>
      </c>
      <c r="B20" s="167"/>
      <c r="C20" s="167"/>
      <c r="D20" s="167"/>
      <c r="E20" s="172"/>
    </row>
    <row r="21" s="147" customFormat="1" ht="24.95" customHeight="1" spans="1:5">
      <c r="A21" s="162" t="s">
        <v>1878</v>
      </c>
      <c r="B21" s="163"/>
      <c r="C21" s="163"/>
      <c r="D21" s="163"/>
      <c r="E21" s="171"/>
    </row>
    <row r="22" s="147" customFormat="1" ht="24.95" customHeight="1" spans="1:5">
      <c r="A22" s="166" t="s">
        <v>1879</v>
      </c>
      <c r="B22" s="167"/>
      <c r="C22" s="167"/>
      <c r="D22" s="167"/>
      <c r="E22" s="172"/>
    </row>
    <row r="23" s="147" customFormat="1" ht="24.95" customHeight="1" spans="1:5">
      <c r="A23" s="166" t="s">
        <v>1880</v>
      </c>
      <c r="B23" s="167"/>
      <c r="C23" s="167"/>
      <c r="D23" s="167"/>
      <c r="E23" s="172"/>
    </row>
    <row r="24" s="147" customFormat="1" ht="24.95" customHeight="1" spans="1:5">
      <c r="A24" s="166" t="s">
        <v>1881</v>
      </c>
      <c r="B24" s="167"/>
      <c r="C24" s="167"/>
      <c r="D24" s="167"/>
      <c r="E24" s="172"/>
    </row>
    <row r="25" s="147" customFormat="1" ht="24.95" customHeight="1" spans="1:5">
      <c r="A25" s="162" t="s">
        <v>1882</v>
      </c>
      <c r="B25" s="163"/>
      <c r="C25" s="163"/>
      <c r="D25" s="163"/>
      <c r="E25" s="171"/>
    </row>
    <row r="26" s="147" customFormat="1" ht="24.95" customHeight="1" spans="1:5">
      <c r="A26" s="166" t="s">
        <v>1883</v>
      </c>
      <c r="B26" s="167"/>
      <c r="C26" s="167"/>
      <c r="D26" s="167"/>
      <c r="E26" s="172"/>
    </row>
    <row r="27" s="147" customFormat="1" ht="24.95" customHeight="1" spans="1:5">
      <c r="A27" s="166" t="s">
        <v>1884</v>
      </c>
      <c r="B27" s="167"/>
      <c r="C27" s="167"/>
      <c r="D27" s="167"/>
      <c r="E27" s="172"/>
    </row>
    <row r="28" s="147" customFormat="1" ht="24.95" customHeight="1" spans="1:5">
      <c r="A28" s="166" t="s">
        <v>1885</v>
      </c>
      <c r="B28" s="167"/>
      <c r="C28" s="167"/>
      <c r="D28" s="167"/>
      <c r="E28" s="172"/>
    </row>
    <row r="29" s="147" customFormat="1" ht="24.95" customHeight="1" spans="1:5">
      <c r="A29" s="162" t="s">
        <v>1886</v>
      </c>
      <c r="B29" s="163"/>
      <c r="C29" s="163"/>
      <c r="D29" s="163"/>
      <c r="E29" s="173"/>
    </row>
    <row r="30" s="147" customFormat="1" ht="24.95" customHeight="1" spans="1:5">
      <c r="A30" s="162" t="s">
        <v>1887</v>
      </c>
      <c r="B30" s="163"/>
      <c r="C30" s="163"/>
      <c r="D30" s="163"/>
      <c r="E30" s="173"/>
    </row>
    <row r="31" s="147" customFormat="1" ht="24.95" customHeight="1" spans="1:5">
      <c r="A31" s="170" t="s">
        <v>1888</v>
      </c>
      <c r="B31" s="163"/>
      <c r="C31" s="163"/>
      <c r="D31" s="163"/>
      <c r="E31" s="173"/>
    </row>
    <row r="32" s="147" customFormat="1" ht="24.95" customHeight="1" spans="1:5">
      <c r="A32" s="174" t="s">
        <v>1889</v>
      </c>
      <c r="B32" s="174"/>
      <c r="C32" s="174"/>
      <c r="D32" s="174"/>
      <c r="E32" s="175"/>
    </row>
  </sheetData>
  <mergeCells count="2">
    <mergeCell ref="A2:E2"/>
    <mergeCell ref="A32:D32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4" sqref="A4"/>
    </sheetView>
  </sheetViews>
  <sheetFormatPr defaultColWidth="10" defaultRowHeight="15.75" outlineLevelCol="5"/>
  <cols>
    <col min="1" max="1" width="53.75" style="148" customWidth="1"/>
    <col min="2" max="5" width="9.75" style="148" customWidth="1"/>
    <col min="6" max="6" width="10" style="148" hidden="1" customWidth="1"/>
    <col min="7" max="16384" width="10" style="148"/>
  </cols>
  <sheetData>
    <row r="1" s="145" customFormat="1" ht="24.95" customHeight="1" spans="1:6">
      <c r="A1" s="149" t="s">
        <v>1945</v>
      </c>
      <c r="B1" s="150"/>
      <c r="C1" s="151"/>
      <c r="D1" s="151"/>
    </row>
    <row r="2" s="146" customFormat="1" ht="30" customHeight="1" spans="1:6">
      <c r="A2" s="152" t="s">
        <v>1946</v>
      </c>
      <c r="B2" s="152"/>
      <c r="C2" s="152"/>
      <c r="D2" s="152"/>
      <c r="E2" s="152"/>
      <c r="F2" s="152"/>
    </row>
    <row r="3" ht="24.95" customHeight="1" spans="1:6">
      <c r="A3" s="153"/>
      <c r="B3" s="153"/>
      <c r="C3" s="153"/>
      <c r="D3" s="154"/>
      <c r="E3" s="155" t="s">
        <v>1650</v>
      </c>
      <c r="F3" s="156"/>
    </row>
    <row r="4" s="147" customFormat="1" ht="60.95" customHeight="1" spans="1:6">
      <c r="A4" s="157" t="s">
        <v>1863</v>
      </c>
      <c r="B4" s="158" t="s">
        <v>42</v>
      </c>
      <c r="C4" s="159" t="s">
        <v>43</v>
      </c>
      <c r="D4" s="159" t="s">
        <v>1126</v>
      </c>
      <c r="E4" s="160" t="s">
        <v>1864</v>
      </c>
      <c r="F4" s="161" t="s">
        <v>1892</v>
      </c>
    </row>
    <row r="5" s="147" customFormat="1" ht="24.95" customHeight="1" spans="1:6">
      <c r="A5" s="162" t="s">
        <v>1893</v>
      </c>
      <c r="B5" s="163"/>
      <c r="C5" s="163"/>
      <c r="D5" s="163"/>
      <c r="E5" s="164"/>
      <c r="F5" s="165"/>
    </row>
    <row r="6" s="147" customFormat="1" ht="24.95" customHeight="1" spans="1:6">
      <c r="A6" s="166" t="s">
        <v>1894</v>
      </c>
      <c r="B6" s="167"/>
      <c r="C6" s="167"/>
      <c r="D6" s="168"/>
      <c r="E6" s="169"/>
      <c r="F6" s="165"/>
    </row>
    <row r="7" s="147" customFormat="1" ht="24.95" customHeight="1" spans="1:6">
      <c r="A7" s="166" t="s">
        <v>1895</v>
      </c>
      <c r="B7" s="167"/>
      <c r="C7" s="167"/>
      <c r="D7" s="168"/>
      <c r="E7" s="169"/>
      <c r="F7" s="165"/>
    </row>
    <row r="8" s="147" customFormat="1" ht="24.95" customHeight="1" spans="1:6">
      <c r="A8" s="166" t="s">
        <v>1896</v>
      </c>
      <c r="B8" s="167"/>
      <c r="C8" s="167"/>
      <c r="D8" s="168"/>
      <c r="E8" s="169"/>
      <c r="F8" s="165"/>
    </row>
    <row r="9" s="147" customFormat="1" ht="24.95" customHeight="1" spans="1:6">
      <c r="A9" s="166" t="s">
        <v>1897</v>
      </c>
      <c r="B9" s="167"/>
      <c r="C9" s="167"/>
      <c r="D9" s="168"/>
      <c r="E9" s="169"/>
      <c r="F9" s="165"/>
    </row>
    <row r="10" s="147" customFormat="1" ht="24.95" customHeight="1" spans="1:6">
      <c r="A10" s="162" t="s">
        <v>1898</v>
      </c>
      <c r="B10" s="163"/>
      <c r="C10" s="163"/>
      <c r="D10" s="163"/>
      <c r="E10" s="164"/>
      <c r="F10" s="165"/>
    </row>
    <row r="11" s="147" customFormat="1" ht="24.95" customHeight="1" spans="1:6">
      <c r="A11" s="166" t="s">
        <v>1894</v>
      </c>
      <c r="B11" s="167"/>
      <c r="C11" s="167"/>
      <c r="D11" s="168"/>
      <c r="E11" s="169"/>
      <c r="F11" s="165"/>
    </row>
    <row r="12" s="147" customFormat="1" ht="24.95" customHeight="1" spans="1:6">
      <c r="A12" s="166" t="s">
        <v>1897</v>
      </c>
      <c r="B12" s="167"/>
      <c r="C12" s="167"/>
      <c r="D12" s="168"/>
      <c r="E12" s="169"/>
      <c r="F12" s="165"/>
    </row>
    <row r="13" s="147" customFormat="1" ht="24.95" customHeight="1" spans="1:6">
      <c r="A13" s="162" t="s">
        <v>1899</v>
      </c>
      <c r="B13" s="163"/>
      <c r="C13" s="163"/>
      <c r="D13" s="163"/>
      <c r="E13" s="164"/>
      <c r="F13" s="165"/>
    </row>
    <row r="14" s="147" customFormat="1" ht="24.95" customHeight="1" spans="1:6">
      <c r="A14" s="166" t="s">
        <v>1900</v>
      </c>
      <c r="B14" s="167"/>
      <c r="C14" s="167"/>
      <c r="D14" s="168"/>
      <c r="E14" s="169"/>
      <c r="F14" s="165"/>
    </row>
    <row r="15" s="147" customFormat="1" ht="24.95" customHeight="1" spans="1:6">
      <c r="A15" s="166" t="s">
        <v>1901</v>
      </c>
      <c r="B15" s="167"/>
      <c r="C15" s="167"/>
      <c r="D15" s="168"/>
      <c r="E15" s="169"/>
      <c r="F15" s="165"/>
    </row>
    <row r="16" s="147" customFormat="1" ht="24.95" customHeight="1" spans="1:6">
      <c r="A16" s="166" t="s">
        <v>1896</v>
      </c>
      <c r="B16" s="167"/>
      <c r="C16" s="167"/>
      <c r="D16" s="168"/>
      <c r="E16" s="169"/>
      <c r="F16" s="165"/>
    </row>
    <row r="17" s="147" customFormat="1" ht="24.95" customHeight="1" spans="1:6">
      <c r="A17" s="166" t="s">
        <v>1902</v>
      </c>
      <c r="B17" s="167"/>
      <c r="C17" s="167"/>
      <c r="D17" s="168"/>
      <c r="E17" s="169"/>
      <c r="F17" s="165"/>
    </row>
    <row r="18" s="147" customFormat="1" ht="24.95" customHeight="1" spans="1:6">
      <c r="A18" s="166" t="s">
        <v>1903</v>
      </c>
      <c r="B18" s="167"/>
      <c r="C18" s="167"/>
      <c r="D18" s="168"/>
      <c r="E18" s="169"/>
      <c r="F18" s="165"/>
    </row>
    <row r="19" s="147" customFormat="1" ht="24.95" customHeight="1" spans="1:6">
      <c r="A19" s="162" t="s">
        <v>1904</v>
      </c>
      <c r="B19" s="163"/>
      <c r="C19" s="163"/>
      <c r="D19" s="163"/>
      <c r="E19" s="164"/>
      <c r="F19" s="165"/>
    </row>
    <row r="20" s="147" customFormat="1" ht="24.95" customHeight="1" spans="1:6">
      <c r="A20" s="166" t="s">
        <v>1905</v>
      </c>
      <c r="B20" s="167"/>
      <c r="C20" s="167"/>
      <c r="D20" s="168"/>
      <c r="E20" s="169"/>
      <c r="F20" s="165"/>
    </row>
    <row r="21" s="147" customFormat="1" ht="24.95" customHeight="1" spans="1:6">
      <c r="A21" s="166" t="s">
        <v>1906</v>
      </c>
      <c r="B21" s="167"/>
      <c r="C21" s="167"/>
      <c r="D21" s="168"/>
      <c r="E21" s="169"/>
      <c r="F21" s="165"/>
    </row>
    <row r="22" s="147" customFormat="1" ht="24.95" customHeight="1" spans="1:6">
      <c r="A22" s="166" t="s">
        <v>1907</v>
      </c>
      <c r="B22" s="167"/>
      <c r="C22" s="167"/>
      <c r="D22" s="168"/>
      <c r="E22" s="169"/>
      <c r="F22" s="165"/>
    </row>
    <row r="23" s="147" customFormat="1" ht="24.95" customHeight="1" spans="1:6">
      <c r="A23" s="162" t="s">
        <v>1908</v>
      </c>
      <c r="B23" s="163"/>
      <c r="C23" s="163"/>
      <c r="D23" s="163"/>
      <c r="E23" s="164"/>
      <c r="F23" s="165"/>
    </row>
    <row r="24" s="147" customFormat="1" ht="24.95" customHeight="1" spans="1:6">
      <c r="A24" s="166" t="s">
        <v>1909</v>
      </c>
      <c r="B24" s="167"/>
      <c r="C24" s="167"/>
      <c r="D24" s="168"/>
      <c r="E24" s="169"/>
      <c r="F24" s="165"/>
    </row>
    <row r="25" s="147" customFormat="1" ht="24.95" customHeight="1" spans="1:6">
      <c r="A25" s="166" t="s">
        <v>1910</v>
      </c>
      <c r="B25" s="167"/>
      <c r="C25" s="167"/>
      <c r="D25" s="168"/>
      <c r="E25" s="169"/>
      <c r="F25" s="165"/>
    </row>
    <row r="26" s="147" customFormat="1" ht="24.95" customHeight="1" spans="1:6">
      <c r="A26" s="162" t="s">
        <v>1911</v>
      </c>
      <c r="B26" s="163"/>
      <c r="C26" s="163"/>
      <c r="D26" s="163"/>
      <c r="E26" s="164"/>
      <c r="F26" s="165"/>
    </row>
    <row r="27" s="147" customFormat="1" ht="24.95" customHeight="1" spans="1:6">
      <c r="A27" s="166" t="s">
        <v>1912</v>
      </c>
      <c r="B27" s="167"/>
      <c r="C27" s="167"/>
      <c r="D27" s="168"/>
      <c r="E27" s="169"/>
      <c r="F27" s="165"/>
    </row>
    <row r="28" s="147" customFormat="1" ht="24.95" customHeight="1" spans="1:6">
      <c r="A28" s="166" t="s">
        <v>1913</v>
      </c>
      <c r="B28" s="167"/>
      <c r="C28" s="167"/>
      <c r="D28" s="168"/>
      <c r="E28" s="169"/>
      <c r="F28" s="165"/>
    </row>
    <row r="29" s="147" customFormat="1" ht="24.95" customHeight="1" spans="1:6">
      <c r="A29" s="162" t="s">
        <v>1914</v>
      </c>
      <c r="B29" s="163"/>
      <c r="C29" s="163"/>
      <c r="D29" s="163"/>
      <c r="E29" s="164"/>
      <c r="F29" s="165"/>
    </row>
    <row r="30" s="147" customFormat="1" ht="24.95" customHeight="1" spans="1:6">
      <c r="A30" s="162" t="s">
        <v>1915</v>
      </c>
      <c r="B30" s="163"/>
      <c r="C30" s="163"/>
      <c r="D30" s="163"/>
      <c r="E30" s="164"/>
      <c r="F30" s="165"/>
    </row>
    <row r="31" s="147" customFormat="1" ht="24.95" customHeight="1" spans="1:6">
      <c r="A31" s="170" t="s">
        <v>1916</v>
      </c>
      <c r="B31" s="163"/>
      <c r="C31" s="163"/>
      <c r="D31" s="163"/>
      <c r="E31" s="164"/>
      <c r="F31" s="165"/>
    </row>
    <row r="32" s="147" customFormat="1" ht="24.95" customHeight="1" spans="1:6">
      <c r="A32" s="142" t="s">
        <v>1889</v>
      </c>
      <c r="B32" s="142"/>
      <c r="C32" s="142"/>
      <c r="D32" s="142"/>
      <c r="E32" s="142"/>
    </row>
  </sheetData>
  <mergeCells count="2">
    <mergeCell ref="A2:F2"/>
    <mergeCell ref="A32:E32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81"/>
  <sheetViews>
    <sheetView workbookViewId="0">
      <selection activeCell="A9" sqref="A9"/>
    </sheetView>
  </sheetViews>
  <sheetFormatPr defaultColWidth="8.88333333333333" defaultRowHeight="15.75"/>
  <cols>
    <col min="1" max="1" width="39.5" style="123" customWidth="1"/>
    <col min="2" max="2" width="9.5" style="123" customWidth="1"/>
    <col min="3" max="3" width="40.25" style="123" customWidth="1"/>
    <col min="4" max="4" width="11.3833333333333" style="123" customWidth="1"/>
    <col min="5" max="16384" width="8.88333333333333" style="123"/>
  </cols>
  <sheetData>
    <row r="1" s="34" customFormat="1" ht="24.95" customHeight="1" spans="1:14">
      <c r="A1" s="84" t="s">
        <v>1947</v>
      </c>
    </row>
    <row r="2" s="117" customFormat="1" ht="30" customHeight="1" spans="1:14">
      <c r="A2" s="124" t="s">
        <v>1948</v>
      </c>
      <c r="B2" s="124"/>
      <c r="C2" s="124"/>
      <c r="D2" s="124"/>
    </row>
    <row r="3" s="118" customFormat="1" ht="24.95" customHeight="1" spans="1:14">
      <c r="A3" s="125"/>
      <c r="B3" s="125"/>
      <c r="C3" s="125"/>
      <c r="D3" s="126" t="s">
        <v>2</v>
      </c>
    </row>
    <row r="4" s="119" customFormat="1" ht="24.95" customHeight="1" spans="1:14">
      <c r="A4" s="127" t="s">
        <v>1919</v>
      </c>
      <c r="B4" s="128" t="s">
        <v>1126</v>
      </c>
      <c r="C4" s="129" t="s">
        <v>1920</v>
      </c>
      <c r="D4" s="129" t="s">
        <v>1126</v>
      </c>
    </row>
    <row r="5" s="4" customFormat="1" ht="24.95" customHeight="1" spans="1:14">
      <c r="A5" s="130" t="s">
        <v>1921</v>
      </c>
      <c r="B5" s="130"/>
      <c r="C5" s="130" t="s">
        <v>1922</v>
      </c>
      <c r="D5" s="130"/>
    </row>
    <row r="6" s="120" customFormat="1" ht="24.95" customHeight="1" spans="1:14">
      <c r="A6" s="130" t="s">
        <v>1923</v>
      </c>
      <c r="B6" s="130"/>
      <c r="C6" s="130" t="s">
        <v>1924</v>
      </c>
      <c r="D6" s="130"/>
    </row>
    <row r="7" s="4" customFormat="1" ht="24.95" customHeight="1" spans="1:14">
      <c r="A7" s="131" t="s">
        <v>1925</v>
      </c>
      <c r="B7" s="132"/>
      <c r="C7" s="131" t="s">
        <v>1926</v>
      </c>
      <c r="D7" s="132"/>
    </row>
    <row r="8" s="120" customFormat="1" ht="24.95" customHeight="1" spans="1:14">
      <c r="A8" s="133" t="s">
        <v>1927</v>
      </c>
      <c r="B8" s="132"/>
      <c r="C8" s="131" t="s">
        <v>1927</v>
      </c>
      <c r="D8" s="132"/>
    </row>
    <row r="9" s="4" customFormat="1" ht="24.95" customHeight="1" spans="1:14">
      <c r="A9" s="133" t="s">
        <v>1928</v>
      </c>
      <c r="B9" s="132"/>
      <c r="C9" s="131" t="s">
        <v>1928</v>
      </c>
      <c r="D9" s="132"/>
    </row>
    <row r="10" s="120" customFormat="1" ht="24.95" customHeight="1" spans="1:14">
      <c r="A10" s="133" t="s">
        <v>1929</v>
      </c>
      <c r="B10" s="132"/>
      <c r="C10" s="131" t="s">
        <v>1929</v>
      </c>
      <c r="D10" s="132"/>
      <c r="N10" s="134"/>
    </row>
    <row r="11" s="4" customFormat="1" ht="24.95" customHeight="1" spans="1:14">
      <c r="A11" s="131" t="s">
        <v>1930</v>
      </c>
      <c r="B11" s="132"/>
      <c r="C11" s="131" t="s">
        <v>1931</v>
      </c>
      <c r="D11" s="132"/>
    </row>
    <row r="12" s="120" customFormat="1" ht="24.95" customHeight="1" spans="1:14">
      <c r="A12" s="131" t="s">
        <v>1931</v>
      </c>
      <c r="B12" s="132"/>
      <c r="C12" s="131" t="s">
        <v>1932</v>
      </c>
      <c r="D12" s="132"/>
    </row>
    <row r="13" s="4" customFormat="1" ht="24.95" customHeight="1" spans="1:14">
      <c r="A13" s="131" t="s">
        <v>1932</v>
      </c>
      <c r="B13" s="132"/>
      <c r="C13" s="131" t="s">
        <v>1933</v>
      </c>
      <c r="D13" s="132"/>
    </row>
    <row r="14" s="120" customFormat="1" ht="24.95" customHeight="1" spans="1:14">
      <c r="A14" s="131" t="s">
        <v>1934</v>
      </c>
      <c r="B14" s="132"/>
      <c r="C14" s="133" t="s">
        <v>1927</v>
      </c>
      <c r="D14" s="132"/>
    </row>
    <row r="15" s="4" customFormat="1" ht="24.95" customHeight="1" spans="1:14">
      <c r="A15" s="131" t="s">
        <v>1935</v>
      </c>
      <c r="B15" s="132"/>
      <c r="C15" s="133" t="s">
        <v>1928</v>
      </c>
      <c r="D15" s="132"/>
    </row>
    <row r="16" s="120" customFormat="1" ht="24.95" customHeight="1" spans="1:14">
      <c r="A16" s="131" t="s">
        <v>1927</v>
      </c>
      <c r="B16" s="132"/>
      <c r="C16" s="133" t="s">
        <v>1929</v>
      </c>
      <c r="D16" s="132"/>
    </row>
    <row r="17" s="4" customFormat="1" ht="24.95" customHeight="1" spans="1:4">
      <c r="A17" s="131" t="s">
        <v>1928</v>
      </c>
      <c r="B17" s="132"/>
      <c r="C17" s="131" t="s">
        <v>1930</v>
      </c>
      <c r="D17" s="132"/>
    </row>
    <row r="18" s="120" customFormat="1" ht="24.95" customHeight="1" spans="1:4">
      <c r="A18" s="131" t="s">
        <v>1929</v>
      </c>
      <c r="B18" s="132"/>
      <c r="C18" s="131" t="s">
        <v>1931</v>
      </c>
      <c r="D18" s="132"/>
    </row>
    <row r="19" s="4" customFormat="1" ht="24.95" customHeight="1" spans="1:4">
      <c r="A19" s="131" t="s">
        <v>1931</v>
      </c>
      <c r="B19" s="132"/>
      <c r="C19" s="131" t="s">
        <v>1932</v>
      </c>
      <c r="D19" s="132"/>
    </row>
    <row r="20" s="4" customFormat="1" ht="24.95" customHeight="1" spans="1:4">
      <c r="A20" s="131" t="s">
        <v>1932</v>
      </c>
      <c r="B20" s="132"/>
      <c r="C20" s="131" t="s">
        <v>1934</v>
      </c>
      <c r="D20" s="132"/>
    </row>
    <row r="21" s="120" customFormat="1" ht="24.95" customHeight="1" spans="1:4">
      <c r="A21" s="131" t="s">
        <v>1936</v>
      </c>
      <c r="B21" s="132"/>
      <c r="C21" s="131" t="s">
        <v>1937</v>
      </c>
      <c r="D21" s="132"/>
    </row>
    <row r="22" s="120" customFormat="1" ht="24.95" customHeight="1" spans="1:4">
      <c r="A22" s="133" t="s">
        <v>1927</v>
      </c>
      <c r="B22" s="132"/>
      <c r="C22" s="133" t="s">
        <v>1927</v>
      </c>
      <c r="D22" s="132"/>
    </row>
    <row r="23" s="120" customFormat="1" ht="24.95" customHeight="1" spans="1:4">
      <c r="A23" s="133" t="s">
        <v>1928</v>
      </c>
      <c r="B23" s="132"/>
      <c r="C23" s="133" t="s">
        <v>1928</v>
      </c>
      <c r="D23" s="132"/>
    </row>
    <row r="24" s="120" customFormat="1" ht="24.95" customHeight="1" spans="1:4">
      <c r="A24" s="133" t="s">
        <v>1929</v>
      </c>
      <c r="B24" s="132"/>
      <c r="C24" s="133" t="s">
        <v>1929</v>
      </c>
      <c r="D24" s="132"/>
    </row>
    <row r="25" s="120" customFormat="1" ht="24.95" customHeight="1" spans="1:4">
      <c r="A25" s="131" t="s">
        <v>1930</v>
      </c>
      <c r="B25" s="132"/>
      <c r="C25" s="131" t="s">
        <v>1930</v>
      </c>
      <c r="D25" s="132"/>
    </row>
    <row r="26" s="120" customFormat="1" ht="24.95" customHeight="1" spans="1:4">
      <c r="A26" s="131" t="s">
        <v>1931</v>
      </c>
      <c r="B26" s="132"/>
      <c r="C26" s="131" t="s">
        <v>1931</v>
      </c>
      <c r="D26" s="132"/>
    </row>
    <row r="27" s="120" customFormat="1" ht="24.95" customHeight="1" spans="1:4">
      <c r="A27" s="131" t="s">
        <v>1932</v>
      </c>
      <c r="B27" s="132"/>
      <c r="C27" s="131" t="s">
        <v>1932</v>
      </c>
      <c r="D27" s="132"/>
    </row>
    <row r="28" s="120" customFormat="1" ht="24.95" customHeight="1" spans="1:4">
      <c r="A28" s="131" t="s">
        <v>1934</v>
      </c>
      <c r="B28" s="132"/>
      <c r="C28" s="131" t="s">
        <v>1934</v>
      </c>
      <c r="D28" s="132"/>
    </row>
    <row r="29" s="120" customFormat="1" ht="24.95" customHeight="1" spans="1:4">
      <c r="A29" s="135" t="s">
        <v>1949</v>
      </c>
      <c r="B29" s="132"/>
      <c r="C29" s="131"/>
      <c r="D29" s="132"/>
    </row>
    <row r="30" s="120" customFormat="1" ht="24.95" customHeight="1" spans="1:4">
      <c r="A30" s="133" t="s">
        <v>1927</v>
      </c>
      <c r="B30" s="132"/>
      <c r="C30" s="133"/>
      <c r="D30" s="132"/>
    </row>
    <row r="31" s="120" customFormat="1" ht="24.95" customHeight="1" spans="1:4">
      <c r="A31" s="133" t="s">
        <v>1928</v>
      </c>
      <c r="B31" s="132"/>
      <c r="C31" s="133"/>
      <c r="D31" s="132"/>
    </row>
    <row r="32" s="120" customFormat="1" ht="24.95" customHeight="1" spans="1:4">
      <c r="A32" s="133" t="s">
        <v>1929</v>
      </c>
      <c r="B32" s="132"/>
      <c r="C32" s="133"/>
      <c r="D32" s="132"/>
    </row>
    <row r="33" s="120" customFormat="1" ht="24.95" customHeight="1" spans="1:254">
      <c r="A33" s="131" t="s">
        <v>1930</v>
      </c>
      <c r="B33" s="132"/>
      <c r="C33" s="133"/>
      <c r="D33" s="132"/>
    </row>
    <row r="34" s="120" customFormat="1" ht="24.95" customHeight="1" spans="1:254">
      <c r="A34" s="131" t="s">
        <v>1931</v>
      </c>
      <c r="B34" s="132"/>
      <c r="C34" s="133"/>
      <c r="D34" s="132"/>
    </row>
    <row r="35" s="120" customFormat="1" ht="24.95" customHeight="1" spans="1:254">
      <c r="A35" s="131" t="s">
        <v>1932</v>
      </c>
      <c r="B35" s="132"/>
      <c r="C35" s="133"/>
      <c r="D35" s="132"/>
    </row>
    <row r="36" s="120" customFormat="1" ht="24.95" customHeight="1" spans="1:254">
      <c r="A36" s="131" t="s">
        <v>1934</v>
      </c>
      <c r="B36" s="132"/>
      <c r="C36" s="133"/>
      <c r="D36" s="132"/>
    </row>
    <row r="37" s="120" customFormat="1" ht="24.95" customHeight="1" spans="1:254">
      <c r="A37" s="136"/>
      <c r="B37" s="137"/>
      <c r="C37" s="136"/>
      <c r="D37" s="137"/>
    </row>
    <row r="38" s="4" customFormat="1" ht="24.95" customHeight="1" spans="1:254">
      <c r="A38" s="138" t="s">
        <v>1939</v>
      </c>
      <c r="B38" s="139"/>
      <c r="C38" s="140" t="s">
        <v>1940</v>
      </c>
      <c r="D38" s="139"/>
    </row>
    <row r="39" s="4" customFormat="1" ht="24.95" customHeight="1" spans="1:254">
      <c r="A39" s="137"/>
      <c r="B39" s="137"/>
      <c r="C39" s="139" t="s">
        <v>1941</v>
      </c>
      <c r="D39" s="139"/>
    </row>
    <row r="40" s="4" customFormat="1" ht="24.95" customHeight="1" spans="1:254">
      <c r="A40" s="137"/>
      <c r="B40" s="137"/>
      <c r="C40" s="141" t="s">
        <v>1927</v>
      </c>
      <c r="D40" s="137"/>
    </row>
    <row r="41" s="4" customFormat="1" ht="24.95" customHeight="1" spans="1:254">
      <c r="A41" s="137"/>
      <c r="B41" s="137"/>
      <c r="C41" s="141" t="s">
        <v>1928</v>
      </c>
      <c r="D41" s="137"/>
    </row>
    <row r="42" s="4" customFormat="1" ht="24.95" customHeight="1" spans="1:254">
      <c r="A42" s="137"/>
      <c r="B42" s="137"/>
      <c r="C42" s="141" t="s">
        <v>1929</v>
      </c>
      <c r="D42" s="137"/>
    </row>
    <row r="43" s="4" customFormat="1" ht="24.95" customHeight="1" spans="1:254">
      <c r="A43" s="137"/>
      <c r="B43" s="137"/>
      <c r="C43" s="141" t="s">
        <v>1930</v>
      </c>
      <c r="D43" s="137"/>
    </row>
    <row r="44" s="4" customFormat="1" ht="24.95" customHeight="1" spans="1:254">
      <c r="A44" s="137"/>
      <c r="B44" s="137"/>
      <c r="C44" s="141" t="s">
        <v>1931</v>
      </c>
      <c r="D44" s="137"/>
    </row>
    <row r="45" s="4" customFormat="1" ht="24.95" customHeight="1" spans="1:254">
      <c r="A45" s="137"/>
      <c r="B45" s="137"/>
      <c r="C45" s="141" t="s">
        <v>1932</v>
      </c>
      <c r="D45" s="137"/>
    </row>
    <row r="46" s="4" customFormat="1" ht="24.95" customHeight="1" spans="1:254">
      <c r="A46" s="137"/>
      <c r="B46" s="137"/>
      <c r="C46" s="141" t="s">
        <v>1934</v>
      </c>
      <c r="D46" s="137"/>
    </row>
    <row r="47" s="121" customFormat="1" ht="24.95" customHeight="1" spans="1:254">
      <c r="A47" s="142" t="s">
        <v>1889</v>
      </c>
      <c r="B47" s="142"/>
      <c r="C47" s="142"/>
      <c r="D47" s="143"/>
      <c r="HU47" s="144"/>
      <c r="HV47" s="144"/>
      <c r="HW47" s="144"/>
      <c r="HX47" s="144"/>
      <c r="HY47" s="144"/>
      <c r="HZ47" s="144"/>
      <c r="IA47" s="144"/>
      <c r="IB47" s="144"/>
      <c r="IC47" s="144"/>
      <c r="ID47" s="144"/>
      <c r="IE47" s="144"/>
      <c r="IF47" s="144"/>
      <c r="IG47" s="144"/>
      <c r="IH47" s="144"/>
      <c r="II47" s="144"/>
      <c r="IJ47" s="144"/>
      <c r="IK47" s="144"/>
      <c r="IL47" s="144"/>
      <c r="IM47" s="144"/>
      <c r="IN47" s="144"/>
      <c r="IO47" s="144"/>
      <c r="IP47" s="144"/>
      <c r="IQ47" s="144"/>
      <c r="IR47" s="144"/>
      <c r="IS47" s="144"/>
      <c r="IT47" s="144"/>
    </row>
    <row r="48" s="122" customFormat="1" ht="24" customHeight="1"/>
    <row r="49" s="122" customFormat="1" ht="24" customHeight="1"/>
    <row r="50" s="122" customFormat="1" ht="24" customHeight="1"/>
    <row r="51" s="122" customFormat="1" ht="24" customHeight="1"/>
    <row r="52" s="122" customFormat="1" ht="24" customHeight="1"/>
    <row r="53" s="122" customFormat="1" ht="24" customHeight="1"/>
    <row r="54" s="122" customFormat="1" ht="24" customHeight="1"/>
    <row r="55" s="122" customFormat="1" ht="24" customHeight="1"/>
    <row r="56" s="122" customFormat="1" ht="24" customHeight="1"/>
    <row r="57" s="122" customFormat="1" ht="24" customHeight="1"/>
    <row r="58" s="122" customFormat="1" ht="24" customHeight="1"/>
    <row r="59" s="122" customFormat="1" ht="24" customHeight="1"/>
    <row r="60" s="122" customFormat="1" ht="24" customHeight="1"/>
    <row r="61" s="122" customFormat="1" ht="24" customHeight="1"/>
    <row r="62" s="122" customFormat="1" ht="24" customHeight="1"/>
    <row r="63" s="122" customFormat="1" ht="24" customHeight="1"/>
    <row r="64" s="122" customFormat="1" ht="24" customHeight="1"/>
    <row r="65" s="122" customFormat="1" ht="24" customHeight="1"/>
    <row r="66" s="122" customFormat="1" ht="24" customHeight="1"/>
    <row r="67" s="122" customFormat="1" ht="24" customHeight="1"/>
    <row r="68" s="122" customFormat="1" ht="24" customHeight="1"/>
    <row r="69" s="122" customFormat="1" ht="24" customHeight="1"/>
    <row r="70" s="122" customFormat="1" ht="24" customHeight="1"/>
    <row r="71" s="122" customFormat="1" ht="24" customHeight="1"/>
    <row r="72" s="122" customFormat="1" ht="24" customHeight="1"/>
    <row r="73" s="122" customFormat="1" ht="24" customHeight="1"/>
    <row r="74" s="122" customFormat="1" ht="24" customHeight="1"/>
    <row r="75" s="122" customFormat="1" ht="24" customHeight="1"/>
    <row r="76" s="122" customFormat="1" ht="24" customHeight="1"/>
    <row r="77" s="122" customFormat="1" ht="24" customHeight="1"/>
    <row r="78" s="122" customFormat="1" ht="24" customHeight="1"/>
    <row r="79" s="122" customFormat="1" ht="24" customHeight="1"/>
    <row r="80" s="122" customFormat="1" ht="24" customHeight="1"/>
    <row r="81" s="122" customFormat="1" ht="24" customHeight="1"/>
  </sheetData>
  <mergeCells count="2">
    <mergeCell ref="A2:D2"/>
    <mergeCell ref="A47:C47"/>
  </mergeCells>
  <printOptions horizontalCentered="1"/>
  <pageMargins left="0.352777777777778" right="0.352777777777778" top="0.588888888888889" bottom="0.588888888888889" header="0.313888888888889" footer="0.313888888888889"/>
  <pageSetup paperSize="9" scale="97" fitToHeight="0" orientation="portrait"/>
  <headerFooter>
    <oddFooter>&amp;C&amp;"宋体,常规"&amp;11&amp;P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2"/>
  <sheetViews>
    <sheetView workbookViewId="0">
      <selection activeCell="C11" sqref="C11"/>
    </sheetView>
  </sheetViews>
  <sheetFormatPr defaultColWidth="8.88333333333333" defaultRowHeight="15" outlineLevelCol="3"/>
  <cols>
    <col min="1" max="1" width="34.5" style="38" customWidth="1"/>
    <col min="2" max="3" width="35.75" style="38" customWidth="1"/>
    <col min="4" max="16384" width="8.88333333333333" style="38"/>
  </cols>
  <sheetData>
    <row r="1" s="35" customFormat="1" ht="30" customHeight="1" spans="1:4">
      <c r="A1" s="39" t="s">
        <v>1950</v>
      </c>
      <c r="B1" s="34"/>
      <c r="C1" s="34"/>
    </row>
    <row r="2" s="36" customFormat="1" ht="24.95" customHeight="1" spans="1:4">
      <c r="A2" s="12" t="s">
        <v>1951</v>
      </c>
      <c r="B2" s="2"/>
      <c r="C2" s="2"/>
    </row>
    <row r="3" s="83" customFormat="1" ht="30" customHeight="1" spans="1:4">
      <c r="A3" s="13"/>
      <c r="B3" s="41"/>
      <c r="C3" s="13" t="s">
        <v>1521</v>
      </c>
    </row>
    <row r="4" s="37" customFormat="1" ht="24.95" customHeight="1" spans="1:4">
      <c r="A4" s="17" t="s">
        <v>1952</v>
      </c>
      <c r="B4" s="113" t="s">
        <v>1953</v>
      </c>
      <c r="C4" s="113" t="s">
        <v>1954</v>
      </c>
    </row>
    <row r="5" s="38" customFormat="1" ht="24.95" customHeight="1" spans="1:4">
      <c r="A5" s="17" t="s">
        <v>1955</v>
      </c>
      <c r="B5" s="114">
        <v>139158</v>
      </c>
      <c r="C5" s="114">
        <v>131647</v>
      </c>
      <c r="D5" s="116"/>
    </row>
    <row r="6" s="38" customFormat="1" ht="24" customHeight="1" spans="1:4">
      <c r="A6" s="99"/>
      <c r="B6" s="100"/>
      <c r="C6" s="100"/>
    </row>
    <row r="7" s="38" customFormat="1" ht="24" customHeight="1"/>
    <row r="8" s="38" customFormat="1" ht="24" customHeight="1"/>
    <row r="9" s="38" customFormat="1" ht="24" customHeight="1"/>
    <row r="10" s="38" customFormat="1" ht="24" customHeight="1"/>
    <row r="11" s="38" customFormat="1" ht="24" customHeight="1"/>
    <row r="12" s="38" customFormat="1" ht="24" customHeight="1"/>
    <row r="13" s="38" customFormat="1" ht="24" customHeight="1"/>
    <row r="14" s="38" customFormat="1" ht="24" customHeight="1"/>
    <row r="15" s="38" customFormat="1" ht="24" customHeight="1"/>
    <row r="16" s="38" customFormat="1" ht="24" customHeight="1"/>
    <row r="17" s="38" customFormat="1" ht="24" customHeight="1"/>
    <row r="18" s="38" customFormat="1" ht="24" customHeight="1"/>
    <row r="19" s="38" customFormat="1" ht="24" customHeight="1"/>
    <row r="20" s="38" customFormat="1" ht="24" customHeight="1"/>
    <row r="21" s="38" customFormat="1" ht="24" customHeight="1"/>
    <row r="22" s="38" customFormat="1" ht="24" customHeight="1"/>
    <row r="23" s="38" customFormat="1" ht="24" customHeight="1"/>
    <row r="24" s="38" customFormat="1" ht="24" customHeight="1"/>
    <row r="25" s="38" customFormat="1" ht="24" customHeight="1"/>
    <row r="26" s="38" customFormat="1" ht="24" customHeight="1"/>
    <row r="27" s="38" customFormat="1" ht="24" customHeight="1"/>
    <row r="28" s="38" customFormat="1" ht="24" customHeight="1"/>
    <row r="29" s="38" customFormat="1" ht="24" customHeight="1"/>
    <row r="30" s="38" customFormat="1" ht="24" customHeight="1"/>
    <row r="31" s="38" customFormat="1" ht="24" customHeight="1"/>
    <row r="32" s="38" customFormat="1" ht="24" customHeight="1"/>
    <row r="33" s="38" customFormat="1" ht="24" customHeight="1"/>
    <row r="34" s="38" customFormat="1" ht="24" customHeight="1"/>
    <row r="35" s="38" customFormat="1" ht="24" customHeight="1"/>
    <row r="36" s="38" customFormat="1" ht="24" customHeight="1"/>
    <row r="37" s="38" customFormat="1" ht="24" customHeight="1"/>
    <row r="38" s="38" customFormat="1" ht="24" customHeight="1"/>
    <row r="39" s="38" customFormat="1" ht="24" customHeight="1"/>
    <row r="40" s="38" customFormat="1" ht="24" customHeight="1"/>
    <row r="41" s="38" customFormat="1" ht="24" customHeight="1"/>
    <row r="42" s="38" customFormat="1" ht="24" customHeight="1"/>
    <row r="43" s="38" customFormat="1" ht="24" customHeight="1"/>
    <row r="44" s="38" customFormat="1" ht="24" customHeight="1"/>
    <row r="45" s="38" customFormat="1" ht="24" customHeight="1"/>
    <row r="46" s="38" customFormat="1" ht="24" customHeight="1"/>
    <row r="47" s="38" customFormat="1" ht="24" customHeight="1"/>
    <row r="48" s="38" customFormat="1" ht="24" customHeight="1"/>
    <row r="49" s="38" customFormat="1" ht="24" customHeight="1"/>
    <row r="50" s="38" customFormat="1" ht="24" customHeight="1"/>
    <row r="51" s="38" customFormat="1" ht="24" customHeight="1"/>
    <row r="52" s="38" customFormat="1" ht="24" customHeight="1"/>
    <row r="53" s="38" customFormat="1" ht="24" customHeight="1"/>
    <row r="54" s="38" customFormat="1" ht="24" customHeight="1"/>
    <row r="55" s="38" customFormat="1" ht="24" customHeight="1"/>
    <row r="56" s="38" customFormat="1" ht="24" customHeight="1"/>
    <row r="57" s="38" customFormat="1" ht="24" customHeight="1"/>
    <row r="58" s="38" customFormat="1" ht="24" customHeight="1"/>
    <row r="59" s="38" customFormat="1" ht="24" customHeight="1"/>
    <row r="60" s="38" customFormat="1" ht="24" customHeight="1"/>
    <row r="61" s="38" customFormat="1" ht="24" customHeight="1"/>
    <row r="62" s="38" customFormat="1" ht="24" customHeight="1"/>
    <row r="63" s="38" customFormat="1" ht="24" customHeight="1"/>
    <row r="64" s="38" customFormat="1" ht="24" customHeight="1"/>
    <row r="65" s="38" customFormat="1" ht="24" customHeight="1"/>
    <row r="66" s="38" customFormat="1" ht="24" customHeight="1"/>
    <row r="67" s="38" customFormat="1" ht="24" customHeight="1"/>
    <row r="68" s="38" customFormat="1" ht="24" customHeight="1"/>
    <row r="69" s="38" customFormat="1" ht="24" customHeight="1"/>
    <row r="70" s="38" customFormat="1" ht="24" customHeight="1"/>
    <row r="71" s="38" customFormat="1" ht="24" customHeight="1"/>
    <row r="72" s="38" customFormat="1" ht="24" customHeight="1"/>
  </sheetData>
  <mergeCells count="2">
    <mergeCell ref="A2:C2"/>
    <mergeCell ref="A6:C6"/>
  </mergeCells>
  <printOptions horizontalCentered="1"/>
  <pageMargins left="0.352777777777778" right="0.352777777777778" top="0.588888888888889" bottom="0.588888888888889" header="0.313888888888889" footer="0.313888888888889"/>
  <pageSetup paperSize="9" scale="92" fitToHeight="0" orientation="portrait"/>
  <headerFooter>
    <oddFooter>&amp;C&amp;"宋体,常规"&amp;11&amp;P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3"/>
  <sheetViews>
    <sheetView workbookViewId="0">
      <selection activeCell="A23" sqref="A23"/>
    </sheetView>
  </sheetViews>
  <sheetFormatPr defaultColWidth="8.88333333333333" defaultRowHeight="15" outlineLevelCol="2"/>
  <cols>
    <col min="1" max="1" width="35.25" style="38" customWidth="1"/>
    <col min="2" max="3" width="34.75" style="38" customWidth="1"/>
    <col min="4" max="16384" width="8.88333333333333" style="38"/>
  </cols>
  <sheetData>
    <row r="1" s="34" customFormat="1" ht="24.95" customHeight="1" spans="1:3">
      <c r="A1" s="39" t="s">
        <v>1956</v>
      </c>
    </row>
    <row r="2" s="35" customFormat="1" ht="30" customHeight="1" spans="1:3">
      <c r="A2" s="12" t="s">
        <v>1957</v>
      </c>
      <c r="B2" s="2"/>
      <c r="C2" s="2"/>
    </row>
    <row r="3" s="36" customFormat="1" ht="24.95" customHeight="1" spans="1:3">
      <c r="A3" s="13"/>
      <c r="B3" s="41"/>
      <c r="C3" s="13" t="s">
        <v>1521</v>
      </c>
    </row>
    <row r="4" s="83" customFormat="1" ht="30" customHeight="1" spans="1:3">
      <c r="A4" s="17" t="s">
        <v>1952</v>
      </c>
      <c r="B4" s="113" t="s">
        <v>1958</v>
      </c>
      <c r="C4" s="113" t="s">
        <v>1959</v>
      </c>
    </row>
    <row r="5" s="37" customFormat="1" ht="24.95" customHeight="1" spans="1:3">
      <c r="A5" s="17" t="s">
        <v>1955</v>
      </c>
      <c r="B5" s="114">
        <v>167260</v>
      </c>
      <c r="C5" s="114">
        <v>146581</v>
      </c>
    </row>
    <row r="6" s="38" customFormat="1" ht="24.95" customHeight="1" spans="1:3">
      <c r="A6" s="115"/>
      <c r="B6" s="100"/>
      <c r="C6" s="100"/>
    </row>
    <row r="7" s="38" customFormat="1" ht="24" customHeight="1"/>
    <row r="8" s="38" customFormat="1" ht="24" customHeight="1"/>
    <row r="9" s="38" customFormat="1" ht="24" customHeight="1"/>
    <row r="10" s="38" customFormat="1" ht="24" customHeight="1"/>
    <row r="11" s="38" customFormat="1" ht="24" customHeight="1"/>
    <row r="12" s="38" customFormat="1" ht="24" customHeight="1"/>
    <row r="13" s="38" customFormat="1" ht="24" customHeight="1"/>
    <row r="14" s="38" customFormat="1" ht="24" customHeight="1"/>
    <row r="15" s="38" customFormat="1" ht="24" customHeight="1"/>
    <row r="16" s="38" customFormat="1" ht="24" customHeight="1"/>
    <row r="17" s="38" customFormat="1" ht="24" customHeight="1"/>
    <row r="18" s="38" customFormat="1" ht="24" customHeight="1"/>
    <row r="19" s="38" customFormat="1" ht="24" customHeight="1"/>
    <row r="20" s="38" customFormat="1" ht="24" customHeight="1"/>
    <row r="21" s="38" customFormat="1" ht="24" customHeight="1"/>
    <row r="22" s="38" customFormat="1" ht="24" customHeight="1"/>
    <row r="23" s="38" customFormat="1" ht="24" customHeight="1"/>
    <row r="24" s="38" customFormat="1" ht="24" customHeight="1"/>
    <row r="25" s="38" customFormat="1" ht="24" customHeight="1"/>
    <row r="26" s="38" customFormat="1" ht="24" customHeight="1"/>
    <row r="27" s="38" customFormat="1" ht="24" customHeight="1"/>
    <row r="28" s="38" customFormat="1" ht="24" customHeight="1"/>
    <row r="29" s="38" customFormat="1" ht="24" customHeight="1"/>
    <row r="30" s="38" customFormat="1" ht="24" customHeight="1"/>
    <row r="31" s="38" customFormat="1" ht="24" customHeight="1"/>
    <row r="32" s="38" customFormat="1" ht="24" customHeight="1"/>
    <row r="33" s="38" customFormat="1" ht="24" customHeight="1"/>
    <row r="34" s="38" customFormat="1" ht="24" customHeight="1"/>
    <row r="35" s="38" customFormat="1" ht="24" customHeight="1"/>
    <row r="36" s="38" customFormat="1" ht="24" customHeight="1"/>
    <row r="37" s="38" customFormat="1" ht="24" customHeight="1"/>
    <row r="38" s="38" customFormat="1" ht="24" customHeight="1"/>
    <row r="39" s="38" customFormat="1" ht="24" customHeight="1"/>
    <row r="40" s="38" customFormat="1" ht="24" customHeight="1"/>
    <row r="41" s="38" customFormat="1" ht="24" customHeight="1"/>
    <row r="42" s="38" customFormat="1" ht="24" customHeight="1"/>
    <row r="43" s="38" customFormat="1" ht="24" customHeight="1"/>
    <row r="44" s="38" customFormat="1" ht="24" customHeight="1"/>
    <row r="45" s="38" customFormat="1" ht="24" customHeight="1"/>
    <row r="46" s="38" customFormat="1" ht="24" customHeight="1"/>
    <row r="47" s="38" customFormat="1" ht="24" customHeight="1"/>
    <row r="48" s="38" customFormat="1" ht="24" customHeight="1"/>
    <row r="49" s="38" customFormat="1" ht="24" customHeight="1"/>
    <row r="50" s="38" customFormat="1" ht="24" customHeight="1"/>
    <row r="51" s="38" customFormat="1" ht="24" customHeight="1"/>
    <row r="52" s="38" customFormat="1" ht="24" customHeight="1"/>
    <row r="53" s="38" customFormat="1" ht="24" customHeight="1"/>
    <row r="54" s="38" customFormat="1" ht="24" customHeight="1"/>
    <row r="55" s="38" customFormat="1" ht="24" customHeight="1"/>
    <row r="56" s="38" customFormat="1" ht="24" customHeight="1"/>
    <row r="57" s="38" customFormat="1" ht="24" customHeight="1"/>
    <row r="58" s="38" customFormat="1" ht="24" customHeight="1"/>
    <row r="59" s="38" customFormat="1" ht="24" customHeight="1"/>
    <row r="60" s="38" customFormat="1" ht="24" customHeight="1"/>
    <row r="61" s="38" customFormat="1" ht="24" customHeight="1"/>
    <row r="62" s="38" customFormat="1" ht="24" customHeight="1"/>
    <row r="63" s="38" customFormat="1" ht="24" customHeight="1"/>
    <row r="64" s="38" customFormat="1" ht="24" customHeight="1"/>
    <row r="65" s="38" customFormat="1" ht="24" customHeight="1"/>
    <row r="66" s="38" customFormat="1" ht="24" customHeight="1"/>
    <row r="67" s="38" customFormat="1" ht="24" customHeight="1"/>
    <row r="68" s="38" customFormat="1" ht="24" customHeight="1"/>
    <row r="69" s="38" customFormat="1" ht="24" customHeight="1"/>
    <row r="70" s="38" customFormat="1" ht="24" customHeight="1"/>
    <row r="71" s="38" customFormat="1" ht="24" customHeight="1"/>
    <row r="72" s="38" customFormat="1" ht="24" customHeight="1"/>
    <row r="73" s="38" customFormat="1" ht="24" customHeight="1"/>
  </sheetData>
  <mergeCells count="2">
    <mergeCell ref="A2:C2"/>
    <mergeCell ref="A6:C6"/>
  </mergeCells>
  <printOptions horizontalCentered="1"/>
  <pageMargins left="0.352777777777778" right="0.352777777777778" top="0.588888888888889" bottom="0.588888888888889" header="0.313888888888889" footer="0.313888888888889"/>
  <pageSetup paperSize="9" scale="93" fitToHeight="0" orientation="portrait"/>
  <headerFooter>
    <oddFooter>&amp;C&amp;"宋体,常规"&amp;11&amp;P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4"/>
  <sheetViews>
    <sheetView workbookViewId="0">
      <selection activeCell="D14" sqref="D14"/>
    </sheetView>
  </sheetViews>
  <sheetFormatPr defaultColWidth="8.88333333333333" defaultRowHeight="15" outlineLevelCol="6"/>
  <cols>
    <col min="1" max="1" width="15.6333333333333" style="38" customWidth="1"/>
    <col min="2" max="2" width="16.3833333333333" style="38" customWidth="1"/>
    <col min="3" max="3" width="16.1333333333333" style="38" customWidth="1"/>
    <col min="4" max="4" width="13.75" style="38" customWidth="1"/>
    <col min="5" max="5" width="16.1333333333333" style="38" customWidth="1"/>
    <col min="6" max="6" width="15.8833333333333" style="38" customWidth="1"/>
    <col min="7" max="7" width="13.75" style="38" customWidth="1"/>
    <col min="8" max="16384" width="8.88333333333333" style="38"/>
  </cols>
  <sheetData>
    <row r="1" s="34" customFormat="1" ht="24.95" customHeight="1" spans="1:7">
      <c r="A1" s="84" t="s">
        <v>1960</v>
      </c>
    </row>
    <row r="2" s="35" customFormat="1" ht="30" customHeight="1" spans="1:7">
      <c r="A2" s="12" t="s">
        <v>1961</v>
      </c>
      <c r="B2" s="2"/>
      <c r="C2" s="2"/>
      <c r="D2" s="2"/>
      <c r="E2" s="2"/>
      <c r="F2" s="2"/>
      <c r="G2" s="2"/>
    </row>
    <row r="3" s="36" customFormat="1" ht="24.95" customHeight="1" spans="1:7">
      <c r="A3" s="13"/>
      <c r="B3" s="13"/>
      <c r="C3" s="41"/>
      <c r="D3" s="41"/>
      <c r="E3" s="41"/>
      <c r="F3" s="13" t="s">
        <v>1521</v>
      </c>
      <c r="G3" s="13"/>
    </row>
    <row r="4" s="83" customFormat="1" ht="30" customHeight="1" spans="1:7">
      <c r="A4" s="17" t="s">
        <v>1952</v>
      </c>
      <c r="B4" s="113" t="s">
        <v>1962</v>
      </c>
      <c r="C4" s="17"/>
      <c r="D4" s="17"/>
      <c r="E4" s="113" t="s">
        <v>1963</v>
      </c>
      <c r="F4" s="17"/>
      <c r="G4" s="17"/>
    </row>
    <row r="5" s="37" customFormat="1" ht="30" customHeight="1" spans="1:7">
      <c r="A5" s="17"/>
      <c r="B5" s="17" t="s">
        <v>1964</v>
      </c>
      <c r="C5" s="17" t="s">
        <v>1965</v>
      </c>
      <c r="D5" s="17" t="s">
        <v>1966</v>
      </c>
      <c r="E5" s="17" t="s">
        <v>1964</v>
      </c>
      <c r="F5" s="17" t="s">
        <v>1965</v>
      </c>
      <c r="G5" s="17" t="s">
        <v>1966</v>
      </c>
    </row>
    <row r="6" s="37" customFormat="1" ht="24.95" customHeight="1" spans="1:7">
      <c r="A6" s="17" t="s">
        <v>1955</v>
      </c>
      <c r="B6" s="114">
        <v>306418</v>
      </c>
      <c r="C6" s="114">
        <v>139158</v>
      </c>
      <c r="D6" s="114">
        <v>167260</v>
      </c>
      <c r="E6" s="114">
        <v>278228</v>
      </c>
      <c r="F6" s="114">
        <v>131647</v>
      </c>
      <c r="G6" s="114">
        <v>146581</v>
      </c>
    </row>
    <row r="7" s="38" customFormat="1" ht="24.95" customHeight="1" spans="1:7">
      <c r="A7" s="99" t="s">
        <v>1967</v>
      </c>
      <c r="B7" s="100"/>
      <c r="C7" s="100"/>
      <c r="D7" s="100"/>
      <c r="E7" s="100"/>
      <c r="F7" s="100"/>
      <c r="G7" s="100"/>
    </row>
    <row r="8" s="38" customFormat="1" ht="24" customHeight="1"/>
    <row r="9" s="38" customFormat="1" ht="24" customHeight="1"/>
    <row r="10" s="38" customFormat="1" ht="24" customHeight="1"/>
    <row r="11" s="38" customFormat="1" ht="24" customHeight="1"/>
    <row r="12" s="38" customFormat="1" ht="24" customHeight="1"/>
    <row r="13" s="38" customFormat="1" ht="24" customHeight="1"/>
    <row r="14" s="38" customFormat="1" ht="24" customHeight="1"/>
    <row r="15" s="38" customFormat="1" ht="24" customHeight="1"/>
    <row r="16" s="38" customFormat="1" ht="24" customHeight="1"/>
    <row r="17" s="38" customFormat="1" ht="24" customHeight="1"/>
    <row r="18" s="38" customFormat="1" ht="24" customHeight="1"/>
    <row r="19" s="38" customFormat="1" ht="24" customHeight="1"/>
    <row r="20" s="38" customFormat="1" ht="24" customHeight="1"/>
    <row r="21" s="38" customFormat="1" ht="24" customHeight="1"/>
    <row r="22" s="38" customFormat="1" ht="24" customHeight="1"/>
    <row r="23" s="38" customFormat="1" ht="24" customHeight="1"/>
    <row r="24" s="38" customFormat="1" ht="24" customHeight="1"/>
    <row r="25" s="38" customFormat="1" ht="24" customHeight="1"/>
    <row r="26" s="38" customFormat="1" ht="24" customHeight="1"/>
    <row r="27" s="38" customFormat="1" ht="24" customHeight="1"/>
    <row r="28" s="38" customFormat="1" ht="24" customHeight="1"/>
    <row r="29" s="38" customFormat="1" ht="24" customHeight="1"/>
    <row r="30" s="38" customFormat="1" ht="24" customHeight="1"/>
    <row r="31" s="38" customFormat="1" ht="24" customHeight="1"/>
    <row r="32" s="38" customFormat="1" ht="24" customHeight="1"/>
    <row r="33" s="38" customFormat="1" ht="24" customHeight="1"/>
    <row r="34" s="38" customFormat="1" ht="24" customHeight="1"/>
    <row r="35" s="38" customFormat="1" ht="24" customHeight="1"/>
    <row r="36" s="38" customFormat="1" ht="24" customHeight="1"/>
    <row r="37" s="38" customFormat="1" ht="24" customHeight="1"/>
    <row r="38" s="38" customFormat="1" ht="24" customHeight="1"/>
    <row r="39" s="38" customFormat="1" ht="24" customHeight="1"/>
    <row r="40" s="38" customFormat="1" ht="24" customHeight="1"/>
    <row r="41" s="38" customFormat="1" ht="24" customHeight="1"/>
    <row r="42" s="38" customFormat="1" ht="24" customHeight="1"/>
    <row r="43" s="38" customFormat="1" ht="24" customHeight="1"/>
    <row r="44" s="38" customFormat="1" ht="24" customHeight="1"/>
    <row r="45" s="38" customFormat="1" ht="24" customHeight="1"/>
    <row r="46" s="38" customFormat="1" ht="24" customHeight="1"/>
    <row r="47" s="38" customFormat="1" ht="24" customHeight="1"/>
    <row r="48" s="38" customFormat="1" ht="24" customHeight="1"/>
    <row r="49" s="38" customFormat="1" ht="24" customHeight="1"/>
    <row r="50" s="38" customFormat="1" ht="24" customHeight="1"/>
    <row r="51" s="38" customFormat="1" ht="24" customHeight="1"/>
    <row r="52" s="38" customFormat="1" ht="24" customHeight="1"/>
    <row r="53" s="38" customFormat="1" ht="24" customHeight="1"/>
    <row r="54" s="38" customFormat="1" ht="24" customHeight="1"/>
    <row r="55" s="38" customFormat="1" ht="24" customHeight="1"/>
    <row r="56" s="38" customFormat="1" ht="24" customHeight="1"/>
    <row r="57" s="38" customFormat="1" ht="24" customHeight="1"/>
    <row r="58" s="38" customFormat="1" ht="24" customHeight="1"/>
    <row r="59" s="38" customFormat="1" ht="24" customHeight="1"/>
    <row r="60" s="38" customFormat="1" ht="24" customHeight="1"/>
    <row r="61" s="38" customFormat="1" ht="24" customHeight="1"/>
    <row r="62" s="38" customFormat="1" ht="24" customHeight="1"/>
    <row r="63" s="38" customFormat="1" ht="24" customHeight="1"/>
    <row r="64" s="38" customFormat="1" ht="24" customHeight="1"/>
    <row r="65" s="38" customFormat="1" ht="24" customHeight="1"/>
    <row r="66" s="38" customFormat="1" ht="24" customHeight="1"/>
    <row r="67" s="38" customFormat="1" ht="24" customHeight="1"/>
    <row r="68" s="38" customFormat="1" ht="24" customHeight="1"/>
    <row r="69" s="38" customFormat="1" ht="24" customHeight="1"/>
    <row r="70" s="38" customFormat="1" ht="24" customHeight="1"/>
    <row r="71" s="38" customFormat="1" ht="24" customHeight="1"/>
    <row r="72" s="38" customFormat="1" ht="24" customHeight="1"/>
    <row r="73" s="38" customFormat="1" ht="24" customHeight="1"/>
    <row r="74" s="38" customFormat="1" ht="24" customHeight="1"/>
  </sheetData>
  <mergeCells count="6">
    <mergeCell ref="A2:G2"/>
    <mergeCell ref="F3:G3"/>
    <mergeCell ref="B4:D4"/>
    <mergeCell ref="E4:G4"/>
    <mergeCell ref="A7:G7"/>
    <mergeCell ref="A4:A5"/>
  </mergeCells>
  <printOptions horizontalCentered="1"/>
  <pageMargins left="0.352777777777778" right="0.352777777777778" top="0.588888888888889" bottom="0.588888888888889" header="0.313888888888889" footer="0.313888888888889"/>
  <pageSetup paperSize="9" scale="91" fitToHeight="0" orientation="portrait"/>
  <headerFooter>
    <oddFooter>&amp;C&amp;"宋体,常规"&amp;11&amp;P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workbookViewId="0">
      <selection activeCell="D9" sqref="D9"/>
    </sheetView>
  </sheetViews>
  <sheetFormatPr defaultColWidth="8.88333333333333" defaultRowHeight="15.75" outlineLevelCol="5"/>
  <cols>
    <col min="1" max="1" width="36.75" style="101" customWidth="1"/>
    <col min="2" max="2" width="14.25" style="101" customWidth="1"/>
    <col min="3" max="3" width="14.3833333333333" style="101" customWidth="1"/>
    <col min="4" max="4" width="12.6333333333333" style="101" customWidth="1"/>
    <col min="5" max="5" width="16.3833333333333" style="101" customWidth="1"/>
    <col min="6" max="6" width="12.6333333333333" style="101" customWidth="1"/>
    <col min="7" max="32" width="9" style="101" customWidth="1"/>
    <col min="33" max="16384" width="8.88333333333333" style="101"/>
  </cols>
  <sheetData>
    <row r="1" s="101" customFormat="1" ht="24.95" customHeight="1" spans="1:6">
      <c r="A1" s="103" t="s">
        <v>1968</v>
      </c>
    </row>
    <row r="2" s="102" customFormat="1" ht="30" customHeight="1" spans="1:6">
      <c r="A2" s="104" t="s">
        <v>1969</v>
      </c>
      <c r="B2" s="105"/>
      <c r="C2" s="105"/>
      <c r="D2" s="105"/>
      <c r="E2" s="105"/>
      <c r="F2" s="105"/>
    </row>
    <row r="3" s="101" customFormat="1" ht="24.95" customHeight="1" spans="1:6">
      <c r="A3" s="106"/>
      <c r="B3" s="107"/>
      <c r="C3" s="108"/>
      <c r="D3" s="108"/>
      <c r="E3" s="108"/>
      <c r="F3" s="107" t="s">
        <v>1521</v>
      </c>
    </row>
    <row r="4" s="101" customFormat="1" ht="24.95" customHeight="1" spans="1:6">
      <c r="A4" s="109" t="s">
        <v>1970</v>
      </c>
      <c r="B4" s="109" t="s">
        <v>1971</v>
      </c>
      <c r="C4" s="109"/>
      <c r="D4" s="109"/>
      <c r="E4" s="109"/>
      <c r="F4" s="109" t="s">
        <v>1972</v>
      </c>
    </row>
    <row r="5" s="101" customFormat="1" ht="45.95" customHeight="1" spans="1:6">
      <c r="A5" s="109"/>
      <c r="B5" s="109" t="s">
        <v>1964</v>
      </c>
      <c r="C5" s="109" t="s">
        <v>1973</v>
      </c>
      <c r="D5" s="109" t="s">
        <v>1974</v>
      </c>
      <c r="E5" s="109" t="s">
        <v>1975</v>
      </c>
      <c r="F5" s="109"/>
    </row>
    <row r="6" s="101" customFormat="1" ht="24.95" customHeight="1" spans="1:6">
      <c r="A6" s="110" t="s">
        <v>1976</v>
      </c>
      <c r="B6" s="29">
        <v>218095</v>
      </c>
      <c r="C6" s="29">
        <v>123714</v>
      </c>
      <c r="D6" s="29">
        <v>94381</v>
      </c>
      <c r="E6" s="81"/>
      <c r="F6" s="81"/>
    </row>
    <row r="7" s="101" customFormat="1" ht="24.95" customHeight="1" spans="1:6">
      <c r="A7" s="110" t="s">
        <v>1977</v>
      </c>
      <c r="B7" s="29">
        <v>87792</v>
      </c>
      <c r="C7" s="29">
        <v>35592</v>
      </c>
      <c r="D7" s="29">
        <v>52200</v>
      </c>
      <c r="E7" s="81"/>
      <c r="F7" s="81"/>
    </row>
    <row r="8" s="101" customFormat="1" ht="24.95" customHeight="1" spans="1:6">
      <c r="A8" s="110" t="s">
        <v>1978</v>
      </c>
      <c r="B8" s="81"/>
      <c r="C8" s="81"/>
      <c r="D8" s="81"/>
      <c r="E8" s="81"/>
      <c r="F8" s="81"/>
    </row>
    <row r="9" s="101" customFormat="1" ht="24.95" customHeight="1" spans="1:6">
      <c r="A9" s="110" t="s">
        <v>1979</v>
      </c>
      <c r="B9" s="29">
        <v>27659</v>
      </c>
      <c r="C9" s="29">
        <v>27659</v>
      </c>
      <c r="D9" s="29"/>
      <c r="E9" s="81"/>
      <c r="F9" s="81"/>
    </row>
    <row r="10" s="101" customFormat="1" ht="24.95" customHeight="1" spans="1:6">
      <c r="A10" s="110" t="s">
        <v>1980</v>
      </c>
      <c r="B10" s="29">
        <v>278228</v>
      </c>
      <c r="C10" s="29">
        <v>131647</v>
      </c>
      <c r="D10" s="29">
        <v>146581</v>
      </c>
      <c r="E10" s="81"/>
      <c r="F10" s="81"/>
    </row>
    <row r="11" s="101" customFormat="1" ht="24.95" customHeight="1" spans="1:6">
      <c r="A11" s="111" t="s">
        <v>1981</v>
      </c>
      <c r="B11" s="111"/>
      <c r="C11" s="111"/>
      <c r="D11" s="111"/>
      <c r="E11" s="111"/>
      <c r="F11" s="111"/>
    </row>
    <row r="12" s="101" customFormat="1" ht="18.95" customHeight="1"/>
    <row r="13" s="101" customFormat="1" ht="18.95" customHeight="1" spans="1:6">
      <c r="B13" s="112"/>
      <c r="C13" s="112"/>
      <c r="D13" s="112"/>
    </row>
    <row r="14" s="101" customFormat="1" ht="18.95" customHeight="1"/>
    <row r="15" s="101" customFormat="1" ht="18.95" customHeight="1"/>
    <row r="16" s="101" customFormat="1" ht="18.95" customHeight="1"/>
    <row r="17" s="101" customFormat="1" ht="18.95" customHeight="1"/>
    <row r="18" s="101" customFormat="1" ht="18.95" customHeight="1"/>
    <row r="20" s="101" customFormat="1" ht="24" customHeight="1"/>
  </sheetData>
  <mergeCells count="5">
    <mergeCell ref="A2:F2"/>
    <mergeCell ref="B4:E4"/>
    <mergeCell ref="A11:F11"/>
    <mergeCell ref="A4:A5"/>
    <mergeCell ref="F4:F5"/>
  </mergeCells>
  <printOptions horizontalCentered="1"/>
  <pageMargins left="0.352777777777778" right="0.352777777777778" top="0.588888888888889" bottom="0.588888888888889" header="0.313888888888889" footer="0.313888888888889"/>
  <pageSetup paperSize="9" scale="91" fitToHeight="0" orientation="portrait"/>
  <headerFooter>
    <oddFooter>&amp;C&amp;"宋体,常规"&amp;11&amp;P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0"/>
  <sheetViews>
    <sheetView workbookViewId="0">
      <selection activeCell="A12" sqref="A12"/>
    </sheetView>
  </sheetViews>
  <sheetFormatPr defaultColWidth="8.88333333333333" defaultRowHeight="15" outlineLevelCol="6"/>
  <cols>
    <col min="1" max="1" width="53.3833333333333" style="38" customWidth="1"/>
    <col min="2" max="3" width="20.75" style="38" customWidth="1"/>
    <col min="4" max="16384" width="8.88333333333333" style="38"/>
  </cols>
  <sheetData>
    <row r="1" s="34" customFormat="1" ht="24.95" customHeight="1" spans="1:3">
      <c r="A1" s="84" t="s">
        <v>1982</v>
      </c>
    </row>
    <row r="2" s="35" customFormat="1" ht="30" customHeight="1" spans="1:3">
      <c r="A2" s="12" t="s">
        <v>1983</v>
      </c>
      <c r="B2" s="2"/>
      <c r="C2" s="2"/>
    </row>
    <row r="3" s="36" customFormat="1" ht="24.95" customHeight="1" spans="1:3">
      <c r="A3" s="41"/>
      <c r="B3" s="41"/>
      <c r="C3" s="13" t="s">
        <v>2</v>
      </c>
    </row>
    <row r="4" s="83" customFormat="1" ht="24.95" customHeight="1" spans="1:3">
      <c r="A4" s="85" t="s">
        <v>1984</v>
      </c>
      <c r="B4" s="86" t="s">
        <v>1985</v>
      </c>
      <c r="C4" s="87" t="s">
        <v>1986</v>
      </c>
    </row>
    <row r="5" s="37" customFormat="1" ht="24.95" customHeight="1" spans="1:3">
      <c r="A5" s="88" t="s">
        <v>1987</v>
      </c>
      <c r="B5" s="89">
        <f>B6+B7</f>
        <v>218095</v>
      </c>
      <c r="C5" s="89">
        <f>C6+C7</f>
        <v>218095</v>
      </c>
    </row>
    <row r="6" s="37" customFormat="1" ht="24.95" customHeight="1" spans="1:3">
      <c r="A6" s="90" t="s">
        <v>1988</v>
      </c>
      <c r="B6" s="91">
        <v>123714</v>
      </c>
      <c r="C6" s="91">
        <v>123714</v>
      </c>
    </row>
    <row r="7" s="37" customFormat="1" ht="24.95" customHeight="1" spans="1:3">
      <c r="A7" s="90" t="s">
        <v>1989</v>
      </c>
      <c r="B7" s="91">
        <v>94381</v>
      </c>
      <c r="C7" s="91">
        <v>94381</v>
      </c>
    </row>
    <row r="8" s="37" customFormat="1" ht="24.95" customHeight="1" spans="1:3">
      <c r="A8" s="88" t="s">
        <v>1990</v>
      </c>
      <c r="B8" s="92">
        <f>B9+B10</f>
        <v>267293</v>
      </c>
      <c r="C8" s="92">
        <f>C9+C10</f>
        <v>267293</v>
      </c>
    </row>
    <row r="9" s="37" customFormat="1" ht="24.95" customHeight="1" spans="1:3">
      <c r="A9" s="90" t="s">
        <v>1988</v>
      </c>
      <c r="B9" s="93">
        <v>131688</v>
      </c>
      <c r="C9" s="93">
        <v>131688</v>
      </c>
    </row>
    <row r="10" s="37" customFormat="1" ht="24.95" customHeight="1" spans="1:3">
      <c r="A10" s="90" t="s">
        <v>1989</v>
      </c>
      <c r="B10" s="93">
        <v>135605</v>
      </c>
      <c r="C10" s="93">
        <v>135605</v>
      </c>
    </row>
    <row r="11" s="37" customFormat="1" ht="24.95" customHeight="1" spans="1:3">
      <c r="A11" s="88" t="s">
        <v>1991</v>
      </c>
      <c r="B11" s="92">
        <f>SUM(B12:B15)</f>
        <v>87792</v>
      </c>
      <c r="C11" s="92">
        <f>SUM(C12:C15)</f>
        <v>87792</v>
      </c>
    </row>
    <row r="12" s="37" customFormat="1" ht="24.95" customHeight="1" spans="1:3">
      <c r="A12" s="90" t="s">
        <v>1992</v>
      </c>
      <c r="B12" s="94">
        <v>5200</v>
      </c>
      <c r="C12" s="94">
        <v>5200</v>
      </c>
    </row>
    <row r="13" s="37" customFormat="1" ht="24.95" customHeight="1" spans="1:3">
      <c r="A13" s="90" t="s">
        <v>1993</v>
      </c>
      <c r="B13" s="94">
        <f>24892+5500</f>
        <v>30392</v>
      </c>
      <c r="C13" s="94">
        <f>24892+5500</f>
        <v>30392</v>
      </c>
    </row>
    <row r="14" s="37" customFormat="1" ht="24.95" customHeight="1" spans="1:3">
      <c r="A14" s="90" t="s">
        <v>1994</v>
      </c>
      <c r="B14" s="94">
        <f>21100+4400+6700</f>
        <v>32200</v>
      </c>
      <c r="C14" s="94">
        <f>21100+4400+6700</f>
        <v>32200</v>
      </c>
    </row>
    <row r="15" s="37" customFormat="1" ht="24.95" customHeight="1" spans="1:3">
      <c r="A15" s="90" t="s">
        <v>1995</v>
      </c>
      <c r="B15" s="94">
        <v>20000</v>
      </c>
      <c r="C15" s="94">
        <v>20000</v>
      </c>
    </row>
    <row r="16" s="37" customFormat="1" ht="24.95" customHeight="1" spans="1:3">
      <c r="A16" s="88" t="s">
        <v>1996</v>
      </c>
      <c r="B16" s="92">
        <f>B17+B18</f>
        <v>27659</v>
      </c>
      <c r="C16" s="92">
        <f>C17+C18</f>
        <v>27659</v>
      </c>
    </row>
    <row r="17" s="37" customFormat="1" ht="24.95" customHeight="1" spans="1:7">
      <c r="A17" s="90" t="s">
        <v>1997</v>
      </c>
      <c r="B17" s="94">
        <v>27659</v>
      </c>
      <c r="C17" s="94">
        <v>27659</v>
      </c>
    </row>
    <row r="18" s="37" customFormat="1" ht="24.95" customHeight="1" spans="1:7">
      <c r="A18" s="90" t="s">
        <v>1998</v>
      </c>
      <c r="B18" s="94"/>
      <c r="C18" s="94"/>
    </row>
    <row r="19" s="37" customFormat="1" ht="24.95" customHeight="1" spans="1:7">
      <c r="A19" s="88" t="s">
        <v>1999</v>
      </c>
      <c r="B19" s="92">
        <f>B20+B21</f>
        <v>6920</v>
      </c>
      <c r="C19" s="92">
        <f>C20+C21</f>
        <v>6920</v>
      </c>
    </row>
    <row r="20" s="37" customFormat="1" ht="24.95" customHeight="1" spans="1:7">
      <c r="A20" s="90" t="s">
        <v>2000</v>
      </c>
      <c r="B20" s="95">
        <v>3972</v>
      </c>
      <c r="C20" s="95">
        <v>3972</v>
      </c>
    </row>
    <row r="21" s="37" customFormat="1" ht="24.95" customHeight="1" spans="1:7">
      <c r="A21" s="90" t="s">
        <v>2001</v>
      </c>
      <c r="B21" s="95">
        <v>2948</v>
      </c>
      <c r="C21" s="95">
        <v>2948</v>
      </c>
    </row>
    <row r="22" s="37" customFormat="1" ht="24.95" customHeight="1" spans="1:7">
      <c r="A22" s="88" t="s">
        <v>2002</v>
      </c>
      <c r="B22" s="96">
        <f>B23+B24</f>
        <v>278228</v>
      </c>
      <c r="C22" s="96">
        <f>C23+C24</f>
        <v>278228</v>
      </c>
    </row>
    <row r="23" s="37" customFormat="1" ht="24.95" customHeight="1" spans="1:7">
      <c r="A23" s="90" t="s">
        <v>1988</v>
      </c>
      <c r="B23" s="93">
        <v>131647</v>
      </c>
      <c r="C23" s="93">
        <v>131647</v>
      </c>
    </row>
    <row r="24" s="37" customFormat="1" ht="24.95" customHeight="1" spans="1:7">
      <c r="A24" s="90" t="s">
        <v>1989</v>
      </c>
      <c r="B24" s="93">
        <v>146581</v>
      </c>
      <c r="C24" s="93">
        <v>146581</v>
      </c>
    </row>
    <row r="25" s="37" customFormat="1" ht="24.95" customHeight="1" spans="1:7">
      <c r="A25" s="88" t="s">
        <v>2003</v>
      </c>
      <c r="B25" s="96">
        <f>B26+B27</f>
        <v>306418</v>
      </c>
      <c r="C25" s="96">
        <f>C26+C27</f>
        <v>306418</v>
      </c>
    </row>
    <row r="26" s="37" customFormat="1" ht="24.95" customHeight="1" spans="1:7">
      <c r="A26" s="90" t="s">
        <v>1988</v>
      </c>
      <c r="B26" s="93">
        <v>139158</v>
      </c>
      <c r="C26" s="93">
        <v>139158</v>
      </c>
    </row>
    <row r="27" s="37" customFormat="1" ht="24.95" customHeight="1" spans="1:7">
      <c r="A27" s="90" t="s">
        <v>1989</v>
      </c>
      <c r="B27" s="93">
        <v>167260</v>
      </c>
      <c r="C27" s="93">
        <v>167260</v>
      </c>
    </row>
    <row r="28" s="37" customFormat="1" ht="24.95" customHeight="1" spans="1:7">
      <c r="A28" s="88" t="s">
        <v>2004</v>
      </c>
      <c r="B28" s="97">
        <v>12.19</v>
      </c>
      <c r="C28" s="97">
        <v>12.19</v>
      </c>
    </row>
    <row r="29" s="37" customFormat="1" ht="24.95" customHeight="1" spans="1:7">
      <c r="A29" s="90" t="s">
        <v>2005</v>
      </c>
      <c r="B29" s="98">
        <v>11.5</v>
      </c>
      <c r="C29" s="98">
        <v>11.5</v>
      </c>
    </row>
    <row r="30" s="37" customFormat="1" ht="24.95" customHeight="1" spans="1:7">
      <c r="A30" s="90" t="s">
        <v>2006</v>
      </c>
      <c r="B30" s="98">
        <v>14</v>
      </c>
      <c r="C30" s="98">
        <v>14</v>
      </c>
    </row>
    <row r="31" s="38" customFormat="1" ht="24.95" customHeight="1" spans="1:7">
      <c r="A31" s="99" t="s">
        <v>1967</v>
      </c>
      <c r="B31" s="100"/>
      <c r="C31" s="100"/>
      <c r="D31" s="100"/>
      <c r="E31" s="100"/>
      <c r="F31" s="100"/>
      <c r="G31" s="100"/>
    </row>
    <row r="32" s="38" customFormat="1" ht="24" customHeight="1"/>
    <row r="33" s="38" customFormat="1" ht="24" customHeight="1"/>
    <row r="34" s="38" customFormat="1" ht="24" customHeight="1"/>
    <row r="35" s="38" customFormat="1" ht="24" customHeight="1"/>
    <row r="36" s="38" customFormat="1" ht="24" customHeight="1"/>
    <row r="37" s="38" customFormat="1" ht="24" customHeight="1"/>
    <row r="38" s="38" customFormat="1" ht="24" customHeight="1"/>
    <row r="39" s="38" customFormat="1" ht="24" customHeight="1"/>
    <row r="40" s="38" customFormat="1" ht="24" customHeight="1"/>
    <row r="41" s="38" customFormat="1" ht="24" customHeight="1"/>
    <row r="42" s="38" customFormat="1" ht="24" customHeight="1"/>
    <row r="43" s="38" customFormat="1" ht="24" customHeight="1"/>
    <row r="44" s="38" customFormat="1" ht="24" customHeight="1"/>
    <row r="45" s="38" customFormat="1" ht="24" customHeight="1"/>
    <row r="46" s="38" customFormat="1" ht="24" customHeight="1"/>
    <row r="47" s="38" customFormat="1" ht="24" customHeight="1"/>
    <row r="48" s="38" customFormat="1" ht="24" customHeight="1"/>
    <row r="49" s="38" customFormat="1" ht="24" customHeight="1"/>
    <row r="50" s="38" customFormat="1" ht="24" customHeight="1"/>
    <row r="51" s="38" customFormat="1" ht="24" customHeight="1"/>
    <row r="52" s="38" customFormat="1" ht="24" customHeight="1"/>
    <row r="53" s="38" customFormat="1" ht="24" customHeight="1"/>
    <row r="54" s="38" customFormat="1" ht="24" customHeight="1"/>
    <row r="55" s="38" customFormat="1" ht="24" customHeight="1"/>
    <row r="56" s="38" customFormat="1" ht="24" customHeight="1"/>
    <row r="57" s="38" customFormat="1" ht="24" customHeight="1"/>
    <row r="58" s="38" customFormat="1" ht="24" customHeight="1"/>
    <row r="59" s="38" customFormat="1" ht="24" customHeight="1"/>
    <row r="60" s="38" customFormat="1" ht="24" customHeight="1"/>
    <row r="61" s="38" customFormat="1" ht="24" customHeight="1"/>
    <row r="62" s="38" customFormat="1" ht="24" customHeight="1"/>
    <row r="63" s="38" customFormat="1" ht="24" customHeight="1"/>
    <row r="64" s="38" customFormat="1" ht="24" customHeight="1"/>
    <row r="65" s="38" customFormat="1" ht="24" customHeight="1"/>
    <row r="66" s="38" customFormat="1" ht="24" customHeight="1"/>
    <row r="67" s="38" customFormat="1" ht="24" customHeight="1"/>
    <row r="68" s="38" customFormat="1" ht="24" customHeight="1"/>
    <row r="69" s="38" customFormat="1" ht="24" customHeight="1"/>
    <row r="70" s="38" customFormat="1" ht="24" customHeight="1"/>
    <row r="71" s="38" customFormat="1" ht="24" customHeight="1"/>
    <row r="72" s="38" customFormat="1" ht="24" customHeight="1"/>
    <row r="73" s="38" customFormat="1" ht="24" customHeight="1"/>
    <row r="74" s="38" customFormat="1" ht="24" customHeight="1"/>
    <row r="75" s="38" customFormat="1" ht="24" customHeight="1"/>
    <row r="76" s="38" customFormat="1" ht="24" customHeight="1"/>
    <row r="77" s="38" customFormat="1" ht="24" customHeight="1"/>
    <row r="78" s="38" customFormat="1" ht="24" customHeight="1"/>
    <row r="79" s="38" customFormat="1" ht="24" customHeight="1"/>
    <row r="80" s="38" customFormat="1" ht="24" customHeight="1"/>
  </sheetData>
  <mergeCells count="2">
    <mergeCell ref="A2:C2"/>
    <mergeCell ref="A31:C31"/>
  </mergeCells>
  <printOptions horizontalCentered="1"/>
  <pageMargins left="0.352777777777778" right="0.352777777777778" top="0.588888888888889" bottom="0.588888888888889" header="0.313888888888889" footer="0.313888888888889"/>
  <pageSetup paperSize="9" scale="94" orientation="portrait"/>
  <headerFooter>
    <oddFooter>&amp;C&amp;"宋体,常规"&amp;11&amp;P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workbookViewId="0">
      <selection activeCell="C5" sqref="C5"/>
    </sheetView>
  </sheetViews>
  <sheetFormatPr defaultColWidth="10" defaultRowHeight="15" outlineLevelRow="4"/>
  <cols>
    <col min="1" max="1" width="10.75" style="73" customWidth="1"/>
    <col min="2" max="2" width="12.75" style="73" customWidth="1"/>
    <col min="3" max="3" width="13" style="73" customWidth="1"/>
    <col min="4" max="4" width="12.6333333333333" style="73" customWidth="1"/>
    <col min="5" max="6" width="10.75" style="73" customWidth="1"/>
    <col min="7" max="7" width="12.8833333333333" style="73" customWidth="1"/>
    <col min="8" max="8" width="14.5" style="73" customWidth="1"/>
    <col min="9" max="9" width="12.75" style="73" customWidth="1"/>
    <col min="10" max="10" width="12.6333333333333" style="73" customWidth="1"/>
    <col min="11" max="11" width="12.3833333333333" style="73" customWidth="1"/>
    <col min="12" max="16384" width="10" style="73"/>
  </cols>
  <sheetData>
    <row r="1" s="73" customFormat="1" ht="24.95" customHeight="1" spans="1:11">
      <c r="A1" s="75" t="s">
        <v>2007</v>
      </c>
    </row>
    <row r="2" s="73" customFormat="1" ht="30" customHeight="1" spans="1:11">
      <c r="A2" s="76" t="s">
        <v>2008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="73" customFormat="1" ht="24.95" customHeight="1" spans="1:11">
      <c r="A3" s="77"/>
      <c r="B3" s="77"/>
      <c r="C3" s="77"/>
      <c r="D3" s="77"/>
      <c r="E3" s="77"/>
      <c r="F3" s="77"/>
      <c r="G3" s="77"/>
      <c r="H3" s="77"/>
      <c r="I3" s="78" t="s">
        <v>1521</v>
      </c>
      <c r="J3" s="78"/>
      <c r="K3" s="78"/>
    </row>
    <row r="4" s="74" customFormat="1" ht="39.95" customHeight="1" spans="1:11">
      <c r="A4" s="79" t="s">
        <v>2009</v>
      </c>
      <c r="B4" s="80" t="s">
        <v>2010</v>
      </c>
      <c r="C4" s="80" t="s">
        <v>2011</v>
      </c>
      <c r="D4" s="80" t="s">
        <v>2012</v>
      </c>
      <c r="E4" s="80" t="s">
        <v>2013</v>
      </c>
      <c r="F4" s="80" t="s">
        <v>2014</v>
      </c>
      <c r="G4" s="80" t="s">
        <v>2015</v>
      </c>
      <c r="H4" s="80" t="s">
        <v>2016</v>
      </c>
      <c r="I4" s="80" t="s">
        <v>2017</v>
      </c>
      <c r="J4" s="80" t="s">
        <v>2018</v>
      </c>
      <c r="K4" s="80" t="s">
        <v>2019</v>
      </c>
    </row>
    <row r="5" s="74" customFormat="1" ht="24.95" customHeight="1" spans="1:11">
      <c r="A5" s="79" t="s">
        <v>2020</v>
      </c>
      <c r="B5" s="81">
        <v>4825</v>
      </c>
      <c r="C5" s="81">
        <v>6636</v>
      </c>
      <c r="D5" s="81">
        <v>5800</v>
      </c>
      <c r="E5" s="81">
        <v>14628</v>
      </c>
      <c r="F5" s="81">
        <v>17020</v>
      </c>
      <c r="G5" s="81">
        <v>9537</v>
      </c>
      <c r="H5" s="81">
        <v>27531</v>
      </c>
      <c r="I5" s="82">
        <v>27165</v>
      </c>
      <c r="J5" s="82">
        <v>35270</v>
      </c>
      <c r="K5" s="82">
        <v>38267</v>
      </c>
    </row>
  </sheetData>
  <mergeCells count="2">
    <mergeCell ref="A2:K2"/>
    <mergeCell ref="I3:K3"/>
  </mergeCells>
  <printOptions horizontalCentered="1"/>
  <pageMargins left="0.352777777777778" right="0.352777777777778" top="0.588888888888889" bottom="0.588888888888889" header="0.313888888888889" footer="0.313888888888889"/>
  <pageSetup paperSize="9" scale="72" fitToHeight="0" orientation="portrait"/>
  <headerFooter>
    <oddFooter>&amp;C&amp;"宋体,常规"&amp;11&amp;P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0"/>
  <sheetViews>
    <sheetView topLeftCell="A9" workbookViewId="0">
      <selection activeCell="C5" sqref="C5"/>
    </sheetView>
  </sheetViews>
  <sheetFormatPr defaultColWidth="8.88333333333333" defaultRowHeight="15"/>
  <cols>
    <col min="1" max="1" width="6.875" style="58" customWidth="1"/>
    <col min="2" max="2" width="13.5" style="58" customWidth="1"/>
    <col min="3" max="3" width="30.8833333333333" style="61" customWidth="1"/>
    <col min="4" max="4" width="15.6333333333333" style="58" customWidth="1"/>
    <col min="5" max="5" width="20.1333333333333" style="58" customWidth="1"/>
    <col min="6" max="6" width="17.25" style="58" customWidth="1"/>
    <col min="7" max="8" width="13" style="58" customWidth="1"/>
    <col min="9" max="9" width="14.75" style="62" customWidth="1"/>
    <col min="10" max="16384" width="8.88333333333333" style="38"/>
  </cols>
  <sheetData>
    <row r="1" s="34" customFormat="1" ht="24.95" customHeight="1" spans="1:9">
      <c r="A1" s="39" t="s">
        <v>2021</v>
      </c>
      <c r="B1" s="39"/>
      <c r="I1" s="63"/>
    </row>
    <row r="2" s="59" customFormat="1" ht="30" customHeight="1" spans="1:9">
      <c r="A2" s="12" t="s">
        <v>2022</v>
      </c>
      <c r="B2" s="12"/>
      <c r="C2" s="2"/>
      <c r="D2" s="2"/>
      <c r="E2" s="2"/>
      <c r="F2" s="2"/>
      <c r="G2" s="2"/>
      <c r="H2" s="2"/>
      <c r="I2" s="64"/>
    </row>
    <row r="3" s="36" customFormat="1" ht="24.95" customHeight="1" spans="1:9">
      <c r="A3" s="41"/>
      <c r="B3" s="41"/>
      <c r="C3" s="13"/>
      <c r="D3" s="13"/>
      <c r="E3" s="13"/>
      <c r="F3" s="13"/>
      <c r="G3" s="13"/>
      <c r="H3" s="65"/>
      <c r="I3" s="66" t="s">
        <v>1521</v>
      </c>
    </row>
    <row r="4" s="56" customFormat="1" ht="39.95" customHeight="1" spans="1:9">
      <c r="A4" s="67" t="s">
        <v>2023</v>
      </c>
      <c r="B4" s="42" t="s">
        <v>2024</v>
      </c>
      <c r="C4" s="17" t="s">
        <v>2025</v>
      </c>
      <c r="D4" s="17" t="s">
        <v>2026</v>
      </c>
      <c r="E4" s="17" t="s">
        <v>2027</v>
      </c>
      <c r="F4" s="17" t="s">
        <v>2028</v>
      </c>
      <c r="G4" s="17" t="s">
        <v>2029</v>
      </c>
      <c r="H4" s="17" t="s">
        <v>2030</v>
      </c>
      <c r="I4" s="68" t="s">
        <v>2031</v>
      </c>
    </row>
    <row r="5" s="60" customFormat="1" ht="75" customHeight="1" spans="1:9">
      <c r="A5" s="69">
        <v>1</v>
      </c>
      <c r="B5" s="69" t="s">
        <v>1377</v>
      </c>
      <c r="C5" s="27" t="s">
        <v>2032</v>
      </c>
      <c r="D5" s="27" t="s">
        <v>2033</v>
      </c>
      <c r="E5" s="27" t="s">
        <v>2034</v>
      </c>
      <c r="F5" s="27" t="s">
        <v>2034</v>
      </c>
      <c r="G5" s="70" t="s">
        <v>2035</v>
      </c>
      <c r="H5" s="28">
        <v>1200</v>
      </c>
      <c r="I5" s="71">
        <v>45898</v>
      </c>
    </row>
    <row r="6" s="60" customFormat="1" ht="65.1" customHeight="1" spans="1:9">
      <c r="A6" s="69">
        <v>2</v>
      </c>
      <c r="B6" s="69" t="s">
        <v>1377</v>
      </c>
      <c r="C6" s="27" t="s">
        <v>2036</v>
      </c>
      <c r="D6" s="27" t="s">
        <v>2037</v>
      </c>
      <c r="E6" s="27" t="s">
        <v>2034</v>
      </c>
      <c r="F6" s="27" t="s">
        <v>2034</v>
      </c>
      <c r="G6" s="72" t="s">
        <v>2038</v>
      </c>
      <c r="H6" s="28">
        <v>4200</v>
      </c>
      <c r="I6" s="71">
        <v>45898</v>
      </c>
    </row>
    <row r="7" s="60" customFormat="1" ht="65.1" customHeight="1" spans="1:9">
      <c r="A7" s="69">
        <v>3</v>
      </c>
      <c r="B7" s="69" t="s">
        <v>1377</v>
      </c>
      <c r="C7" s="27" t="s">
        <v>2039</v>
      </c>
      <c r="D7" s="27" t="s">
        <v>2040</v>
      </c>
      <c r="E7" s="27" t="s">
        <v>2041</v>
      </c>
      <c r="F7" s="27" t="s">
        <v>2042</v>
      </c>
      <c r="G7" s="72" t="s">
        <v>2038</v>
      </c>
      <c r="H7" s="28">
        <v>300</v>
      </c>
      <c r="I7" s="71">
        <v>45898</v>
      </c>
    </row>
    <row r="8" s="60" customFormat="1" ht="65.1" customHeight="1" spans="1:9">
      <c r="A8" s="69">
        <v>4</v>
      </c>
      <c r="B8" s="69" t="s">
        <v>1377</v>
      </c>
      <c r="C8" s="27" t="s">
        <v>2043</v>
      </c>
      <c r="D8" s="27" t="s">
        <v>2044</v>
      </c>
      <c r="E8" s="27" t="s">
        <v>2045</v>
      </c>
      <c r="F8" s="27" t="s">
        <v>2045</v>
      </c>
      <c r="G8" s="72" t="s">
        <v>2038</v>
      </c>
      <c r="H8" s="28">
        <v>500</v>
      </c>
      <c r="I8" s="71">
        <v>45898</v>
      </c>
    </row>
    <row r="9" s="60" customFormat="1" ht="65.1" customHeight="1" spans="1:9">
      <c r="A9" s="69">
        <v>5</v>
      </c>
      <c r="B9" s="69" t="s">
        <v>1377</v>
      </c>
      <c r="C9" s="27" t="s">
        <v>2046</v>
      </c>
      <c r="D9" s="27" t="s">
        <v>2047</v>
      </c>
      <c r="E9" s="27" t="s">
        <v>2048</v>
      </c>
      <c r="F9" s="27" t="s">
        <v>2049</v>
      </c>
      <c r="G9" s="70" t="s">
        <v>2035</v>
      </c>
      <c r="H9" s="28">
        <v>2000</v>
      </c>
      <c r="I9" s="71">
        <v>45867</v>
      </c>
    </row>
    <row r="10" s="60" customFormat="1" ht="65.1" customHeight="1" spans="1:9">
      <c r="A10" s="69">
        <v>6</v>
      </c>
      <c r="B10" s="69" t="s">
        <v>1377</v>
      </c>
      <c r="C10" s="27" t="s">
        <v>2050</v>
      </c>
      <c r="D10" s="27" t="s">
        <v>2051</v>
      </c>
      <c r="E10" s="27" t="s">
        <v>2052</v>
      </c>
      <c r="F10" s="27" t="s">
        <v>2042</v>
      </c>
      <c r="G10" s="70" t="s">
        <v>2035</v>
      </c>
      <c r="H10" s="28">
        <v>1100</v>
      </c>
      <c r="I10" s="71">
        <v>45717</v>
      </c>
    </row>
    <row r="11" s="60" customFormat="1" ht="65.1" customHeight="1" spans="1:9">
      <c r="A11" s="69">
        <v>7</v>
      </c>
      <c r="B11" s="69" t="s">
        <v>1377</v>
      </c>
      <c r="C11" s="27" t="s">
        <v>2053</v>
      </c>
      <c r="D11" s="27" t="s">
        <v>2054</v>
      </c>
      <c r="E11" s="27" t="s">
        <v>2055</v>
      </c>
      <c r="F11" s="27" t="s">
        <v>2055</v>
      </c>
      <c r="G11" s="72" t="s">
        <v>2038</v>
      </c>
      <c r="H11" s="28">
        <v>200</v>
      </c>
      <c r="I11" s="71">
        <v>45658</v>
      </c>
    </row>
    <row r="12" s="60" customFormat="1" ht="65.1" customHeight="1" spans="1:9">
      <c r="A12" s="69">
        <v>8</v>
      </c>
      <c r="B12" s="69" t="s">
        <v>1377</v>
      </c>
      <c r="C12" s="27" t="s">
        <v>2056</v>
      </c>
      <c r="D12" s="27" t="s">
        <v>2057</v>
      </c>
      <c r="E12" s="27" t="s">
        <v>2058</v>
      </c>
      <c r="F12" s="32" t="s">
        <v>2059</v>
      </c>
      <c r="G12" s="70" t="s">
        <v>2035</v>
      </c>
      <c r="H12" s="28">
        <v>2600</v>
      </c>
      <c r="I12" s="71">
        <v>45839</v>
      </c>
    </row>
    <row r="13" s="60" customFormat="1" ht="65.1" customHeight="1" spans="1:9">
      <c r="A13" s="69">
        <v>9</v>
      </c>
      <c r="B13" s="69" t="s">
        <v>1377</v>
      </c>
      <c r="C13" s="27" t="s">
        <v>2060</v>
      </c>
      <c r="D13" s="27" t="s">
        <v>2061</v>
      </c>
      <c r="E13" s="27" t="s">
        <v>2062</v>
      </c>
      <c r="F13" s="32" t="s">
        <v>2059</v>
      </c>
      <c r="G13" s="70" t="s">
        <v>2035</v>
      </c>
      <c r="H13" s="28">
        <v>2800</v>
      </c>
      <c r="I13" s="71">
        <v>45717</v>
      </c>
    </row>
    <row r="14" s="60" customFormat="1" ht="65.1" customHeight="1" spans="1:9">
      <c r="A14" s="69">
        <v>10</v>
      </c>
      <c r="B14" s="69" t="s">
        <v>1377</v>
      </c>
      <c r="C14" s="27" t="s">
        <v>2063</v>
      </c>
      <c r="D14" s="27" t="s">
        <v>2064</v>
      </c>
      <c r="E14" s="27" t="s">
        <v>2065</v>
      </c>
      <c r="F14" s="27" t="s">
        <v>2066</v>
      </c>
      <c r="G14" s="70" t="s">
        <v>2035</v>
      </c>
      <c r="H14" s="28">
        <v>3600</v>
      </c>
      <c r="I14" s="71">
        <v>45839</v>
      </c>
    </row>
    <row r="15" s="60" customFormat="1" ht="65.1" customHeight="1" spans="1:9">
      <c r="A15" s="69">
        <v>11</v>
      </c>
      <c r="B15" s="69" t="s">
        <v>1377</v>
      </c>
      <c r="C15" s="27" t="s">
        <v>2067</v>
      </c>
      <c r="D15" s="27" t="s">
        <v>2064</v>
      </c>
      <c r="E15" s="27" t="s">
        <v>2065</v>
      </c>
      <c r="F15" s="27" t="s">
        <v>2066</v>
      </c>
      <c r="G15" s="70" t="s">
        <v>2035</v>
      </c>
      <c r="H15" s="28">
        <v>4200</v>
      </c>
      <c r="I15" s="71">
        <v>45870</v>
      </c>
    </row>
    <row r="16" s="38" customFormat="1" ht="62" customHeight="1" spans="1:9">
      <c r="A16" s="69">
        <v>12</v>
      </c>
      <c r="B16" s="69" t="s">
        <v>1377</v>
      </c>
      <c r="C16" s="27" t="s">
        <v>2068</v>
      </c>
      <c r="D16" s="27" t="s">
        <v>2064</v>
      </c>
      <c r="E16" s="27" t="s">
        <v>2065</v>
      </c>
      <c r="F16" s="27" t="s">
        <v>2066</v>
      </c>
      <c r="G16" s="70" t="s">
        <v>2035</v>
      </c>
      <c r="H16" s="28">
        <v>3600</v>
      </c>
      <c r="I16" s="71">
        <v>45839</v>
      </c>
    </row>
    <row r="17" s="38" customFormat="1" ht="62" customHeight="1" spans="1:9">
      <c r="A17" s="69">
        <v>13</v>
      </c>
      <c r="B17" s="69" t="s">
        <v>1377</v>
      </c>
      <c r="C17" s="32" t="s">
        <v>2069</v>
      </c>
      <c r="D17" s="32" t="s">
        <v>2070</v>
      </c>
      <c r="E17" s="27" t="s">
        <v>2034</v>
      </c>
      <c r="F17" s="27" t="s">
        <v>2034</v>
      </c>
      <c r="G17" s="70" t="s">
        <v>2035</v>
      </c>
      <c r="H17" s="28">
        <v>4400</v>
      </c>
      <c r="I17" s="71">
        <v>45809</v>
      </c>
    </row>
    <row r="18" s="38" customFormat="1" ht="62" customHeight="1" spans="1:9">
      <c r="A18" s="69">
        <v>14</v>
      </c>
      <c r="B18" s="69" t="s">
        <v>1377</v>
      </c>
      <c r="C18" s="32" t="s">
        <v>2069</v>
      </c>
      <c r="D18" s="32" t="s">
        <v>2070</v>
      </c>
      <c r="E18" s="32" t="s">
        <v>2071</v>
      </c>
      <c r="F18" s="32" t="s">
        <v>2071</v>
      </c>
      <c r="G18" s="70" t="s">
        <v>2035</v>
      </c>
      <c r="H18" s="28">
        <v>6700</v>
      </c>
      <c r="I18" s="71">
        <v>45839</v>
      </c>
    </row>
    <row r="19" s="38" customFormat="1" ht="24" customHeight="1" spans="1:9">
      <c r="A19" s="58"/>
      <c r="B19" s="58"/>
      <c r="C19" s="61"/>
      <c r="D19" s="58"/>
      <c r="E19" s="58"/>
      <c r="F19" s="58"/>
      <c r="G19" s="58"/>
      <c r="H19" s="58"/>
      <c r="I19" s="62"/>
    </row>
    <row r="20" s="38" customFormat="1" ht="24" customHeight="1" spans="1:9">
      <c r="A20" s="58"/>
      <c r="B20" s="58"/>
      <c r="C20" s="61"/>
      <c r="D20" s="58"/>
      <c r="E20" s="58"/>
      <c r="F20" s="58"/>
      <c r="G20" s="58"/>
      <c r="H20" s="58"/>
      <c r="I20" s="62"/>
    </row>
    <row r="21" s="38" customFormat="1" ht="24" customHeight="1" spans="1:9">
      <c r="A21" s="58"/>
      <c r="B21" s="58"/>
      <c r="C21" s="61"/>
      <c r="D21" s="58"/>
      <c r="E21" s="58"/>
      <c r="F21" s="58"/>
      <c r="G21" s="58"/>
      <c r="H21" s="58"/>
      <c r="I21" s="62"/>
    </row>
    <row r="22" s="38" customFormat="1" ht="24" customHeight="1" spans="1:9">
      <c r="A22" s="58"/>
      <c r="B22" s="58"/>
      <c r="C22" s="61"/>
      <c r="D22" s="58"/>
      <c r="E22" s="58"/>
      <c r="F22" s="58"/>
      <c r="G22" s="58"/>
      <c r="H22" s="58"/>
      <c r="I22" s="62"/>
    </row>
    <row r="23" s="38" customFormat="1" ht="24" customHeight="1" spans="1:9">
      <c r="A23" s="58"/>
      <c r="B23" s="58"/>
      <c r="C23" s="61"/>
      <c r="D23" s="58"/>
      <c r="E23" s="58"/>
      <c r="F23" s="58"/>
      <c r="G23" s="58"/>
      <c r="H23" s="58"/>
      <c r="I23" s="62"/>
    </row>
    <row r="24" s="38" customFormat="1" ht="24" customHeight="1" spans="1:9">
      <c r="A24" s="58"/>
      <c r="B24" s="58"/>
      <c r="C24" s="61"/>
      <c r="D24" s="58"/>
      <c r="E24" s="58"/>
      <c r="F24" s="58"/>
      <c r="G24" s="58"/>
      <c r="H24" s="58"/>
      <c r="I24" s="62"/>
    </row>
    <row r="25" s="38" customFormat="1" ht="24" customHeight="1" spans="1:9">
      <c r="A25" s="58"/>
      <c r="B25" s="58"/>
      <c r="C25" s="61"/>
      <c r="D25" s="58"/>
      <c r="E25" s="58"/>
      <c r="F25" s="58"/>
      <c r="G25" s="58"/>
      <c r="H25" s="58"/>
      <c r="I25" s="62"/>
    </row>
    <row r="26" s="38" customFormat="1" ht="24" customHeight="1" spans="1:9">
      <c r="A26" s="58"/>
      <c r="B26" s="58"/>
      <c r="C26" s="61"/>
      <c r="D26" s="58"/>
      <c r="E26" s="58"/>
      <c r="F26" s="58"/>
      <c r="G26" s="58"/>
      <c r="H26" s="58"/>
      <c r="I26" s="62"/>
    </row>
    <row r="27" s="38" customFormat="1" ht="24" customHeight="1" spans="1:9">
      <c r="A27" s="58"/>
      <c r="B27" s="58"/>
      <c r="C27" s="61"/>
      <c r="D27" s="58"/>
      <c r="E27" s="58"/>
      <c r="F27" s="58"/>
      <c r="G27" s="58"/>
      <c r="H27" s="58"/>
      <c r="I27" s="62"/>
    </row>
    <row r="28" s="38" customFormat="1" ht="24" customHeight="1" spans="1:9">
      <c r="A28" s="58"/>
      <c r="B28" s="58"/>
      <c r="C28" s="61"/>
      <c r="D28" s="58"/>
      <c r="E28" s="58"/>
      <c r="F28" s="58"/>
      <c r="G28" s="58"/>
      <c r="H28" s="58"/>
      <c r="I28" s="62"/>
    </row>
    <row r="29" s="38" customFormat="1" ht="24" customHeight="1" spans="1:9">
      <c r="A29" s="58"/>
      <c r="B29" s="58"/>
      <c r="C29" s="61"/>
      <c r="D29" s="58"/>
      <c r="E29" s="58"/>
      <c r="F29" s="58"/>
      <c r="G29" s="58"/>
      <c r="H29" s="58"/>
      <c r="I29" s="62"/>
    </row>
    <row r="30" s="38" customFormat="1" ht="24" customHeight="1" spans="1:9">
      <c r="A30" s="58"/>
      <c r="B30" s="58"/>
      <c r="C30" s="61"/>
      <c r="D30" s="58"/>
      <c r="E30" s="58"/>
      <c r="F30" s="58"/>
      <c r="G30" s="58"/>
      <c r="H30" s="58"/>
      <c r="I30" s="62"/>
    </row>
    <row r="31" s="38" customFormat="1" ht="24" customHeight="1" spans="1:9">
      <c r="A31" s="58"/>
      <c r="B31" s="58"/>
      <c r="C31" s="61"/>
      <c r="D31" s="58"/>
      <c r="E31" s="58"/>
      <c r="F31" s="58"/>
      <c r="G31" s="58"/>
      <c r="H31" s="58"/>
      <c r="I31" s="62"/>
    </row>
    <row r="32" s="38" customFormat="1" ht="24" customHeight="1" spans="1:9">
      <c r="A32" s="58"/>
      <c r="B32" s="58"/>
      <c r="C32" s="61"/>
      <c r="D32" s="58"/>
      <c r="E32" s="58"/>
      <c r="F32" s="58"/>
      <c r="G32" s="58"/>
      <c r="H32" s="58"/>
      <c r="I32" s="62"/>
    </row>
    <row r="33" s="38" customFormat="1" ht="24" customHeight="1" spans="1:9">
      <c r="A33" s="58"/>
      <c r="B33" s="58"/>
      <c r="C33" s="61"/>
      <c r="D33" s="58"/>
      <c r="E33" s="58"/>
      <c r="F33" s="58"/>
      <c r="G33" s="58"/>
      <c r="H33" s="58"/>
      <c r="I33" s="62"/>
    </row>
    <row r="34" s="38" customFormat="1" ht="24" customHeight="1" spans="1:9">
      <c r="A34" s="58"/>
      <c r="B34" s="58"/>
      <c r="C34" s="61"/>
      <c r="D34" s="58"/>
      <c r="E34" s="58"/>
      <c r="F34" s="58"/>
      <c r="G34" s="58"/>
      <c r="H34" s="58"/>
      <c r="I34" s="62"/>
    </row>
    <row r="35" s="38" customFormat="1" ht="24" customHeight="1" spans="1:9">
      <c r="A35" s="58"/>
      <c r="B35" s="58"/>
      <c r="C35" s="61"/>
      <c r="D35" s="58"/>
      <c r="E35" s="58"/>
      <c r="F35" s="58"/>
      <c r="G35" s="58"/>
      <c r="H35" s="58"/>
      <c r="I35" s="62"/>
    </row>
    <row r="36" s="38" customFormat="1" ht="24" customHeight="1" spans="1:9">
      <c r="A36" s="58"/>
      <c r="B36" s="58"/>
      <c r="C36" s="61"/>
      <c r="D36" s="58"/>
      <c r="E36" s="58"/>
      <c r="F36" s="58"/>
      <c r="G36" s="58"/>
      <c r="H36" s="58"/>
      <c r="I36" s="62"/>
    </row>
    <row r="37" s="38" customFormat="1" ht="24" customHeight="1" spans="1:9">
      <c r="A37" s="58"/>
      <c r="B37" s="58"/>
      <c r="C37" s="61"/>
      <c r="D37" s="58"/>
      <c r="E37" s="58"/>
      <c r="F37" s="58"/>
      <c r="G37" s="58"/>
      <c r="H37" s="58"/>
      <c r="I37" s="62"/>
    </row>
    <row r="38" s="38" customFormat="1" ht="24" customHeight="1" spans="1:9">
      <c r="A38" s="58"/>
      <c r="B38" s="58"/>
      <c r="C38" s="61"/>
      <c r="D38" s="58"/>
      <c r="E38" s="58"/>
      <c r="F38" s="58"/>
      <c r="G38" s="58"/>
      <c r="H38" s="58"/>
      <c r="I38" s="62"/>
    </row>
    <row r="39" s="38" customFormat="1" ht="24" customHeight="1" spans="1:9">
      <c r="A39" s="58"/>
      <c r="B39" s="58"/>
      <c r="C39" s="61"/>
      <c r="D39" s="58"/>
      <c r="E39" s="58"/>
      <c r="F39" s="58"/>
      <c r="G39" s="58"/>
      <c r="H39" s="58"/>
      <c r="I39" s="62"/>
    </row>
    <row r="40" s="38" customFormat="1" ht="24" customHeight="1" spans="1:9">
      <c r="A40" s="58"/>
      <c r="B40" s="58"/>
      <c r="C40" s="61"/>
      <c r="D40" s="58"/>
      <c r="E40" s="58"/>
      <c r="F40" s="58"/>
      <c r="G40" s="58"/>
      <c r="H40" s="58"/>
      <c r="I40" s="62"/>
    </row>
    <row r="41" s="38" customFormat="1" ht="24" customHeight="1" spans="1:9">
      <c r="A41" s="58"/>
      <c r="B41" s="58"/>
      <c r="C41" s="61"/>
      <c r="D41" s="58"/>
      <c r="E41" s="58"/>
      <c r="F41" s="58"/>
      <c r="G41" s="58"/>
      <c r="H41" s="58"/>
      <c r="I41" s="62"/>
    </row>
    <row r="42" s="38" customFormat="1" ht="24" customHeight="1" spans="1:9">
      <c r="A42" s="58"/>
      <c r="B42" s="58"/>
      <c r="C42" s="61"/>
      <c r="D42" s="58"/>
      <c r="E42" s="58"/>
      <c r="F42" s="58"/>
      <c r="G42" s="58"/>
      <c r="H42" s="58"/>
      <c r="I42" s="62"/>
    </row>
    <row r="43" s="38" customFormat="1" ht="24" customHeight="1" spans="1:9">
      <c r="A43" s="58"/>
      <c r="B43" s="58"/>
      <c r="C43" s="61"/>
      <c r="D43" s="58"/>
      <c r="E43" s="58"/>
      <c r="F43" s="58"/>
      <c r="G43" s="58"/>
      <c r="H43" s="58"/>
      <c r="I43" s="62"/>
    </row>
    <row r="44" s="38" customFormat="1" ht="24" customHeight="1" spans="1:9">
      <c r="A44" s="58"/>
      <c r="B44" s="58"/>
      <c r="C44" s="61"/>
      <c r="D44" s="58"/>
      <c r="E44" s="58"/>
      <c r="F44" s="58"/>
      <c r="G44" s="58"/>
      <c r="H44" s="58"/>
      <c r="I44" s="62"/>
    </row>
    <row r="45" s="38" customFormat="1" ht="24" customHeight="1" spans="1:9">
      <c r="A45" s="58"/>
      <c r="B45" s="58"/>
      <c r="C45" s="61"/>
      <c r="D45" s="58"/>
      <c r="E45" s="58"/>
      <c r="F45" s="58"/>
      <c r="G45" s="58"/>
      <c r="H45" s="58"/>
      <c r="I45" s="62"/>
    </row>
    <row r="46" s="38" customFormat="1" ht="24" customHeight="1" spans="1:9">
      <c r="A46" s="58"/>
      <c r="B46" s="58"/>
      <c r="C46" s="61"/>
      <c r="D46" s="58"/>
      <c r="E46" s="58"/>
      <c r="F46" s="58"/>
      <c r="G46" s="58"/>
      <c r="H46" s="58"/>
      <c r="I46" s="62"/>
    </row>
    <row r="47" s="38" customFormat="1" ht="24" customHeight="1" spans="1:9">
      <c r="A47" s="58"/>
      <c r="B47" s="58"/>
      <c r="C47" s="61"/>
      <c r="D47" s="58"/>
      <c r="E47" s="58"/>
      <c r="F47" s="58"/>
      <c r="G47" s="58"/>
      <c r="H47" s="58"/>
      <c r="I47" s="62"/>
    </row>
    <row r="48" s="38" customFormat="1" ht="24" customHeight="1" spans="1:9">
      <c r="A48" s="58"/>
      <c r="B48" s="58"/>
      <c r="C48" s="61"/>
      <c r="D48" s="58"/>
      <c r="E48" s="58"/>
      <c r="F48" s="58"/>
      <c r="G48" s="58"/>
      <c r="H48" s="58"/>
      <c r="I48" s="62"/>
    </row>
    <row r="49" s="38" customFormat="1" ht="24" customHeight="1" spans="1:9">
      <c r="A49" s="58"/>
      <c r="B49" s="58"/>
      <c r="C49" s="61"/>
      <c r="D49" s="58"/>
      <c r="E49" s="58"/>
      <c r="F49" s="58"/>
      <c r="G49" s="58"/>
      <c r="H49" s="58"/>
      <c r="I49" s="62"/>
    </row>
    <row r="50" s="38" customFormat="1" ht="24" customHeight="1" spans="1:9">
      <c r="A50" s="58"/>
      <c r="B50" s="58"/>
      <c r="C50" s="61"/>
      <c r="D50" s="58"/>
      <c r="E50" s="58"/>
      <c r="F50" s="58"/>
      <c r="G50" s="58"/>
      <c r="H50" s="58"/>
      <c r="I50" s="62"/>
    </row>
    <row r="51" s="38" customFormat="1" ht="24" customHeight="1" spans="1:9">
      <c r="A51" s="58"/>
      <c r="B51" s="58"/>
      <c r="C51" s="61"/>
      <c r="D51" s="58"/>
      <c r="E51" s="58"/>
      <c r="F51" s="58"/>
      <c r="G51" s="58"/>
      <c r="H51" s="58"/>
      <c r="I51" s="62"/>
    </row>
    <row r="52" s="38" customFormat="1" ht="24" customHeight="1" spans="1:9">
      <c r="A52" s="58"/>
      <c r="B52" s="58"/>
      <c r="C52" s="61"/>
      <c r="D52" s="58"/>
      <c r="E52" s="58"/>
      <c r="F52" s="58"/>
      <c r="G52" s="58"/>
      <c r="H52" s="58"/>
      <c r="I52" s="62"/>
    </row>
    <row r="53" s="38" customFormat="1" ht="24" customHeight="1" spans="1:9">
      <c r="A53" s="58"/>
      <c r="B53" s="58"/>
      <c r="C53" s="61"/>
      <c r="D53" s="58"/>
      <c r="E53" s="58"/>
      <c r="F53" s="58"/>
      <c r="G53" s="58"/>
      <c r="H53" s="58"/>
      <c r="I53" s="62"/>
    </row>
    <row r="54" s="38" customFormat="1" ht="24" customHeight="1" spans="1:9">
      <c r="A54" s="58"/>
      <c r="B54" s="58"/>
      <c r="C54" s="61"/>
      <c r="D54" s="58"/>
      <c r="E54" s="58"/>
      <c r="F54" s="58"/>
      <c r="G54" s="58"/>
      <c r="H54" s="58"/>
      <c r="I54" s="62"/>
    </row>
    <row r="55" s="38" customFormat="1" ht="24" customHeight="1" spans="1:9">
      <c r="A55" s="58"/>
      <c r="B55" s="58"/>
      <c r="C55" s="61"/>
      <c r="D55" s="58"/>
      <c r="E55" s="58"/>
      <c r="F55" s="58"/>
      <c r="G55" s="58"/>
      <c r="H55" s="58"/>
      <c r="I55" s="62"/>
    </row>
    <row r="56" s="38" customFormat="1" ht="24" customHeight="1" spans="1:9">
      <c r="A56" s="58"/>
      <c r="B56" s="58"/>
      <c r="C56" s="61"/>
      <c r="D56" s="58"/>
      <c r="E56" s="58"/>
      <c r="F56" s="58"/>
      <c r="G56" s="58"/>
      <c r="H56" s="58"/>
      <c r="I56" s="62"/>
    </row>
    <row r="57" s="38" customFormat="1" ht="24" customHeight="1" spans="1:9">
      <c r="A57" s="58"/>
      <c r="B57" s="58"/>
      <c r="C57" s="61"/>
      <c r="D57" s="58"/>
      <c r="E57" s="58"/>
      <c r="F57" s="58"/>
      <c r="G57" s="58"/>
      <c r="H57" s="58"/>
      <c r="I57" s="62"/>
    </row>
    <row r="58" s="38" customFormat="1" ht="24" customHeight="1" spans="1:9">
      <c r="A58" s="58"/>
      <c r="B58" s="58"/>
      <c r="C58" s="61"/>
      <c r="D58" s="58"/>
      <c r="E58" s="58"/>
      <c r="F58" s="58"/>
      <c r="G58" s="58"/>
      <c r="H58" s="58"/>
      <c r="I58" s="62"/>
    </row>
    <row r="59" s="38" customFormat="1" ht="24" customHeight="1" spans="1:9">
      <c r="A59" s="58"/>
      <c r="B59" s="58"/>
      <c r="C59" s="61"/>
      <c r="D59" s="58"/>
      <c r="E59" s="58"/>
      <c r="F59" s="58"/>
      <c r="G59" s="58"/>
      <c r="H59" s="58"/>
      <c r="I59" s="62"/>
    </row>
    <row r="60" s="38" customFormat="1" ht="24" customHeight="1" spans="1:9">
      <c r="A60" s="58"/>
      <c r="B60" s="58"/>
      <c r="C60" s="61"/>
      <c r="D60" s="58"/>
      <c r="E60" s="58"/>
      <c r="F60" s="58"/>
      <c r="G60" s="58"/>
      <c r="H60" s="58"/>
      <c r="I60" s="62"/>
    </row>
    <row r="61" s="38" customFormat="1" ht="24" customHeight="1" spans="1:9">
      <c r="A61" s="58"/>
      <c r="B61" s="58"/>
      <c r="C61" s="61"/>
      <c r="D61" s="58"/>
      <c r="E61" s="58"/>
      <c r="F61" s="58"/>
      <c r="G61" s="58"/>
      <c r="H61" s="58"/>
      <c r="I61" s="62"/>
    </row>
    <row r="62" s="38" customFormat="1" ht="24" customHeight="1" spans="1:9">
      <c r="A62" s="58"/>
      <c r="B62" s="58"/>
      <c r="C62" s="61"/>
      <c r="D62" s="58"/>
      <c r="E62" s="58"/>
      <c r="F62" s="58"/>
      <c r="G62" s="58"/>
      <c r="H62" s="58"/>
      <c r="I62" s="62"/>
    </row>
    <row r="63" s="38" customFormat="1" ht="24" customHeight="1" spans="1:9">
      <c r="A63" s="58"/>
      <c r="B63" s="58"/>
      <c r="C63" s="61"/>
      <c r="D63" s="58"/>
      <c r="E63" s="58"/>
      <c r="F63" s="58"/>
      <c r="G63" s="58"/>
      <c r="H63" s="58"/>
      <c r="I63" s="62"/>
    </row>
    <row r="64" s="38" customFormat="1" ht="24" customHeight="1" spans="1:9">
      <c r="A64" s="58"/>
      <c r="B64" s="58"/>
      <c r="C64" s="61"/>
      <c r="D64" s="58"/>
      <c r="E64" s="58"/>
      <c r="F64" s="58"/>
      <c r="G64" s="58"/>
      <c r="H64" s="58"/>
      <c r="I64" s="62"/>
    </row>
    <row r="65" s="38" customFormat="1" ht="24" customHeight="1" spans="1:9">
      <c r="A65" s="58"/>
      <c r="B65" s="58"/>
      <c r="C65" s="61"/>
      <c r="D65" s="58"/>
      <c r="E65" s="58"/>
      <c r="F65" s="58"/>
      <c r="G65" s="58"/>
      <c r="H65" s="58"/>
      <c r="I65" s="62"/>
    </row>
    <row r="66" s="38" customFormat="1" ht="24" customHeight="1" spans="1:9">
      <c r="A66" s="58"/>
      <c r="B66" s="58"/>
      <c r="C66" s="61"/>
      <c r="D66" s="58"/>
      <c r="E66" s="58"/>
      <c r="F66" s="58"/>
      <c r="G66" s="58"/>
      <c r="H66" s="58"/>
      <c r="I66" s="62"/>
    </row>
    <row r="67" s="38" customFormat="1" ht="24" customHeight="1" spans="1:9">
      <c r="A67" s="58"/>
      <c r="B67" s="58"/>
      <c r="C67" s="61"/>
      <c r="D67" s="58"/>
      <c r="E67" s="58"/>
      <c r="F67" s="58"/>
      <c r="G67" s="58"/>
      <c r="H67" s="58"/>
      <c r="I67" s="62"/>
    </row>
    <row r="68" s="38" customFormat="1" ht="24" customHeight="1" spans="1:9">
      <c r="A68" s="58"/>
      <c r="B68" s="58"/>
      <c r="C68" s="61"/>
      <c r="D68" s="58"/>
      <c r="E68" s="58"/>
      <c r="F68" s="58"/>
      <c r="G68" s="58"/>
      <c r="H68" s="58"/>
      <c r="I68" s="62"/>
    </row>
    <row r="69" s="38" customFormat="1" ht="24" customHeight="1" spans="1:9">
      <c r="A69" s="58"/>
      <c r="B69" s="58"/>
      <c r="C69" s="61"/>
      <c r="D69" s="58"/>
      <c r="E69" s="58"/>
      <c r="F69" s="58"/>
      <c r="G69" s="58"/>
      <c r="H69" s="58"/>
      <c r="I69" s="62"/>
    </row>
    <row r="70" s="38" customFormat="1" ht="24" customHeight="1" spans="1:9">
      <c r="A70" s="58"/>
      <c r="B70" s="58"/>
      <c r="C70" s="61"/>
      <c r="D70" s="58"/>
      <c r="E70" s="58"/>
      <c r="F70" s="58"/>
      <c r="G70" s="58"/>
      <c r="H70" s="58"/>
      <c r="I70" s="62"/>
    </row>
  </sheetData>
  <mergeCells count="1">
    <mergeCell ref="A2:I2"/>
  </mergeCells>
  <conditionalFormatting sqref="C5">
    <cfRule type="expression" dxfId="0" priority="17" stopIfTrue="1">
      <formula>AND(COUNTIF($D:$D,C5)&gt;1,NOT(ISBLANK(C5)))</formula>
    </cfRule>
    <cfRule type="expression" dxfId="0" priority="18" stopIfTrue="1">
      <formula>AND(COUNTIF($D$5:$D$695,C5)&gt;1,NOT(ISBLANK(C5)))</formula>
    </cfRule>
  </conditionalFormatting>
  <conditionalFormatting sqref="C6">
    <cfRule type="expression" dxfId="0" priority="19" stopIfTrue="1">
      <formula>AND(COUNTIF($D:$D,C6)&gt;1,NOT(ISBLANK(C6)))</formula>
    </cfRule>
    <cfRule type="expression" dxfId="0" priority="20" stopIfTrue="1">
      <formula>AND(COUNTIF($D$5:$D$695,C6)&gt;1,NOT(ISBLANK(C6)))</formula>
    </cfRule>
  </conditionalFormatting>
  <conditionalFormatting sqref="C7">
    <cfRule type="expression" dxfId="0" priority="21" stopIfTrue="1">
      <formula>AND(COUNTIF($D:$D,C7)&gt;1,NOT(ISBLANK(C7)))</formula>
    </cfRule>
    <cfRule type="expression" dxfId="0" priority="22" stopIfTrue="1">
      <formula>AND(COUNTIF($D$5:$D$695,C7)&gt;1,NOT(ISBLANK(C7)))</formula>
    </cfRule>
  </conditionalFormatting>
  <conditionalFormatting sqref="C8">
    <cfRule type="expression" dxfId="0" priority="23" stopIfTrue="1">
      <formula>AND(COUNTIF($D:$D,C8)&gt;1,NOT(ISBLANK(C8)))</formula>
    </cfRule>
    <cfRule type="expression" dxfId="0" priority="24" stopIfTrue="1">
      <formula>AND(COUNTIF($D$5:$D$695,C8)&gt;1,NOT(ISBLANK(C8)))</formula>
    </cfRule>
  </conditionalFormatting>
  <conditionalFormatting sqref="C9">
    <cfRule type="expression" dxfId="0" priority="13" stopIfTrue="1">
      <formula>AND(COUNTIF($D:$D,C9)&gt;1,NOT(ISBLANK(C9)))</formula>
    </cfRule>
    <cfRule type="expression" dxfId="0" priority="16" stopIfTrue="1">
      <formula>AND(COUNTIF($D$5:$D$695,C9)&gt;1,NOT(ISBLANK(C9)))</formula>
    </cfRule>
  </conditionalFormatting>
  <conditionalFormatting sqref="C10">
    <cfRule type="expression" dxfId="0" priority="12" stopIfTrue="1">
      <formula>AND(COUNTIF($D:$D,C10)&gt;1,NOT(ISBLANK(C10)))</formula>
    </cfRule>
    <cfRule type="expression" dxfId="0" priority="15" stopIfTrue="1">
      <formula>AND(COUNTIF($D$5:$D$695,C10)&gt;1,NOT(ISBLANK(C10)))</formula>
    </cfRule>
  </conditionalFormatting>
  <conditionalFormatting sqref="C11">
    <cfRule type="expression" dxfId="0" priority="11" stopIfTrue="1">
      <formula>AND(COUNTIF($D:$D,C11)&gt;1,NOT(ISBLANK(C11)))</formula>
    </cfRule>
    <cfRule type="expression" dxfId="0" priority="14" stopIfTrue="1">
      <formula>AND(COUNTIF($D$5:$D$695,C11)&gt;1,NOT(ISBLANK(C11)))</formula>
    </cfRule>
  </conditionalFormatting>
  <conditionalFormatting sqref="C15">
    <cfRule type="expression" dxfId="0" priority="3" stopIfTrue="1">
      <formula>AND(COUNTIF($D:$D,C15)&gt;1,NOT(ISBLANK(C15)))</formula>
    </cfRule>
    <cfRule type="expression" dxfId="0" priority="4" stopIfTrue="1">
      <formula>AND(COUNTIF($D$5:$D$695,C15)&gt;1,NOT(ISBLANK(C15)))</formula>
    </cfRule>
  </conditionalFormatting>
  <conditionalFormatting sqref="C16">
    <cfRule type="expression" dxfId="0" priority="6" stopIfTrue="1">
      <formula>AND(COUNTIF($D:$D,C16)&gt;1,NOT(ISBLANK(C16)))</formula>
    </cfRule>
    <cfRule type="expression" dxfId="0" priority="9" stopIfTrue="1">
      <formula>AND(COUNTIF($D$5:$D$695,C16)&gt;1,NOT(ISBLANK(C16)))</formula>
    </cfRule>
  </conditionalFormatting>
  <conditionalFormatting sqref="C17">
    <cfRule type="expression" dxfId="0" priority="5" stopIfTrue="1">
      <formula>AND(COUNTIF($D:$D,C17)&gt;1,NOT(ISBLANK(C17)))</formula>
    </cfRule>
    <cfRule type="expression" dxfId="0" priority="8" stopIfTrue="1">
      <formula>AND(COUNTIF($D$5:$D$695,C17)&gt;1,NOT(ISBLANK(C17)))</formula>
    </cfRule>
  </conditionalFormatting>
  <conditionalFormatting sqref="C18">
    <cfRule type="expression" dxfId="0" priority="7" stopIfTrue="1">
      <formula>AND(COUNTIF($D:$D,C18)&gt;1,NOT(ISBLANK(C18)))</formula>
    </cfRule>
    <cfRule type="expression" dxfId="0" priority="10" stopIfTrue="1">
      <formula>AND(COUNTIF($D$5:$D$695,C18)&gt;1,NOT(ISBLANK(C18)))</formula>
    </cfRule>
  </conditionalFormatting>
  <conditionalFormatting sqref="C12:C14">
    <cfRule type="expression" dxfId="0" priority="1" stopIfTrue="1">
      <formula>AND(COUNTIF($D:$D,C12)&gt;1,NOT(ISBLANK(C12)))</formula>
    </cfRule>
    <cfRule type="expression" dxfId="0" priority="2" stopIfTrue="1">
      <formula>AND(COUNTIF($D$5:$D$695,C12)&gt;1,NOT(ISBLANK(C12)))</formula>
    </cfRule>
  </conditionalFormatting>
  <printOptions horizontalCentered="1"/>
  <pageMargins left="0.352777777777778" right="0.352777777777778" top="0.588888888888889" bottom="0.588888888888889" header="0.313888888888889" footer="0.313888888888889"/>
  <pageSetup paperSize="9" scale="67" fitToHeight="0" orientation="portrait"/>
  <headerFooter>
    <oddFooter>&amp;C&amp;"宋体,常规"&amp;11&amp;P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workbookViewId="0">
      <selection activeCell="D8" sqref="D8"/>
    </sheetView>
  </sheetViews>
  <sheetFormatPr defaultColWidth="8.88333333333333" defaultRowHeight="15" outlineLevelRow="5" outlineLevelCol="6"/>
  <cols>
    <col min="1" max="1" width="12.1333333333333" style="58" customWidth="1"/>
    <col min="2" max="7" width="13.75" style="58" customWidth="1"/>
    <col min="8" max="16384" width="8.88333333333333" style="38"/>
  </cols>
  <sheetData>
    <row r="1" s="38" customFormat="1" ht="24.95" customHeight="1" spans="1:7">
      <c r="A1" s="9" t="s">
        <v>2072</v>
      </c>
      <c r="B1" s="58"/>
      <c r="C1" s="58"/>
      <c r="D1" s="58"/>
      <c r="E1" s="58"/>
      <c r="F1" s="58"/>
      <c r="G1" s="58"/>
    </row>
    <row r="2" s="55" customFormat="1" ht="30" customHeight="1" spans="1:7">
      <c r="A2" s="51" t="s">
        <v>2073</v>
      </c>
      <c r="B2" s="40"/>
      <c r="C2" s="40"/>
      <c r="D2" s="40"/>
      <c r="E2" s="40"/>
      <c r="F2" s="40"/>
      <c r="G2" s="40"/>
    </row>
    <row r="3" s="38" customFormat="1" ht="24.95" customHeight="1" spans="1:7">
      <c r="A3" s="52"/>
      <c r="B3" s="52"/>
      <c r="C3" s="52"/>
      <c r="D3" s="52"/>
      <c r="E3" s="52"/>
      <c r="F3" s="52"/>
      <c r="G3" s="41" t="s">
        <v>1521</v>
      </c>
    </row>
    <row r="4" s="56" customFormat="1" ht="30" customHeight="1" spans="1:7">
      <c r="A4" s="42" t="s">
        <v>2074</v>
      </c>
      <c r="B4" s="53" t="s">
        <v>2075</v>
      </c>
      <c r="C4" s="42"/>
      <c r="D4" s="42"/>
      <c r="E4" s="53" t="s">
        <v>2076</v>
      </c>
      <c r="F4" s="42"/>
      <c r="G4" s="42"/>
    </row>
    <row r="5" s="57" customFormat="1" ht="45" customHeight="1" spans="1:7">
      <c r="A5" s="42"/>
      <c r="B5" s="17" t="s">
        <v>1964</v>
      </c>
      <c r="C5" s="17" t="s">
        <v>2077</v>
      </c>
      <c r="D5" s="17" t="s">
        <v>2078</v>
      </c>
      <c r="E5" s="17" t="s">
        <v>1964</v>
      </c>
      <c r="F5" s="17" t="s">
        <v>2079</v>
      </c>
      <c r="G5" s="17" t="s">
        <v>2080</v>
      </c>
    </row>
    <row r="6" s="56" customFormat="1" ht="24.95" customHeight="1" spans="1:7">
      <c r="A6" s="42" t="s">
        <v>1955</v>
      </c>
      <c r="B6" s="45">
        <f>C6+D6</f>
        <v>27659</v>
      </c>
      <c r="C6" s="45">
        <v>27659</v>
      </c>
      <c r="D6" s="45"/>
      <c r="E6" s="45">
        <v>6920</v>
      </c>
      <c r="F6" s="45">
        <v>3972</v>
      </c>
      <c r="G6" s="45">
        <v>2948</v>
      </c>
    </row>
  </sheetData>
  <mergeCells count="4">
    <mergeCell ref="A2:G2"/>
    <mergeCell ref="B4:D4"/>
    <mergeCell ref="E4:G4"/>
    <mergeCell ref="A4:A5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workbookViewId="0">
      <selection activeCell="B4" sqref="B4:D4"/>
    </sheetView>
  </sheetViews>
  <sheetFormatPr defaultColWidth="8.88333333333333" defaultRowHeight="15" outlineLevelRow="5" outlineLevelCol="6"/>
  <cols>
    <col min="1" max="7" width="13.75" style="48" customWidth="1"/>
    <col min="8" max="16384" width="8.88333333333333" style="48"/>
  </cols>
  <sheetData>
    <row r="1" s="48" customFormat="1" ht="24.95" customHeight="1" spans="1:7">
      <c r="A1" s="50" t="s">
        <v>2081</v>
      </c>
    </row>
    <row r="2" s="48" customFormat="1" ht="30" customHeight="1" spans="1:7">
      <c r="A2" s="51" t="s">
        <v>2082</v>
      </c>
      <c r="B2" s="40"/>
      <c r="C2" s="40"/>
      <c r="D2" s="40"/>
      <c r="E2" s="40"/>
      <c r="F2" s="40"/>
      <c r="G2" s="40"/>
    </row>
    <row r="3" s="38" customFormat="1" ht="24.95" customHeight="1" spans="1:7">
      <c r="A3" s="52"/>
      <c r="B3" s="52"/>
      <c r="C3" s="52"/>
      <c r="D3" s="52"/>
      <c r="E3" s="52"/>
      <c r="F3" s="52"/>
      <c r="G3" s="41" t="s">
        <v>2</v>
      </c>
    </row>
    <row r="4" s="49" customFormat="1" ht="30" customHeight="1" spans="1:7">
      <c r="A4" s="53" t="s">
        <v>2083</v>
      </c>
      <c r="B4" s="42" t="s">
        <v>2084</v>
      </c>
      <c r="C4" s="42"/>
      <c r="D4" s="42"/>
      <c r="E4" s="42" t="s">
        <v>2085</v>
      </c>
      <c r="F4" s="42"/>
      <c r="G4" s="42"/>
    </row>
    <row r="5" s="49" customFormat="1" ht="30" customHeight="1" spans="1:7">
      <c r="A5" s="42"/>
      <c r="B5" s="42" t="s">
        <v>1964</v>
      </c>
      <c r="C5" s="42" t="s">
        <v>1973</v>
      </c>
      <c r="D5" s="42" t="s">
        <v>1974</v>
      </c>
      <c r="E5" s="42" t="s">
        <v>1964</v>
      </c>
      <c r="F5" s="42" t="s">
        <v>1973</v>
      </c>
      <c r="G5" s="42" t="s">
        <v>1974</v>
      </c>
    </row>
    <row r="6" s="49" customFormat="1" ht="24.95" customHeight="1" spans="1:7">
      <c r="A6" s="42" t="s">
        <v>2086</v>
      </c>
      <c r="B6" s="54">
        <f>C6+D6</f>
        <v>37400</v>
      </c>
      <c r="C6" s="54">
        <v>5200</v>
      </c>
      <c r="D6" s="54">
        <v>32200</v>
      </c>
      <c r="E6" s="54">
        <f>F6+G6</f>
        <v>50392</v>
      </c>
      <c r="F6" s="54">
        <v>30392</v>
      </c>
      <c r="G6" s="54">
        <v>20000</v>
      </c>
    </row>
  </sheetData>
  <mergeCells count="4">
    <mergeCell ref="A2:G2"/>
    <mergeCell ref="B4:D4"/>
    <mergeCell ref="E4:G4"/>
    <mergeCell ref="A4:A5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79"/>
  <sheetViews>
    <sheetView workbookViewId="0">
      <selection activeCell="D12" sqref="D12"/>
    </sheetView>
  </sheetViews>
  <sheetFormatPr defaultColWidth="8.88333333333333" defaultRowHeight="15" outlineLevelCol="1"/>
  <cols>
    <col min="1" max="1" width="63" style="38" customWidth="1"/>
    <col min="2" max="2" width="34" style="38" customWidth="1"/>
    <col min="3" max="16384" width="8.88333333333333" style="38"/>
  </cols>
  <sheetData>
    <row r="1" s="34" customFormat="1" ht="24.95" customHeight="1" spans="1:2">
      <c r="A1" s="39" t="s">
        <v>2087</v>
      </c>
    </row>
    <row r="2" s="35" customFormat="1" ht="30" customHeight="1" spans="1:2">
      <c r="A2" s="12" t="s">
        <v>2088</v>
      </c>
      <c r="B2" s="40"/>
    </row>
    <row r="3" s="36" customFormat="1" ht="24.95" customHeight="1" spans="1:2">
      <c r="A3" s="41"/>
      <c r="B3" s="41" t="s">
        <v>1521</v>
      </c>
    </row>
    <row r="4" s="37" customFormat="1" ht="30" customHeight="1" spans="1:2">
      <c r="A4" s="42" t="s">
        <v>2089</v>
      </c>
      <c r="B4" s="42" t="s">
        <v>1986</v>
      </c>
    </row>
    <row r="5" s="37" customFormat="1" ht="24.95" customHeight="1" spans="1:2">
      <c r="A5" s="43" t="s">
        <v>2090</v>
      </c>
      <c r="B5" s="44">
        <v>52200</v>
      </c>
    </row>
    <row r="6" s="37" customFormat="1" ht="24.95" customHeight="1" spans="1:2">
      <c r="A6" s="43" t="s">
        <v>2091</v>
      </c>
      <c r="B6" s="44">
        <v>52200</v>
      </c>
    </row>
    <row r="7" s="37" customFormat="1" ht="24.95" customHeight="1" spans="1:2">
      <c r="A7" s="43" t="s">
        <v>2092</v>
      </c>
      <c r="B7" s="45"/>
    </row>
    <row r="8" s="37" customFormat="1" ht="24.95" customHeight="1" spans="1:2">
      <c r="A8" s="46" t="s">
        <v>2093</v>
      </c>
      <c r="B8" s="45"/>
    </row>
    <row r="9" s="37" customFormat="1" ht="24.95" customHeight="1" spans="1:2">
      <c r="A9" s="46" t="s">
        <v>2094</v>
      </c>
      <c r="B9" s="45">
        <v>2948</v>
      </c>
    </row>
    <row r="10" s="37" customFormat="1" ht="24.95" customHeight="1" spans="1:2">
      <c r="A10" s="43" t="s">
        <v>2095</v>
      </c>
      <c r="B10" s="45"/>
    </row>
    <row r="11" s="37" customFormat="1" ht="24.95" customHeight="1" spans="1:2">
      <c r="A11" s="43" t="s">
        <v>2096</v>
      </c>
      <c r="B11" s="47">
        <v>14</v>
      </c>
    </row>
    <row r="12" s="37" customFormat="1" ht="24.95" customHeight="1" spans="1:2">
      <c r="A12" s="43" t="s">
        <v>2097</v>
      </c>
      <c r="B12" s="47">
        <v>2.6</v>
      </c>
    </row>
    <row r="13" s="37" customFormat="1" ht="24" customHeight="1"/>
    <row r="14" s="38" customFormat="1" ht="24" customHeight="1"/>
    <row r="15" s="38" customFormat="1" ht="24" customHeight="1"/>
    <row r="16" s="38" customFormat="1" ht="24" customHeight="1"/>
    <row r="17" s="38" customFormat="1" ht="24" customHeight="1"/>
    <row r="18" s="38" customFormat="1" ht="24" customHeight="1"/>
    <row r="19" s="38" customFormat="1" ht="24" customHeight="1"/>
    <row r="20" s="38" customFormat="1" ht="24" customHeight="1"/>
    <row r="21" s="38" customFormat="1" ht="24" customHeight="1"/>
    <row r="22" s="38" customFormat="1" ht="24" customHeight="1"/>
    <row r="23" s="38" customFormat="1" ht="24" customHeight="1"/>
    <row r="24" s="38" customFormat="1" ht="24" customHeight="1"/>
    <row r="25" s="38" customFormat="1" ht="24" customHeight="1"/>
    <row r="26" s="38" customFormat="1" ht="24" customHeight="1"/>
    <row r="27" s="38" customFormat="1" ht="24" customHeight="1"/>
    <row r="28" s="38" customFormat="1" ht="24" customHeight="1"/>
    <row r="29" s="38" customFormat="1" ht="24" customHeight="1"/>
    <row r="30" s="38" customFormat="1" ht="24" customHeight="1"/>
    <row r="31" s="38" customFormat="1" ht="24" customHeight="1"/>
    <row r="32" s="38" customFormat="1" ht="24" customHeight="1"/>
    <row r="33" s="38" customFormat="1" ht="24" customHeight="1"/>
    <row r="34" s="38" customFormat="1" ht="24" customHeight="1"/>
    <row r="35" s="38" customFormat="1" ht="24" customHeight="1"/>
    <row r="36" s="38" customFormat="1" ht="24" customHeight="1"/>
    <row r="37" s="38" customFormat="1" ht="24" customHeight="1"/>
    <row r="38" s="38" customFormat="1" ht="24" customHeight="1"/>
    <row r="39" s="38" customFormat="1" ht="24" customHeight="1"/>
    <row r="40" s="38" customFormat="1" ht="24" customHeight="1"/>
    <row r="41" s="38" customFormat="1" ht="24" customHeight="1"/>
    <row r="42" s="38" customFormat="1" ht="24" customHeight="1"/>
    <row r="43" s="38" customFormat="1" ht="24" customHeight="1"/>
    <row r="44" s="38" customFormat="1" ht="24" customHeight="1"/>
    <row r="45" s="38" customFormat="1" ht="24" customHeight="1"/>
    <row r="46" s="38" customFormat="1" ht="24" customHeight="1"/>
    <row r="47" s="38" customFormat="1" ht="24" customHeight="1"/>
    <row r="48" s="38" customFormat="1" ht="24" customHeight="1"/>
    <row r="49" s="38" customFormat="1" ht="24" customHeight="1"/>
    <row r="50" s="38" customFormat="1" ht="24" customHeight="1"/>
    <row r="51" s="38" customFormat="1" ht="24" customHeight="1"/>
    <row r="52" s="38" customFormat="1" ht="24" customHeight="1"/>
    <row r="53" s="38" customFormat="1" ht="24" customHeight="1"/>
    <row r="54" s="38" customFormat="1" ht="24" customHeight="1"/>
    <row r="55" s="38" customFormat="1" ht="24" customHeight="1"/>
    <row r="56" s="38" customFormat="1" ht="24" customHeight="1"/>
    <row r="57" s="38" customFormat="1" ht="24" customHeight="1"/>
    <row r="58" s="38" customFormat="1" ht="24" customHeight="1"/>
    <row r="59" s="38" customFormat="1" ht="24" customHeight="1"/>
    <row r="60" s="38" customFormat="1" ht="24" customHeight="1"/>
    <row r="61" s="38" customFormat="1" ht="24" customHeight="1"/>
    <row r="62" s="38" customFormat="1" ht="24" customHeight="1"/>
    <row r="63" s="38" customFormat="1" ht="24" customHeight="1"/>
    <row r="64" s="38" customFormat="1" ht="24" customHeight="1"/>
    <row r="65" s="38" customFormat="1" ht="24" customHeight="1"/>
    <row r="66" s="38" customFormat="1" ht="24" customHeight="1"/>
    <row r="67" s="38" customFormat="1" ht="24" customHeight="1"/>
    <row r="68" s="38" customFormat="1" ht="24" customHeight="1"/>
    <row r="69" s="38" customFormat="1" ht="24" customHeight="1"/>
    <row r="70" s="38" customFormat="1" ht="24" customHeight="1"/>
    <row r="71" s="38" customFormat="1" ht="24" customHeight="1"/>
    <row r="72" s="38" customFormat="1" ht="24" customHeight="1"/>
    <row r="73" s="38" customFormat="1" ht="24" customHeight="1"/>
    <row r="74" s="38" customFormat="1" ht="24" customHeight="1"/>
    <row r="75" s="38" customFormat="1" ht="24" customHeight="1"/>
    <row r="76" s="38" customFormat="1" ht="24" customHeight="1"/>
    <row r="77" s="38" customFormat="1" ht="24" customHeight="1"/>
    <row r="78" s="38" customFormat="1" ht="24" customHeight="1"/>
    <row r="79" s="38" customFormat="1" ht="24" customHeight="1"/>
  </sheetData>
  <mergeCells count="1">
    <mergeCell ref="A2:B2"/>
  </mergeCells>
  <printOptions horizontalCentered="1"/>
  <pageMargins left="0.352777777777778" right="0.352777777777778" top="0.588888888888889" bottom="0.588888888888889" header="0.313888888888889" footer="0.313888888888889"/>
  <pageSetup paperSize="9" fitToHeight="0" orientation="portrait"/>
  <headerFooter>
    <oddFooter>&amp;C&amp;"宋体,常规"&amp;11&amp;P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XFD93"/>
  <sheetViews>
    <sheetView tabSelected="1" workbookViewId="0">
      <selection activeCell="J9" sqref="J9"/>
    </sheetView>
  </sheetViews>
  <sheetFormatPr defaultColWidth="8.88333333333333" defaultRowHeight="15"/>
  <cols>
    <col min="1" max="1" width="7" style="5" customWidth="1"/>
    <col min="2" max="2" width="12.1333333333333" style="5" customWidth="1"/>
    <col min="3" max="3" width="15.6333333333333" style="5" customWidth="1"/>
    <col min="4" max="4" width="19.3333333333333" style="6" customWidth="1"/>
    <col min="5" max="8" width="9.63333333333333" style="7" customWidth="1"/>
    <col min="9" max="9" width="9.63333333333333" style="8" customWidth="1"/>
    <col min="10" max="10" width="47.25" style="5" customWidth="1"/>
    <col min="11" max="16384" width="8.88333333333333" style="5"/>
  </cols>
  <sheetData>
    <row r="1" s="1" customFormat="1" ht="24.95" customHeight="1" spans="1:1024 1025:16384">
      <c r="A1" s="9" t="s">
        <v>2098</v>
      </c>
      <c r="B1" s="9"/>
      <c r="E1" s="10"/>
      <c r="F1" s="10"/>
      <c r="G1" s="10"/>
      <c r="H1" s="10"/>
      <c r="I1" s="11"/>
    </row>
    <row r="2" s="2" customFormat="1" ht="30" customHeight="1" spans="1:1024 1025:16384">
      <c r="A2" s="12" t="s">
        <v>2099</v>
      </c>
      <c r="B2" s="12"/>
    </row>
    <row r="3" s="3" customFormat="1" ht="24.95" customHeight="1" spans="1:1024 1025:16384">
      <c r="A3" s="13"/>
      <c r="B3" s="13"/>
      <c r="C3" s="13"/>
      <c r="D3" s="13"/>
      <c r="E3" s="14"/>
      <c r="F3" s="14"/>
      <c r="G3" s="14"/>
      <c r="H3" s="15" t="s">
        <v>2100</v>
      </c>
      <c r="I3" s="15"/>
      <c r="J3" s="15"/>
    </row>
    <row r="4" s="4" customFormat="1" ht="39.95" customHeight="1" spans="1:1024 1025:16384">
      <c r="A4" s="16" t="s">
        <v>2023</v>
      </c>
      <c r="B4" s="17" t="s">
        <v>2024</v>
      </c>
      <c r="C4" s="18" t="s">
        <v>2028</v>
      </c>
      <c r="D4" s="17" t="s">
        <v>2025</v>
      </c>
      <c r="E4" s="19" t="s">
        <v>2101</v>
      </c>
      <c r="F4" s="20"/>
      <c r="G4" s="21"/>
      <c r="H4" s="22" t="s">
        <v>2102</v>
      </c>
      <c r="I4" s="23"/>
      <c r="J4" s="24" t="s">
        <v>2103</v>
      </c>
    </row>
    <row r="5" s="4" customFormat="1" ht="39.95" customHeight="1" spans="1:1024 1025:16384">
      <c r="A5" s="17"/>
      <c r="B5" s="17"/>
      <c r="C5" s="25"/>
      <c r="D5" s="17"/>
      <c r="E5" s="22" t="s">
        <v>1964</v>
      </c>
      <c r="F5" s="22" t="s">
        <v>1973</v>
      </c>
      <c r="G5" s="22" t="s">
        <v>1974</v>
      </c>
      <c r="H5" s="22" t="s">
        <v>2104</v>
      </c>
      <c r="I5" s="23" t="s">
        <v>2105</v>
      </c>
      <c r="J5" s="26"/>
    </row>
    <row r="6" s="4" customFormat="1" ht="75" hidden="1" spans="1:1024 1025:16384">
      <c r="A6" s="17">
        <v>1</v>
      </c>
      <c r="B6" s="17" t="s">
        <v>1377</v>
      </c>
      <c r="C6" s="27" t="s">
        <v>2034</v>
      </c>
      <c r="D6" s="27" t="s">
        <v>2032</v>
      </c>
      <c r="E6" s="28">
        <v>1200</v>
      </c>
      <c r="F6" s="29"/>
      <c r="G6" s="28">
        <v>1200</v>
      </c>
      <c r="H6" s="28">
        <v>1200</v>
      </c>
      <c r="I6" s="30">
        <v>1</v>
      </c>
      <c r="J6" s="31" t="s">
        <v>2106</v>
      </c>
    </row>
    <row r="7" s="4" customFormat="1" ht="150" hidden="1" spans="1:1024 1025:16384">
      <c r="A7" s="17">
        <v>2</v>
      </c>
      <c r="B7" s="17" t="s">
        <v>1377</v>
      </c>
      <c r="C7" s="27" t="s">
        <v>2034</v>
      </c>
      <c r="D7" s="27" t="s">
        <v>2036</v>
      </c>
      <c r="E7" s="28">
        <v>4200</v>
      </c>
      <c r="F7" s="29">
        <v>4200</v>
      </c>
      <c r="G7" s="28"/>
      <c r="H7" s="28">
        <v>4200</v>
      </c>
      <c r="I7" s="30">
        <v>1</v>
      </c>
      <c r="J7" s="31" t="s">
        <v>2107</v>
      </c>
    </row>
    <row r="8" s="4" customFormat="1" ht="131.25" hidden="1" spans="1:1024 1025:16384">
      <c r="A8" s="17">
        <v>3</v>
      </c>
      <c r="B8" s="17" t="s">
        <v>1377</v>
      </c>
      <c r="C8" s="32" t="s">
        <v>2034</v>
      </c>
      <c r="D8" s="27" t="s">
        <v>2039</v>
      </c>
      <c r="E8" s="28">
        <v>300</v>
      </c>
      <c r="F8" s="29">
        <v>300</v>
      </c>
      <c r="G8" s="28"/>
      <c r="H8" s="28">
        <v>300</v>
      </c>
      <c r="I8" s="30">
        <v>1</v>
      </c>
      <c r="J8" s="27" t="s">
        <v>2108</v>
      </c>
    </row>
    <row r="9" s="4" customFormat="1" ht="151" customHeight="1" spans="1:1024 1025:16384">
      <c r="A9" s="17">
        <v>4</v>
      </c>
      <c r="B9" s="17" t="s">
        <v>1377</v>
      </c>
      <c r="C9" s="27" t="s">
        <v>2045</v>
      </c>
      <c r="D9" s="27" t="s">
        <v>2043</v>
      </c>
      <c r="E9" s="28">
        <v>500</v>
      </c>
      <c r="F9" s="29">
        <v>500</v>
      </c>
      <c r="G9" s="28"/>
      <c r="H9" s="28">
        <v>500</v>
      </c>
      <c r="I9" s="30">
        <v>1</v>
      </c>
      <c r="J9" s="32" t="s">
        <v>2109</v>
      </c>
    </row>
    <row r="10" s="4" customFormat="1" ht="117" hidden="1" customHeight="1" spans="1:1024 1025:16384">
      <c r="A10" s="17">
        <v>5</v>
      </c>
      <c r="B10" s="17" t="s">
        <v>1377</v>
      </c>
      <c r="C10" s="27" t="s">
        <v>2049</v>
      </c>
      <c r="D10" s="27" t="s">
        <v>2046</v>
      </c>
      <c r="E10" s="28">
        <v>2000</v>
      </c>
      <c r="F10" s="29"/>
      <c r="G10" s="28">
        <v>2000</v>
      </c>
      <c r="H10" s="28">
        <v>2000</v>
      </c>
      <c r="I10" s="30">
        <v>1</v>
      </c>
      <c r="J10" s="27" t="s">
        <v>2110</v>
      </c>
    </row>
    <row r="11" s="4" customFormat="1" ht="187.5" hidden="1" spans="1:1024 1025:16384">
      <c r="A11" s="17">
        <v>6</v>
      </c>
      <c r="B11" s="17" t="s">
        <v>1377</v>
      </c>
      <c r="C11" s="32" t="s">
        <v>2034</v>
      </c>
      <c r="D11" s="27" t="s">
        <v>2050</v>
      </c>
      <c r="E11" s="28">
        <v>1100</v>
      </c>
      <c r="F11" s="29"/>
      <c r="G11" s="28">
        <v>1100</v>
      </c>
      <c r="H11" s="28">
        <v>1100</v>
      </c>
      <c r="I11" s="30" t="s">
        <v>2111</v>
      </c>
      <c r="J11" s="33" t="s">
        <v>2112</v>
      </c>
    </row>
    <row r="12" s="4" customFormat="1" ht="153" hidden="1" customHeight="1" spans="1:1024 1025:16384">
      <c r="A12" s="17">
        <v>7</v>
      </c>
      <c r="B12" s="17" t="s">
        <v>1377</v>
      </c>
      <c r="C12" s="27" t="s">
        <v>2055</v>
      </c>
      <c r="D12" s="27" t="s">
        <v>2053</v>
      </c>
      <c r="E12" s="28">
        <v>200</v>
      </c>
      <c r="F12" s="29">
        <v>200</v>
      </c>
      <c r="G12" s="28"/>
      <c r="H12" s="28">
        <v>200</v>
      </c>
      <c r="I12" s="30" t="s">
        <v>2111</v>
      </c>
      <c r="J12" s="33" t="s">
        <v>2113</v>
      </c>
    </row>
    <row r="13" s="4" customFormat="1" ht="150" hidden="1" spans="1:1024 1025:16384">
      <c r="A13" s="17">
        <v>8</v>
      </c>
      <c r="B13" s="17" t="s">
        <v>1377</v>
      </c>
      <c r="C13" s="32" t="s">
        <v>2059</v>
      </c>
      <c r="D13" s="27" t="s">
        <v>2056</v>
      </c>
      <c r="E13" s="28">
        <v>2600</v>
      </c>
      <c r="F13" s="29"/>
      <c r="G13" s="28">
        <v>2600</v>
      </c>
      <c r="H13" s="28">
        <v>2600</v>
      </c>
      <c r="I13" s="30">
        <v>1</v>
      </c>
      <c r="J13" s="27" t="s">
        <v>2114</v>
      </c>
    </row>
    <row r="14" s="4" customFormat="1" ht="201" hidden="1" customHeight="1" spans="1:1024 1025:16384">
      <c r="A14" s="17">
        <v>9</v>
      </c>
      <c r="B14" s="17" t="s">
        <v>1377</v>
      </c>
      <c r="C14" s="32" t="s">
        <v>2059</v>
      </c>
      <c r="D14" s="27" t="s">
        <v>2060</v>
      </c>
      <c r="E14" s="28">
        <v>2800</v>
      </c>
      <c r="F14" s="29"/>
      <c r="G14" s="28">
        <v>2800</v>
      </c>
      <c r="H14" s="28">
        <v>2800</v>
      </c>
      <c r="I14" s="30">
        <v>1</v>
      </c>
      <c r="J14" s="27" t="s">
        <v>2115</v>
      </c>
    </row>
    <row r="15" s="4" customFormat="1" ht="150" hidden="1" spans="1:1024 1025:16384">
      <c r="A15" s="17">
        <v>10</v>
      </c>
      <c r="B15" s="17" t="s">
        <v>1377</v>
      </c>
      <c r="C15" s="27" t="s">
        <v>2066</v>
      </c>
      <c r="D15" s="27" t="s">
        <v>2063</v>
      </c>
      <c r="E15" s="28">
        <v>3600</v>
      </c>
      <c r="F15" s="29"/>
      <c r="G15" s="28">
        <v>3600</v>
      </c>
      <c r="H15" s="28">
        <v>3600</v>
      </c>
      <c r="I15" s="30">
        <v>1</v>
      </c>
      <c r="J15" s="31" t="s">
        <v>2116</v>
      </c>
    </row>
    <row r="16" s="4" customFormat="1" ht="131.25" hidden="1" spans="1:1024 1025:16384">
      <c r="A16" s="17">
        <v>11</v>
      </c>
      <c r="B16" s="17" t="s">
        <v>1377</v>
      </c>
      <c r="C16" s="27" t="s">
        <v>2066</v>
      </c>
      <c r="D16" s="27" t="s">
        <v>2067</v>
      </c>
      <c r="E16" s="28">
        <v>4200</v>
      </c>
      <c r="F16" s="29"/>
      <c r="G16" s="28">
        <v>4200</v>
      </c>
      <c r="H16" s="28">
        <v>4200</v>
      </c>
      <c r="I16" s="30">
        <v>1</v>
      </c>
      <c r="J16" s="31" t="s">
        <v>2117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5"/>
      <c r="XDW16" s="5"/>
      <c r="XDX16" s="5"/>
      <c r="XDY16" s="5"/>
      <c r="XDZ16" s="5"/>
      <c r="XEA16" s="5"/>
      <c r="XEB16" s="5"/>
      <c r="XEC16" s="5"/>
      <c r="XED16" s="5"/>
      <c r="XEE16" s="5"/>
      <c r="XEF16" s="5"/>
      <c r="XEG16" s="5"/>
      <c r="XEH16" s="5"/>
      <c r="XEI16" s="5"/>
      <c r="XEJ16" s="5"/>
      <c r="XEK16" s="5"/>
      <c r="XEL16" s="5"/>
      <c r="XEM16" s="5"/>
      <c r="XEN16" s="5"/>
      <c r="XEO16" s="5"/>
      <c r="XEP16" s="5"/>
      <c r="XEQ16" s="5"/>
      <c r="XER16" s="5"/>
      <c r="XES16" s="5"/>
      <c r="XET16" s="5"/>
      <c r="XEU16" s="5"/>
      <c r="XEV16" s="5"/>
      <c r="XEW16" s="5"/>
      <c r="XEX16" s="5"/>
      <c r="XEY16" s="5"/>
      <c r="XEZ16" s="5"/>
      <c r="XFA16" s="5"/>
      <c r="XFB16" s="5"/>
      <c r="XFC16" s="5"/>
      <c r="XFD16" s="5"/>
    </row>
    <row r="17" s="5" customFormat="1" ht="168" hidden="1" customHeight="1" spans="1:10">
      <c r="A17" s="17">
        <v>12</v>
      </c>
      <c r="B17" s="17" t="s">
        <v>1377</v>
      </c>
      <c r="C17" s="27" t="s">
        <v>2066</v>
      </c>
      <c r="D17" s="27" t="s">
        <v>2068</v>
      </c>
      <c r="E17" s="28">
        <v>3600</v>
      </c>
      <c r="F17" s="29"/>
      <c r="G17" s="28">
        <v>3600</v>
      </c>
      <c r="H17" s="28">
        <v>3600</v>
      </c>
      <c r="I17" s="30">
        <v>1</v>
      </c>
      <c r="J17" s="31" t="s">
        <v>2118</v>
      </c>
    </row>
    <row r="18" s="5" customFormat="1" ht="56.25" hidden="1" spans="1:10">
      <c r="A18" s="17">
        <v>13</v>
      </c>
      <c r="B18" s="17" t="s">
        <v>1377</v>
      </c>
      <c r="C18" s="27" t="s">
        <v>2034</v>
      </c>
      <c r="D18" s="32" t="s">
        <v>2069</v>
      </c>
      <c r="E18" s="28">
        <v>4400</v>
      </c>
      <c r="F18" s="29"/>
      <c r="G18" s="28">
        <v>4400</v>
      </c>
      <c r="H18" s="28">
        <v>4400</v>
      </c>
      <c r="I18" s="30">
        <v>1</v>
      </c>
      <c r="J18" s="31" t="s">
        <v>2119</v>
      </c>
    </row>
    <row r="19" s="5" customFormat="1" ht="37.5" hidden="1" spans="1:10">
      <c r="A19" s="17">
        <v>14</v>
      </c>
      <c r="B19" s="17" t="s">
        <v>1377</v>
      </c>
      <c r="C19" s="32" t="s">
        <v>2071</v>
      </c>
      <c r="D19" s="32" t="s">
        <v>2069</v>
      </c>
      <c r="E19" s="28">
        <v>6700</v>
      </c>
      <c r="F19" s="29"/>
      <c r="G19" s="28">
        <v>6700</v>
      </c>
      <c r="H19" s="28">
        <v>6700</v>
      </c>
      <c r="I19" s="30">
        <v>1</v>
      </c>
      <c r="J19" s="31" t="s">
        <v>2120</v>
      </c>
    </row>
    <row r="20" s="5" customFormat="1" ht="24" customHeight="1" spans="1:10">
      <c r="D20" s="6"/>
      <c r="E20" s="7"/>
      <c r="F20" s="7"/>
      <c r="G20" s="7"/>
      <c r="H20" s="7"/>
      <c r="I20" s="8"/>
    </row>
    <row r="21" s="5" customFormat="1" ht="24" customHeight="1" spans="1:10">
      <c r="D21" s="6"/>
      <c r="E21" s="7"/>
      <c r="F21" s="7"/>
      <c r="G21" s="7"/>
      <c r="H21" s="7"/>
      <c r="I21" s="8"/>
    </row>
    <row r="22" s="5" customFormat="1" ht="24" customHeight="1" spans="1:10">
      <c r="D22" s="6"/>
      <c r="E22" s="7"/>
      <c r="F22" s="7"/>
      <c r="G22" s="7"/>
      <c r="H22" s="7"/>
      <c r="I22" s="8"/>
    </row>
    <row r="23" s="5" customFormat="1" ht="24" customHeight="1" spans="1:10">
      <c r="D23" s="6"/>
      <c r="E23" s="7"/>
      <c r="F23" s="7"/>
      <c r="G23" s="7"/>
      <c r="H23" s="7"/>
      <c r="I23" s="8"/>
    </row>
    <row r="24" s="5" customFormat="1" ht="24" customHeight="1" spans="1:10">
      <c r="D24" s="6"/>
      <c r="E24" s="7"/>
      <c r="F24" s="7"/>
      <c r="G24" s="7"/>
      <c r="H24" s="7"/>
      <c r="I24" s="8"/>
    </row>
    <row r="25" s="5" customFormat="1" ht="24" customHeight="1" spans="1:10">
      <c r="D25" s="6"/>
      <c r="E25" s="7"/>
      <c r="F25" s="7"/>
      <c r="G25" s="7"/>
      <c r="H25" s="7"/>
      <c r="I25" s="8"/>
    </row>
    <row r="26" s="5" customFormat="1" ht="24" customHeight="1" spans="1:10">
      <c r="D26" s="6"/>
      <c r="E26" s="7"/>
      <c r="F26" s="7"/>
      <c r="G26" s="7"/>
      <c r="H26" s="7"/>
      <c r="I26" s="8"/>
    </row>
    <row r="27" s="5" customFormat="1" ht="24" customHeight="1" spans="1:10">
      <c r="D27" s="6"/>
      <c r="E27" s="7"/>
      <c r="F27" s="7"/>
      <c r="G27" s="7"/>
      <c r="H27" s="7"/>
      <c r="I27" s="8"/>
    </row>
    <row r="28" s="5" customFormat="1" ht="24" customHeight="1" spans="1:10">
      <c r="D28" s="6"/>
      <c r="E28" s="7"/>
      <c r="F28" s="7"/>
      <c r="G28" s="7"/>
      <c r="H28" s="7"/>
      <c r="I28" s="8"/>
    </row>
    <row r="29" s="5" customFormat="1" ht="24" customHeight="1" spans="1:10">
      <c r="D29" s="6"/>
      <c r="E29" s="7"/>
      <c r="F29" s="7"/>
      <c r="G29" s="7"/>
      <c r="H29" s="7"/>
      <c r="I29" s="8"/>
    </row>
    <row r="30" s="5" customFormat="1" ht="24" customHeight="1" spans="1:10">
      <c r="D30" s="6"/>
      <c r="E30" s="7"/>
      <c r="F30" s="7"/>
      <c r="G30" s="7"/>
      <c r="H30" s="7"/>
      <c r="I30" s="8"/>
    </row>
    <row r="31" s="5" customFormat="1" ht="24" customHeight="1" spans="1:10">
      <c r="D31" s="6"/>
      <c r="E31" s="7"/>
      <c r="F31" s="7"/>
      <c r="G31" s="7"/>
      <c r="H31" s="7"/>
      <c r="I31" s="8"/>
    </row>
    <row r="32" s="5" customFormat="1" ht="24" customHeight="1" spans="1:10">
      <c r="D32" s="6"/>
      <c r="E32" s="7"/>
      <c r="F32" s="7"/>
      <c r="G32" s="7"/>
      <c r="H32" s="7"/>
      <c r="I32" s="8"/>
    </row>
    <row r="33" s="5" customFormat="1" ht="24" customHeight="1" spans="4:9">
      <c r="D33" s="6"/>
      <c r="E33" s="7"/>
      <c r="F33" s="7"/>
      <c r="G33" s="7"/>
      <c r="H33" s="7"/>
      <c r="I33" s="8"/>
    </row>
    <row r="34" s="5" customFormat="1" ht="24" customHeight="1" spans="4:9">
      <c r="D34" s="6"/>
      <c r="E34" s="7"/>
      <c r="F34" s="7"/>
      <c r="G34" s="7"/>
      <c r="H34" s="7"/>
      <c r="I34" s="8"/>
    </row>
    <row r="35" s="5" customFormat="1" ht="24" customHeight="1" spans="4:9">
      <c r="D35" s="6"/>
      <c r="E35" s="7"/>
      <c r="F35" s="7"/>
      <c r="G35" s="7"/>
      <c r="H35" s="7"/>
      <c r="I35" s="8"/>
    </row>
    <row r="36" s="5" customFormat="1" ht="24" customHeight="1" spans="4:9">
      <c r="D36" s="6"/>
      <c r="E36" s="7"/>
      <c r="F36" s="7"/>
      <c r="G36" s="7"/>
      <c r="H36" s="7"/>
      <c r="I36" s="8"/>
    </row>
    <row r="37" s="5" customFormat="1" ht="24" customHeight="1" spans="4:9">
      <c r="D37" s="6"/>
      <c r="E37" s="7"/>
      <c r="F37" s="7"/>
      <c r="G37" s="7"/>
      <c r="H37" s="7"/>
      <c r="I37" s="8"/>
    </row>
    <row r="38" s="5" customFormat="1" ht="24" customHeight="1" spans="4:9">
      <c r="D38" s="6"/>
      <c r="E38" s="7"/>
      <c r="F38" s="7"/>
      <c r="G38" s="7"/>
      <c r="H38" s="7"/>
      <c r="I38" s="8"/>
    </row>
    <row r="39" s="5" customFormat="1" ht="24" customHeight="1" spans="4:9">
      <c r="D39" s="6"/>
      <c r="E39" s="7"/>
      <c r="F39" s="7"/>
      <c r="G39" s="7"/>
      <c r="H39" s="7"/>
      <c r="I39" s="8"/>
    </row>
    <row r="40" s="5" customFormat="1" ht="24" customHeight="1" spans="4:9">
      <c r="D40" s="6"/>
      <c r="E40" s="7"/>
      <c r="F40" s="7"/>
      <c r="G40" s="7"/>
      <c r="H40" s="7"/>
      <c r="I40" s="8"/>
    </row>
    <row r="41" s="5" customFormat="1" ht="24" customHeight="1" spans="4:9">
      <c r="D41" s="6"/>
      <c r="E41" s="7"/>
      <c r="F41" s="7"/>
      <c r="G41" s="7"/>
      <c r="H41" s="7"/>
      <c r="I41" s="8"/>
    </row>
    <row r="42" s="5" customFormat="1" ht="24" customHeight="1" spans="4:9">
      <c r="D42" s="6"/>
      <c r="E42" s="7"/>
      <c r="F42" s="7"/>
      <c r="G42" s="7"/>
      <c r="H42" s="7"/>
      <c r="I42" s="8"/>
    </row>
    <row r="43" s="5" customFormat="1" ht="24" customHeight="1" spans="4:9">
      <c r="D43" s="6"/>
      <c r="E43" s="7"/>
      <c r="F43" s="7"/>
      <c r="G43" s="7"/>
      <c r="H43" s="7"/>
      <c r="I43" s="8"/>
    </row>
    <row r="44" s="5" customFormat="1" ht="24" customHeight="1" spans="4:9">
      <c r="D44" s="6"/>
      <c r="E44" s="7"/>
      <c r="F44" s="7"/>
      <c r="G44" s="7"/>
      <c r="H44" s="7"/>
      <c r="I44" s="8"/>
    </row>
    <row r="45" s="5" customFormat="1" ht="24" customHeight="1" spans="4:9">
      <c r="D45" s="6"/>
      <c r="E45" s="7"/>
      <c r="F45" s="7"/>
      <c r="G45" s="7"/>
      <c r="H45" s="7"/>
      <c r="I45" s="8"/>
    </row>
    <row r="46" s="5" customFormat="1" ht="24" customHeight="1" spans="4:9">
      <c r="D46" s="6"/>
      <c r="E46" s="7"/>
      <c r="F46" s="7"/>
      <c r="G46" s="7"/>
      <c r="H46" s="7"/>
      <c r="I46" s="8"/>
    </row>
    <row r="47" s="5" customFormat="1" ht="24" customHeight="1" spans="4:9">
      <c r="D47" s="6"/>
      <c r="E47" s="7"/>
      <c r="F47" s="7"/>
      <c r="G47" s="7"/>
      <c r="H47" s="7"/>
      <c r="I47" s="8"/>
    </row>
    <row r="48" s="5" customFormat="1" ht="24" customHeight="1" spans="4:9">
      <c r="D48" s="6"/>
      <c r="E48" s="7"/>
      <c r="F48" s="7"/>
      <c r="G48" s="7"/>
      <c r="H48" s="7"/>
      <c r="I48" s="8"/>
    </row>
    <row r="49" s="5" customFormat="1" ht="24" customHeight="1" spans="4:9">
      <c r="D49" s="6"/>
      <c r="E49" s="7"/>
      <c r="F49" s="7"/>
      <c r="G49" s="7"/>
      <c r="H49" s="7"/>
      <c r="I49" s="8"/>
    </row>
    <row r="50" s="5" customFormat="1" ht="24" customHeight="1" spans="4:9">
      <c r="D50" s="6"/>
      <c r="E50" s="7"/>
      <c r="F50" s="7"/>
      <c r="G50" s="7"/>
      <c r="H50" s="7"/>
      <c r="I50" s="8"/>
    </row>
    <row r="51" s="5" customFormat="1" ht="24" customHeight="1" spans="4:9">
      <c r="D51" s="6"/>
      <c r="E51" s="7"/>
      <c r="F51" s="7"/>
      <c r="G51" s="7"/>
      <c r="H51" s="7"/>
      <c r="I51" s="8"/>
    </row>
    <row r="52" s="5" customFormat="1" ht="24" customHeight="1" spans="4:9">
      <c r="D52" s="6"/>
      <c r="E52" s="7"/>
      <c r="F52" s="7"/>
      <c r="G52" s="7"/>
      <c r="H52" s="7"/>
      <c r="I52" s="8"/>
    </row>
    <row r="53" s="5" customFormat="1" ht="24" customHeight="1" spans="4:9">
      <c r="D53" s="6"/>
      <c r="E53" s="7"/>
      <c r="F53" s="7"/>
      <c r="G53" s="7"/>
      <c r="H53" s="7"/>
      <c r="I53" s="8"/>
    </row>
    <row r="54" s="5" customFormat="1" ht="24" customHeight="1" spans="4:9">
      <c r="D54" s="6"/>
      <c r="E54" s="7"/>
      <c r="F54" s="7"/>
      <c r="G54" s="7"/>
      <c r="H54" s="7"/>
      <c r="I54" s="8"/>
    </row>
    <row r="55" s="5" customFormat="1" ht="24" customHeight="1" spans="4:9">
      <c r="D55" s="6"/>
      <c r="E55" s="7"/>
      <c r="F55" s="7"/>
      <c r="G55" s="7"/>
      <c r="H55" s="7"/>
      <c r="I55" s="8"/>
    </row>
    <row r="56" s="5" customFormat="1" ht="24" customHeight="1" spans="4:9">
      <c r="D56" s="6"/>
      <c r="E56" s="7"/>
      <c r="F56" s="7"/>
      <c r="G56" s="7"/>
      <c r="H56" s="7"/>
      <c r="I56" s="8"/>
    </row>
    <row r="57" s="5" customFormat="1" ht="24" customHeight="1" spans="4:9">
      <c r="D57" s="6"/>
      <c r="E57" s="7"/>
      <c r="F57" s="7"/>
      <c r="G57" s="7"/>
      <c r="H57" s="7"/>
      <c r="I57" s="8"/>
    </row>
    <row r="58" s="5" customFormat="1" ht="24" customHeight="1" spans="4:9">
      <c r="D58" s="6"/>
      <c r="E58" s="7"/>
      <c r="F58" s="7"/>
      <c r="G58" s="7"/>
      <c r="H58" s="7"/>
      <c r="I58" s="8"/>
    </row>
    <row r="59" s="5" customFormat="1" ht="24" customHeight="1" spans="4:9">
      <c r="D59" s="6"/>
      <c r="E59" s="7"/>
      <c r="F59" s="7"/>
      <c r="G59" s="7"/>
      <c r="H59" s="7"/>
      <c r="I59" s="8"/>
    </row>
    <row r="60" s="5" customFormat="1" ht="24" customHeight="1" spans="4:9">
      <c r="D60" s="6"/>
      <c r="E60" s="7"/>
      <c r="F60" s="7"/>
      <c r="G60" s="7"/>
      <c r="H60" s="7"/>
      <c r="I60" s="8"/>
    </row>
    <row r="61" s="5" customFormat="1" ht="24" customHeight="1" spans="4:9">
      <c r="D61" s="6"/>
      <c r="E61" s="7"/>
      <c r="F61" s="7"/>
      <c r="G61" s="7"/>
      <c r="H61" s="7"/>
      <c r="I61" s="8"/>
    </row>
    <row r="62" s="5" customFormat="1" ht="24" customHeight="1" spans="4:9">
      <c r="D62" s="6"/>
      <c r="E62" s="7"/>
      <c r="F62" s="7"/>
      <c r="G62" s="7"/>
      <c r="H62" s="7"/>
      <c r="I62" s="8"/>
    </row>
    <row r="63" s="5" customFormat="1" ht="24" customHeight="1" spans="4:9">
      <c r="D63" s="6"/>
      <c r="E63" s="7"/>
      <c r="F63" s="7"/>
      <c r="G63" s="7"/>
      <c r="H63" s="7"/>
      <c r="I63" s="8"/>
    </row>
    <row r="64" s="5" customFormat="1" ht="24" customHeight="1" spans="4:9">
      <c r="D64" s="6"/>
      <c r="E64" s="7"/>
      <c r="F64" s="7"/>
      <c r="G64" s="7"/>
      <c r="H64" s="7"/>
      <c r="I64" s="8"/>
    </row>
    <row r="65" s="5" customFormat="1" ht="24" customHeight="1" spans="4:9">
      <c r="D65" s="6"/>
      <c r="E65" s="7"/>
      <c r="F65" s="7"/>
      <c r="G65" s="7"/>
      <c r="H65" s="7"/>
      <c r="I65" s="8"/>
    </row>
    <row r="66" s="5" customFormat="1" ht="24" customHeight="1" spans="4:9">
      <c r="D66" s="6"/>
      <c r="E66" s="7"/>
      <c r="F66" s="7"/>
      <c r="G66" s="7"/>
      <c r="H66" s="7"/>
      <c r="I66" s="8"/>
    </row>
    <row r="67" s="5" customFormat="1" ht="24" customHeight="1" spans="4:9">
      <c r="D67" s="6"/>
      <c r="E67" s="7"/>
      <c r="F67" s="7"/>
      <c r="G67" s="7"/>
      <c r="H67" s="7"/>
      <c r="I67" s="8"/>
    </row>
    <row r="68" s="5" customFormat="1" ht="24" customHeight="1" spans="4:9">
      <c r="D68" s="6"/>
      <c r="E68" s="7"/>
      <c r="F68" s="7"/>
      <c r="G68" s="7"/>
      <c r="H68" s="7"/>
      <c r="I68" s="8"/>
    </row>
    <row r="69" s="5" customFormat="1" ht="24" customHeight="1" spans="4:9">
      <c r="D69" s="6"/>
      <c r="E69" s="7"/>
      <c r="F69" s="7"/>
      <c r="G69" s="7"/>
      <c r="H69" s="7"/>
      <c r="I69" s="8"/>
    </row>
    <row r="70" s="5" customFormat="1" ht="24" customHeight="1" spans="4:9">
      <c r="D70" s="6"/>
      <c r="E70" s="7"/>
      <c r="F70" s="7"/>
      <c r="G70" s="7"/>
      <c r="H70" s="7"/>
      <c r="I70" s="8"/>
    </row>
    <row r="71" s="5" customFormat="1" ht="24" customHeight="1" spans="4:9">
      <c r="D71" s="6"/>
      <c r="E71" s="7"/>
      <c r="F71" s="7"/>
      <c r="G71" s="7"/>
      <c r="H71" s="7"/>
      <c r="I71" s="8"/>
    </row>
    <row r="72" s="5" customFormat="1" ht="24" customHeight="1" spans="4:9">
      <c r="D72" s="6"/>
      <c r="E72" s="7"/>
      <c r="F72" s="7"/>
      <c r="G72" s="7"/>
      <c r="H72" s="7"/>
      <c r="I72" s="8"/>
    </row>
    <row r="73" s="5" customFormat="1" ht="24" customHeight="1" spans="4:9">
      <c r="D73" s="6"/>
      <c r="E73" s="7"/>
      <c r="F73" s="7"/>
      <c r="G73" s="7"/>
      <c r="H73" s="7"/>
      <c r="I73" s="8"/>
    </row>
    <row r="74" s="5" customFormat="1" ht="24" customHeight="1" spans="4:9">
      <c r="D74" s="6"/>
      <c r="E74" s="7"/>
      <c r="F74" s="7"/>
      <c r="G74" s="7"/>
      <c r="H74" s="7"/>
      <c r="I74" s="8"/>
    </row>
    <row r="75" s="5" customFormat="1" ht="24" customHeight="1" spans="4:9">
      <c r="D75" s="6"/>
      <c r="E75" s="7"/>
      <c r="F75" s="7"/>
      <c r="G75" s="7"/>
      <c r="H75" s="7"/>
      <c r="I75" s="8"/>
    </row>
    <row r="76" s="5" customFormat="1" ht="24" customHeight="1" spans="4:9">
      <c r="D76" s="6"/>
      <c r="E76" s="7"/>
      <c r="F76" s="7"/>
      <c r="G76" s="7"/>
      <c r="H76" s="7"/>
      <c r="I76" s="8"/>
    </row>
    <row r="77" s="5" customFormat="1" ht="24" customHeight="1" spans="4:9">
      <c r="D77" s="6"/>
      <c r="E77" s="7"/>
      <c r="F77" s="7"/>
      <c r="G77" s="7"/>
      <c r="H77" s="7"/>
      <c r="I77" s="8"/>
    </row>
    <row r="78" s="5" customFormat="1" ht="24" customHeight="1" spans="4:9">
      <c r="D78" s="6"/>
      <c r="E78" s="7"/>
      <c r="F78" s="7"/>
      <c r="G78" s="7"/>
      <c r="H78" s="7"/>
      <c r="I78" s="8"/>
    </row>
    <row r="79" s="5" customFormat="1" ht="24" customHeight="1" spans="4:9">
      <c r="D79" s="6"/>
      <c r="E79" s="7"/>
      <c r="F79" s="7"/>
      <c r="G79" s="7"/>
      <c r="H79" s="7"/>
      <c r="I79" s="8"/>
    </row>
    <row r="80" s="5" customFormat="1" ht="24" customHeight="1" spans="4:9">
      <c r="D80" s="6"/>
      <c r="E80" s="7"/>
      <c r="F80" s="7"/>
      <c r="G80" s="7"/>
      <c r="H80" s="7"/>
      <c r="I80" s="8"/>
    </row>
    <row r="81" s="5" customFormat="1" ht="24" customHeight="1" spans="4:9">
      <c r="D81" s="6"/>
      <c r="E81" s="7"/>
      <c r="F81" s="7"/>
      <c r="G81" s="7"/>
      <c r="H81" s="7"/>
      <c r="I81" s="8"/>
    </row>
    <row r="82" s="5" customFormat="1" ht="24" customHeight="1" spans="4:9">
      <c r="D82" s="6"/>
      <c r="E82" s="7"/>
      <c r="F82" s="7"/>
      <c r="G82" s="7"/>
      <c r="H82" s="7"/>
      <c r="I82" s="8"/>
    </row>
    <row r="83" s="5" customFormat="1" ht="24" customHeight="1" spans="4:9">
      <c r="D83" s="6"/>
      <c r="E83" s="7"/>
      <c r="F83" s="7"/>
      <c r="G83" s="7"/>
      <c r="H83" s="7"/>
      <c r="I83" s="8"/>
    </row>
    <row r="84" s="5" customFormat="1" ht="24" customHeight="1" spans="4:9">
      <c r="D84" s="6"/>
      <c r="E84" s="7"/>
      <c r="F84" s="7"/>
      <c r="G84" s="7"/>
      <c r="H84" s="7"/>
      <c r="I84" s="8"/>
    </row>
    <row r="85" s="5" customFormat="1" ht="24" customHeight="1" spans="4:9">
      <c r="D85" s="6"/>
      <c r="E85" s="7"/>
      <c r="F85" s="7"/>
      <c r="G85" s="7"/>
      <c r="H85" s="7"/>
      <c r="I85" s="8"/>
    </row>
    <row r="86" s="5" customFormat="1" ht="24" customHeight="1" spans="4:9">
      <c r="D86" s="6"/>
      <c r="E86" s="7"/>
      <c r="F86" s="7"/>
      <c r="G86" s="7"/>
      <c r="H86" s="7"/>
      <c r="I86" s="8"/>
    </row>
    <row r="87" s="5" customFormat="1" ht="24" customHeight="1" spans="4:9">
      <c r="D87" s="6"/>
      <c r="E87" s="7"/>
      <c r="F87" s="7"/>
      <c r="G87" s="7"/>
      <c r="H87" s="7"/>
      <c r="I87" s="8"/>
    </row>
    <row r="88" s="5" customFormat="1" ht="24" customHeight="1" spans="4:9">
      <c r="D88" s="6"/>
      <c r="E88" s="7"/>
      <c r="F88" s="7"/>
      <c r="G88" s="7"/>
      <c r="H88" s="7"/>
      <c r="I88" s="8"/>
    </row>
    <row r="89" s="5" customFormat="1" spans="4:9">
      <c r="D89" s="6"/>
      <c r="E89" s="7"/>
      <c r="F89" s="7"/>
      <c r="G89" s="7"/>
      <c r="H89" s="7"/>
      <c r="I89" s="8"/>
    </row>
    <row r="90" s="5" customFormat="1" spans="4:9">
      <c r="D90" s="6"/>
      <c r="E90" s="7"/>
      <c r="F90" s="7"/>
      <c r="G90" s="7"/>
      <c r="H90" s="7"/>
      <c r="I90" s="8"/>
    </row>
    <row r="91" s="5" customFormat="1" spans="4:9">
      <c r="D91" s="6"/>
      <c r="E91" s="7"/>
      <c r="F91" s="7"/>
      <c r="G91" s="7"/>
      <c r="H91" s="7"/>
      <c r="I91" s="8"/>
    </row>
    <row r="92" s="5" customFormat="1" spans="4:9">
      <c r="D92" s="6"/>
      <c r="E92" s="7"/>
      <c r="F92" s="7"/>
      <c r="G92" s="7"/>
      <c r="H92" s="7"/>
      <c r="I92" s="8"/>
    </row>
    <row r="93" s="5" customFormat="1" spans="4:9">
      <c r="D93" s="6"/>
      <c r="E93" s="7"/>
      <c r="F93" s="7"/>
      <c r="G93" s="7"/>
      <c r="H93" s="7"/>
      <c r="I93" s="8"/>
    </row>
  </sheetData>
  <autoFilter xmlns:etc="http://www.wps.cn/officeDocument/2017/etCustomData" ref="A5:XFD19" etc:filterBottomFollowUsedRange="0">
    <filterColumn colId="9">
      <filters>
        <filter val="改（扩）建面积约 10800㎡（其中生态恢复面积约8283.64㎡、实际建设面积2516.36㎡），共改扩建森林步道1152㎡（长约960m，宽度平均约1.2m）、宣教及应急疏散点370㎡、野生动植物巡护监测平台713.6㎡、矿山遗迹及人工育林管护平台108㎡、乡土树种栽植展示区96㎡等、以及配套设施设备。"/>
      </filters>
    </filterColumn>
    <extLst/>
  </autoFilter>
  <mergeCells count="9">
    <mergeCell ref="A2:J2"/>
    <mergeCell ref="H3:J3"/>
    <mergeCell ref="E4:G4"/>
    <mergeCell ref="H4:I4"/>
    <mergeCell ref="A4:A5"/>
    <mergeCell ref="B4:B5"/>
    <mergeCell ref="C4:C5"/>
    <mergeCell ref="D4:D5"/>
    <mergeCell ref="J4:J5"/>
  </mergeCells>
  <printOptions horizontalCentered="1"/>
  <pageMargins left="0.352777777777778" right="0.352777777777778" top="0.588888888888889" bottom="0.588888888888889" header="0.313888888888889" footer="0.313888888888889"/>
  <pageSetup paperSize="9" scale="95" fitToHeight="0" orientation="landscape"/>
  <headerFooter>
    <oddFooter>&amp;C&amp;"宋体,常规"&amp;11&amp;P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51</vt:i4>
      </vt:variant>
    </vt:vector>
  </HeadingPairs>
  <TitlesOfParts>
    <vt:vector size="51" baseType="lpstr">
      <vt:lpstr>表1-一般公共预算收入</vt:lpstr>
      <vt:lpstr>表2-一般公共预算支出</vt:lpstr>
      <vt:lpstr>表3-一般公共预算收支平衡表</vt:lpstr>
      <vt:lpstr>表4-一般公共预算上级补助（分科目）</vt:lpstr>
      <vt:lpstr>表5-一般公共预算上级补助（分地区）</vt:lpstr>
      <vt:lpstr>表6-一般公共预算经济分类科目支出决算表</vt:lpstr>
      <vt:lpstr>表7-一般公共预算经济分类科目基本支出决算表</vt:lpstr>
      <vt:lpstr>表8-区级一般公共预算收入</vt:lpstr>
      <vt:lpstr>表9-区级一般公共预算支出</vt:lpstr>
      <vt:lpstr>表10-区级一般公共预算收支平衡表</vt:lpstr>
      <vt:lpstr>表11.对下税收返还和转移支付补助决算表</vt:lpstr>
      <vt:lpstr>表12.对下税收返还和转移支付补助决算表（分项目、分地区）</vt:lpstr>
      <vt:lpstr>表13-区级一般公共预算经济分类科目支出决算表</vt:lpstr>
      <vt:lpstr>表14-区级一般公共预算经济分类科目基本支出决算表</vt:lpstr>
      <vt:lpstr>表15-区级预算内基本建设支出决算表</vt:lpstr>
      <vt:lpstr>表16-区本级重大政府投资计划和重大投资项目表</vt:lpstr>
      <vt:lpstr>表17-政府性基金收入</vt:lpstr>
      <vt:lpstr>表18-政府性基金支出</vt:lpstr>
      <vt:lpstr>表19-基金收支决算平衡</vt:lpstr>
      <vt:lpstr>表20-基金转移支付补助（分科目）</vt:lpstr>
      <vt:lpstr>表21-基金转移支付补助（分地区）</vt:lpstr>
      <vt:lpstr>表22-区级政府性基金收入</vt:lpstr>
      <vt:lpstr>表23-区级政府性基金支出</vt:lpstr>
      <vt:lpstr>表24-区级基金收支决算平衡</vt:lpstr>
      <vt:lpstr>表25.对下政府性基金转移支付补助决算表</vt:lpstr>
      <vt:lpstr>表26.对下政府性基金转移支付补助决算表（分项目、分地区）</vt:lpstr>
      <vt:lpstr>表27-国有资本经营预算收入</vt:lpstr>
      <vt:lpstr>表28-国有资本经营预算支出</vt:lpstr>
      <vt:lpstr>表29-国有资本经营预算收支平衡</vt:lpstr>
      <vt:lpstr>表30.上级对攀枝花市西区国有资本经营预算转移支付决算表</vt:lpstr>
      <vt:lpstr>表31-区级国有资本经营预算收入</vt:lpstr>
      <vt:lpstr>表32-区级国有资本经营预算支出</vt:lpstr>
      <vt:lpstr>表33-区级国有资本经营预算收支平衡</vt:lpstr>
      <vt:lpstr>表34-国有资本经营预算转移支付</vt:lpstr>
      <vt:lpstr>表35-社保基金收入</vt:lpstr>
      <vt:lpstr>表36-社保基金支出</vt:lpstr>
      <vt:lpstr>表37-社保基金收支平衡</vt:lpstr>
      <vt:lpstr>表38-区级社保基金收入</vt:lpstr>
      <vt:lpstr>表39-区级社保基金支出</vt:lpstr>
      <vt:lpstr>表40-区级社保基金收支平衡</vt:lpstr>
      <vt:lpstr>表41-地方政府一般债务限额及余额决算情况表</vt:lpstr>
      <vt:lpstr>表42-地方政府专项债务限额及余额决算情况表</vt:lpstr>
      <vt:lpstr>表43-地方政府债务限额及余额决算情况表</vt:lpstr>
      <vt:lpstr>表44-地方政府债务余额情况汇总表</vt:lpstr>
      <vt:lpstr>表45-地方政府债务相关情况表</vt:lpstr>
      <vt:lpstr>表46-政府债务十年到期情况表</vt:lpstr>
      <vt:lpstr>表47-地方政府债券使用情况表</vt:lpstr>
      <vt:lpstr>表48-地方政府债务还本付息情况表</vt:lpstr>
      <vt:lpstr>表49-地方政府债券发行情况表</vt:lpstr>
      <vt:lpstr>表50-本级地方政府专项债务表</vt:lpstr>
      <vt:lpstr>表51-本级新增政府债券项目实施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0</cp:revision>
  <dcterms:created xsi:type="dcterms:W3CDTF">2006-09-16T00:00:00Z</dcterms:created>
  <cp:lastPrinted>2022-09-16T11:06:00Z</cp:lastPrinted>
  <dcterms:modified xsi:type="dcterms:W3CDTF">2026-10-20T08:07:01Z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BFDAEC97427B447293210282EA9F2EBB_13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