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<sst xmlns="http://schemas.openxmlformats.org/spreadsheetml/2006/main" count="552" uniqueCount="151">
  <si>
    <t>2024年8月农村低保家庭公示信息</t>
  </si>
  <si>
    <t>序号</t>
  </si>
  <si>
    <t>区县</t>
  </si>
  <si>
    <t>镇/街道</t>
  </si>
  <si>
    <t>村/社区</t>
  </si>
  <si>
    <t>户主姓名</t>
  </si>
  <si>
    <t>享受保障人口数</t>
  </si>
  <si>
    <t>发放金额</t>
  </si>
  <si>
    <t>西区</t>
  </si>
  <si>
    <t>格里坪镇</t>
  </si>
  <si>
    <t>新庄村</t>
  </si>
  <si>
    <t>蔡朝阳</t>
  </si>
  <si>
    <t>郑伟</t>
  </si>
  <si>
    <t>谭启文</t>
  </si>
  <si>
    <t>卢云江</t>
  </si>
  <si>
    <t>祝孟银</t>
  </si>
  <si>
    <t>代成秀</t>
  </si>
  <si>
    <t>汪开兰</t>
  </si>
  <si>
    <t>唐洪生</t>
  </si>
  <si>
    <t>季悠冰</t>
  </si>
  <si>
    <t>王军</t>
  </si>
  <si>
    <t>刘昌琼</t>
  </si>
  <si>
    <t>雷应华</t>
  </si>
  <si>
    <t>阿国义</t>
  </si>
  <si>
    <t>李德富</t>
  </si>
  <si>
    <t>雷仲连</t>
  </si>
  <si>
    <t>李应东</t>
  </si>
  <si>
    <t>杨彬彬</t>
  </si>
  <si>
    <t>张天学</t>
  </si>
  <si>
    <t>邓燕</t>
  </si>
  <si>
    <t>康朝政</t>
  </si>
  <si>
    <t>马长建</t>
  </si>
  <si>
    <t>大水井村</t>
  </si>
  <si>
    <t>廖先群</t>
  </si>
  <si>
    <t>雷国付</t>
  </si>
  <si>
    <t>范宗会</t>
  </si>
  <si>
    <t>龙刚福</t>
  </si>
  <si>
    <t>张先权</t>
  </si>
  <si>
    <t>沈永美</t>
  </si>
  <si>
    <t>许正菊</t>
  </si>
  <si>
    <t>吴绍全</t>
  </si>
  <si>
    <t>许孟菊</t>
  </si>
  <si>
    <t>刘献龙</t>
  </si>
  <si>
    <t>周自彬</t>
  </si>
  <si>
    <t>徐永付</t>
  </si>
  <si>
    <t>钟馨蔷</t>
  </si>
  <si>
    <t>周娜</t>
  </si>
  <si>
    <t>格里坪村</t>
  </si>
  <si>
    <t>谢贤臣</t>
  </si>
  <si>
    <t>李吉梅</t>
  </si>
  <si>
    <t>金家村</t>
  </si>
  <si>
    <t>李国碧</t>
  </si>
  <si>
    <t>海富春</t>
  </si>
  <si>
    <t>龙刚碧</t>
  </si>
  <si>
    <t>李志容</t>
  </si>
  <si>
    <t>刘文芝</t>
  </si>
  <si>
    <t>訾廷祥</t>
  </si>
  <si>
    <t>李富高</t>
  </si>
  <si>
    <t>贺付英</t>
  </si>
  <si>
    <t>李吉萍</t>
  </si>
  <si>
    <t>李洪珍</t>
  </si>
  <si>
    <t>马洪华</t>
  </si>
  <si>
    <t>罗正英</t>
  </si>
  <si>
    <t>周富娥</t>
  </si>
  <si>
    <t>杨清学</t>
  </si>
  <si>
    <t>海富明</t>
  </si>
  <si>
    <t>李吉蕊</t>
  </si>
  <si>
    <t>马洪连</t>
  </si>
  <si>
    <t>丁兴连</t>
  </si>
  <si>
    <t>丁付国</t>
  </si>
  <si>
    <t>谷加珍</t>
  </si>
  <si>
    <t>王友菊</t>
  </si>
  <si>
    <t>张清伦</t>
  </si>
  <si>
    <t>谷加芬</t>
  </si>
  <si>
    <t>杨汉芬</t>
  </si>
  <si>
    <t>王银芳</t>
  </si>
  <si>
    <t>谷成英</t>
  </si>
  <si>
    <t>李文祥</t>
  </si>
  <si>
    <t>廖万梅</t>
  </si>
  <si>
    <t>罗德明</t>
  </si>
  <si>
    <t>李海全</t>
  </si>
  <si>
    <t>罗南芝</t>
  </si>
  <si>
    <t>杨清河</t>
  </si>
  <si>
    <t>王立芳</t>
  </si>
  <si>
    <t>杨光富</t>
  </si>
  <si>
    <t>李海</t>
  </si>
  <si>
    <t>陈贤武</t>
  </si>
  <si>
    <t>海学英</t>
  </si>
  <si>
    <t>何加芬</t>
  </si>
  <si>
    <t>马有英</t>
  </si>
  <si>
    <t>蚩学才</t>
  </si>
  <si>
    <t>杨清武</t>
  </si>
  <si>
    <t>李林</t>
  </si>
  <si>
    <t>马清翠</t>
  </si>
  <si>
    <t>马洪英</t>
  </si>
  <si>
    <t>苟远国</t>
  </si>
  <si>
    <t>徐孝红</t>
  </si>
  <si>
    <t>王银春</t>
  </si>
  <si>
    <t>周贵清</t>
  </si>
  <si>
    <t>赵志芳</t>
  </si>
  <si>
    <t>王春宝</t>
  </si>
  <si>
    <t>马友连</t>
  </si>
  <si>
    <t>杨清顺</t>
  </si>
  <si>
    <t>张兴和</t>
  </si>
  <si>
    <t>庄上村</t>
  </si>
  <si>
    <t>胡祥生</t>
  </si>
  <si>
    <t>胡文花</t>
  </si>
  <si>
    <t>胡平武</t>
  </si>
  <si>
    <t>胡孝江</t>
  </si>
  <si>
    <t>胡仲红</t>
  </si>
  <si>
    <t>马洪坤</t>
  </si>
  <si>
    <t>胡发容</t>
  </si>
  <si>
    <t>陈寿莲</t>
  </si>
  <si>
    <t>杨国英</t>
  </si>
  <si>
    <t>胡孝春</t>
  </si>
  <si>
    <t>李明英</t>
  </si>
  <si>
    <t>王国军</t>
  </si>
  <si>
    <t>金桥村</t>
  </si>
  <si>
    <t>范德祥</t>
  </si>
  <si>
    <t>刘金花</t>
  </si>
  <si>
    <t>阿清珍</t>
  </si>
  <si>
    <t>周贵生</t>
  </si>
  <si>
    <t>倪礼春</t>
  </si>
  <si>
    <t>余秋香</t>
  </si>
  <si>
    <t>张明</t>
  </si>
  <si>
    <t>马金才</t>
  </si>
  <si>
    <t>杨昌银</t>
  </si>
  <si>
    <t>周富军</t>
  </si>
  <si>
    <t>周贵玉</t>
  </si>
  <si>
    <t>张华吉</t>
  </si>
  <si>
    <t>伍仁光</t>
  </si>
  <si>
    <t>郑吉华</t>
  </si>
  <si>
    <t>周付珍</t>
  </si>
  <si>
    <t>张鑫</t>
  </si>
  <si>
    <t>陈永平</t>
  </si>
  <si>
    <t>范德群</t>
  </si>
  <si>
    <t>周贵香</t>
  </si>
  <si>
    <t>雷刚</t>
  </si>
  <si>
    <t>谢方耀</t>
  </si>
  <si>
    <t>范连秀</t>
  </si>
  <si>
    <t>罗顺兵</t>
  </si>
  <si>
    <t>周正平</t>
  </si>
  <si>
    <t>严明祥</t>
  </si>
  <si>
    <t>胡发君</t>
  </si>
  <si>
    <t>黄德军</t>
  </si>
  <si>
    <t>周付祥</t>
  </si>
  <si>
    <t>谢甜语</t>
  </si>
  <si>
    <t>陈美乐</t>
  </si>
  <si>
    <t>杨世学</t>
  </si>
  <si>
    <t>倪友芳</t>
  </si>
  <si>
    <t>倪志安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</si>
</sst>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 &quot;?&quot;* #,##0_ ;_ &quot;?&quot;* \-#,##0_ ;_ &quot;?&quot;* &quot;-&quot;_ ;_ @_ "/>
    <numFmt numFmtId="177" formatCode="_ &quot;?&quot;* #,##0.00_ ;_ &quot;?&quot;* \-#,##0.00_ ;_ &quot;?&quot;* &quot;-&quot;??_ ;_ @_ 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FFFF"/>
      <name val="宋体"/>
      <charset val="134"/>
      <scheme val="minor"/>
    </font>
    <font>
      <sz val="10"/>
      <name val="Arial"/>
      <charset val="134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000000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9">
    <xf numFmtId="0" fontId="0" fillId="0" borderId="0">
      <alignment vertical="center"/>
    </xf>
    <xf numFmtId="176" fontId="3" fillId="0" borderId="0" applyFont="0" applyFill="0" applyBorder="0" applyProtection="0"/>
    <xf numFmtId="177" fontId="3" fillId="0" borderId="0" applyFont="0" applyFill="0" applyBorder="0" applyProtection="0"/>
    <xf numFmtId="0" fontId="2" fillId="2" borderId="0" applyNumberFormat="0" applyBorder="0" applyProtection="0"/>
    <xf numFmtId="0" fontId="3" fillId="13" borderId="0" applyNumberFormat="0" applyBorder="0" applyProtection="0"/>
    <xf numFmtId="0" fontId="11" fillId="2" borderId="0" applyNumberFormat="0" applyProtection="0"/>
    <xf numFmtId="41" fontId="3" fillId="0" borderId="0" applyFont="0" applyFill="0" applyBorder="0" applyProtection="0"/>
    <xf numFmtId="0" fontId="3" fillId="2" borderId="0" applyNumberFormat="0" applyBorder="0" applyProtection="0"/>
    <xf numFmtId="0" fontId="6" fillId="4" borderId="0" applyNumberFormat="0" applyBorder="0" applyProtection="0"/>
    <xf numFmtId="43" fontId="3" fillId="0" borderId="0" applyFont="0" applyFill="0" applyBorder="0" applyProtection="0"/>
    <xf numFmtId="0" fontId="16" fillId="11" borderId="0" applyNumberFormat="0" applyBorder="0" applyProtection="0"/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Protection="0"/>
    <xf numFmtId="44" fontId="17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3" fillId="15" borderId="0" applyNumberFormat="0" applyFont="0" applyProtection="0"/>
    <xf numFmtId="0" fontId="16" fillId="2" borderId="0" applyNumberFormat="0" applyBorder="0" applyProtection="0"/>
    <xf numFmtId="0" fontId="10" fillId="0" borderId="0" applyNumberFormat="0" applyFill="0" applyBorder="0" applyProtection="0"/>
    <xf numFmtId="0" fontId="23" fillId="0" borderId="0" applyNumberFormat="0" applyFill="0" applyBorder="0" applyProtection="0"/>
    <xf numFmtId="0" fontId="15" fillId="2" borderId="0" applyNumberFormat="0" applyBorder="0" applyProtection="0"/>
    <xf numFmtId="0" fontId="5" fillId="0" borderId="0" applyNumberFormat="0" applyFill="0" applyBorder="0" applyProtection="0"/>
    <xf numFmtId="0" fontId="2" fillId="18" borderId="0" applyNumberFormat="0" applyBorder="0" applyProtection="0"/>
    <xf numFmtId="0" fontId="15" fillId="19" borderId="0" applyNumberFormat="0" applyBorder="0" applyProtection="0"/>
    <xf numFmtId="0" fontId="14" fillId="0" borderId="0" applyNumberFormat="0" applyFill="0" applyBorder="0" applyProtection="0"/>
    <xf numFmtId="0" fontId="8" fillId="0" borderId="0" applyNumberFormat="0" applyFill="0" applyProtection="0"/>
    <xf numFmtId="0" fontId="21" fillId="0" borderId="0" applyNumberFormat="0" applyFill="0" applyProtection="0"/>
    <xf numFmtId="0" fontId="16" fillId="25" borderId="0" applyNumberFormat="0" applyBorder="0" applyProtection="0"/>
    <xf numFmtId="0" fontId="10" fillId="0" borderId="0" applyNumberFormat="0" applyFill="0" applyProtection="0"/>
    <xf numFmtId="0" fontId="16" fillId="21" borderId="0" applyNumberFormat="0" applyBorder="0" applyProtection="0"/>
    <xf numFmtId="0" fontId="13" fillId="2" borderId="0" applyNumberFormat="0" applyProtection="0"/>
    <xf numFmtId="0" fontId="9" fillId="2" borderId="0" applyNumberFormat="0" applyProtection="0"/>
    <xf numFmtId="0" fontId="12" fillId="6" borderId="0" applyNumberFormat="0" applyProtection="0"/>
    <xf numFmtId="0" fontId="16" fillId="26" borderId="0" applyNumberFormat="0" applyBorder="0" applyProtection="0"/>
    <xf numFmtId="42" fontId="17" fillId="0" borderId="0" applyFont="0" applyFill="0" applyBorder="0" applyAlignment="0" applyProtection="0"/>
    <xf numFmtId="0" fontId="3" fillId="14" borderId="0" applyNumberFormat="0" applyBorder="0" applyProtection="0"/>
    <xf numFmtId="0" fontId="4" fillId="0" borderId="0" applyNumberFormat="0" applyFill="0" applyProtection="0"/>
    <xf numFmtId="0" fontId="20" fillId="0" borderId="0" applyNumberFormat="0" applyFill="0" applyProtection="0"/>
    <xf numFmtId="0" fontId="18" fillId="14" borderId="0" applyNumberFormat="0" applyBorder="0" applyProtection="0"/>
    <xf numFmtId="0" fontId="7" fillId="5" borderId="0" applyNumberFormat="0" applyBorder="0" applyProtection="0"/>
    <xf numFmtId="0" fontId="2" fillId="29" borderId="0" applyNumberFormat="0" applyBorder="0" applyProtection="0"/>
    <xf numFmtId="0" fontId="3" fillId="19" borderId="0" applyNumberFormat="0" applyBorder="0" applyProtection="0"/>
    <xf numFmtId="0" fontId="16" fillId="20" borderId="0" applyNumberFormat="0" applyBorder="0" applyProtection="0"/>
    <xf numFmtId="0" fontId="3" fillId="17" borderId="0" applyNumberFormat="0" applyBorder="0" applyProtection="0"/>
    <xf numFmtId="0" fontId="3" fillId="1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16" fillId="6" borderId="0" applyNumberFormat="0" applyBorder="0" applyProtection="0"/>
    <xf numFmtId="0" fontId="16" fillId="27" borderId="0" applyNumberFormat="0" applyBorder="0" applyProtection="0"/>
    <xf numFmtId="0" fontId="3" fillId="23" borderId="0" applyNumberFormat="0" applyBorder="0" applyProtection="0"/>
    <xf numFmtId="0" fontId="3" fillId="3" borderId="0" applyNumberFormat="0" applyBorder="0" applyProtection="0"/>
    <xf numFmtId="0" fontId="15" fillId="17" borderId="0" applyNumberFormat="0" applyBorder="0" applyProtection="0"/>
    <xf numFmtId="0" fontId="16" fillId="29" borderId="0" applyNumberFormat="0" applyBorder="0" applyProtection="0"/>
    <xf numFmtId="0" fontId="3" fillId="12" borderId="0" applyNumberFormat="0" applyBorder="0" applyProtection="0"/>
    <xf numFmtId="0" fontId="15" fillId="2" borderId="0" applyNumberFormat="0" applyBorder="0" applyProtection="0"/>
    <xf numFmtId="0" fontId="16" fillId="8" borderId="0" applyNumberFormat="0" applyBorder="0" applyProtection="0"/>
    <xf numFmtId="0" fontId="16" fillId="9" borderId="0" applyNumberFormat="0" applyBorder="0" applyProtection="0"/>
    <xf numFmtId="0" fontId="3" fillId="16" borderId="0" applyNumberFormat="0" applyBorder="0" applyProtection="0"/>
    <xf numFmtId="0" fontId="15" fillId="13" borderId="0" applyNumberFormat="0" applyBorder="0" applyProtection="0"/>
    <xf numFmtId="0" fontId="16" fillId="9" borderId="0" applyNumberFormat="0" applyBorder="0" applyProtection="0"/>
    <xf numFmtId="0" fontId="3" fillId="0" borderId="0">
      <alignment vertical="center"/>
    </xf>
    <xf numFmtId="9" fontId="17" fillId="0" borderId="0" applyFont="0" applyFill="0" applyBorder="0" applyAlignment="0" applyProtection="0"/>
    <xf numFmtId="0" fontId="15" fillId="7" borderId="0" applyNumberFormat="0" applyBorder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15" fillId="22" borderId="0" applyNumberFormat="0" applyBorder="0" applyProtection="0"/>
    <xf numFmtId="0" fontId="15" fillId="14" borderId="0" applyNumberFormat="0" applyBorder="0" applyProtection="0"/>
    <xf numFmtId="0" fontId="2" fillId="26" borderId="0" applyNumberFormat="0" applyBorder="0" applyProtection="0"/>
    <xf numFmtId="0" fontId="15" fillId="2" borderId="0" applyNumberFormat="0" applyBorder="0" applyProtection="0"/>
    <xf numFmtId="0" fontId="15" fillId="30" borderId="0" applyNumberFormat="0" applyBorder="0" applyProtection="0"/>
    <xf numFmtId="0" fontId="15" fillId="31" borderId="0" applyNumberFormat="0" applyBorder="0" applyProtection="0"/>
    <xf numFmtId="0" fontId="15" fillId="16" borderId="0" applyNumberFormat="0" applyBorder="0" applyProtection="0"/>
    <xf numFmtId="0" fontId="2" fillId="32" borderId="0" applyNumberFormat="0" applyBorder="0" applyProtection="0"/>
    <xf numFmtId="0" fontId="2" fillId="28" borderId="0" applyNumberFormat="0" applyBorder="0" applyProtection="0"/>
    <xf numFmtId="0" fontId="2" fillId="33" borderId="0" applyNumberFormat="0" applyBorder="0" applyProtection="0"/>
    <xf numFmtId="0" fontId="2" fillId="8" borderId="0" applyNumberFormat="0" applyBorder="0" applyProtection="0"/>
    <xf numFmtId="0" fontId="2" fillId="9" borderId="0" applyNumberFormat="0" applyBorder="0" applyProtection="0"/>
    <xf numFmtId="0" fontId="2" fillId="24" borderId="0" applyNumberFormat="0" applyBorder="0" applyProtection="0"/>
    <xf numFmtId="0" fontId="2" fillId="27" borderId="0" applyNumberFormat="0" applyBorder="0" applyProtection="0"/>
    <xf numFmtId="0" fontId="2" fillId="9" borderId="0" applyNumberFormat="0" applyBorder="0" applyProtection="0"/>
  </cellStyleXfs>
  <cellXfs count="7">
    <xf numFmtId="0" fontId="0" fillId="0" borderId="0" xfId="59" applyFont="1" applyAlignment="1">
      <alignment vertical="center"/>
    </xf>
    <xf numFmtId="0" fontId="1" fillId="0" borderId="0" xfId="59" applyFont="1" applyAlignment="1">
      <alignment horizontal="center" vertical="center"/>
    </xf>
    <xf numFmtId="0" fontId="0" fillId="0" borderId="0" xfId="59" applyFont="1" applyAlignment="1">
      <alignment horizontal="center" vertical="center"/>
    </xf>
    <xf numFmtId="0" fontId="1" fillId="0" borderId="1" xfId="59" applyFont="1" applyBorder="1" applyAlignment="1">
      <alignment horizontal="center" vertical="center" wrapText="1"/>
    </xf>
    <xf numFmtId="0" fontId="1" fillId="0" borderId="2" xfId="59" applyFont="1" applyBorder="1" applyAlignment="1">
      <alignment horizontal="center" vertical="center" wrapText="1"/>
    </xf>
    <xf numFmtId="0" fontId="0" fillId="0" borderId="3" xfId="59" applyFont="1" applyBorder="1" applyAlignment="1">
      <alignment horizontal="center" vertical="center" wrapText="1"/>
    </xf>
    <xf numFmtId="49" fontId="0" fillId="0" borderId="3" xfId="59" applyNumberFormat="1" applyFont="1" applyBorder="1" applyAlignment="1">
      <alignment horizontal="center" vertical="center" wrapText="1"/>
    </xf>
  </cellXfs>
  <cellStyles count="79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Currency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40% - 着色 3" xfId="19"/>
    <cellStyle name="标题" xfId="20" builtinId="15"/>
    <cellStyle name="着色 1" xfId="21"/>
    <cellStyle name="20% - 着色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强调文字颜色 2" xfId="32" builtinId="33"/>
    <cellStyle name="Currency [0]" xfId="33"/>
    <cellStyle name="20% - 强调文字颜色 6" xfId="34" builtinId="50"/>
    <cellStyle name="链接单元格" xfId="35" builtinId="24"/>
    <cellStyle name="汇总" xfId="36" builtinId="25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20% - 着色 1" xfId="50"/>
    <cellStyle name="强调文字颜色 5" xfId="51" builtinId="45"/>
    <cellStyle name="40% - 强调文字颜色 5" xfId="52" builtinId="47"/>
    <cellStyle name="20% - 着色 2" xfId="53"/>
    <cellStyle name="60% - 强调文字颜色 5" xfId="54" builtinId="48"/>
    <cellStyle name="强调文字颜色 6" xfId="55" builtinId="49"/>
    <cellStyle name="40% - 强调文字颜色 6" xfId="56" builtinId="51"/>
    <cellStyle name="20% - 着色 3" xfId="57"/>
    <cellStyle name="60% - 强调文字颜色 6" xfId="58" builtinId="52"/>
    <cellStyle name="Normal" xfId="59"/>
    <cellStyle name="Percent" xfId="60"/>
    <cellStyle name="40% - 着色 1" xfId="61"/>
    <cellStyle name="Comma" xfId="62"/>
    <cellStyle name="Comma [0]" xfId="63"/>
    <cellStyle name="20% - 着色 4" xfId="64"/>
    <cellStyle name="20% - 着色 6" xfId="65"/>
    <cellStyle name="着色 2" xfId="66"/>
    <cellStyle name="40% - 着色 2" xfId="67"/>
    <cellStyle name="40% - 着色 4" xfId="68"/>
    <cellStyle name="40% - 着色 5" xfId="69"/>
    <cellStyle name="40% - 着色 6" xfId="70"/>
    <cellStyle name="60% - 着色 1" xfId="71"/>
    <cellStyle name="60% - 着色 3" xfId="72"/>
    <cellStyle name="60% - 着色 4" xfId="73"/>
    <cellStyle name="60% - 着色 5" xfId="74"/>
    <cellStyle name="60% - 着色 6" xfId="75"/>
    <cellStyle name="着色 3" xfId="76"/>
    <cellStyle name="着色 4" xfId="77"/>
    <cellStyle name="着色 6" xfId="7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8"/>
  <sheetViews>
    <sheetView showGridLines="0" tabSelected="1" workbookViewId="0">
      <selection activeCell="I14" sqref="I14"/>
    </sheetView>
  </sheetViews>
  <sheetFormatPr defaultColWidth="9" defaultRowHeight="13.5" outlineLevelCol="6"/>
  <cols>
    <col min="1" max="1" width="9.5" customWidth="1"/>
    <col min="2" max="3" width="20.625" customWidth="1"/>
    <col min="4" max="4" width="23.625" customWidth="1"/>
    <col min="5" max="5" width="18.625" customWidth="1"/>
    <col min="6" max="6" width="19.625" customWidth="1"/>
    <col min="7" max="7" width="16.625" customWidth="1"/>
  </cols>
  <sheetData>
    <row r="1" s="1" customFormat="1" ht="37.5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2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2.5" customHeight="1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5">
        <v>3</v>
      </c>
      <c r="G3" s="5">
        <v>2545</v>
      </c>
    </row>
    <row r="4" s="2" customFormat="1" ht="22.5" customHeight="1" spans="1:7">
      <c r="A4" s="6">
        <f>2</f>
        <v>2</v>
      </c>
      <c r="B4" s="6" t="s">
        <v>8</v>
      </c>
      <c r="C4" s="6" t="s">
        <v>9</v>
      </c>
      <c r="D4" s="6" t="s">
        <v>10</v>
      </c>
      <c r="E4" s="6" t="s">
        <v>12</v>
      </c>
      <c r="F4" s="5">
        <v>3</v>
      </c>
      <c r="G4" s="5">
        <v>2695</v>
      </c>
    </row>
    <row r="5" s="2" customFormat="1" ht="22.5" customHeight="1" spans="1:7">
      <c r="A5" s="6">
        <f>3</f>
        <v>3</v>
      </c>
      <c r="B5" s="6" t="s">
        <v>8</v>
      </c>
      <c r="C5" s="6" t="s">
        <v>9</v>
      </c>
      <c r="D5" s="6" t="s">
        <v>10</v>
      </c>
      <c r="E5" s="6" t="s">
        <v>13</v>
      </c>
      <c r="F5" s="5">
        <v>1</v>
      </c>
      <c r="G5" s="5">
        <v>928</v>
      </c>
    </row>
    <row r="6" s="2" customFormat="1" ht="22.5" customHeight="1" spans="1:7">
      <c r="A6" s="6">
        <f>4</f>
        <v>4</v>
      </c>
      <c r="B6" s="6" t="s">
        <v>8</v>
      </c>
      <c r="C6" s="6" t="s">
        <v>9</v>
      </c>
      <c r="D6" s="6" t="s">
        <v>10</v>
      </c>
      <c r="E6" s="6" t="s">
        <v>14</v>
      </c>
      <c r="F6" s="5">
        <v>2</v>
      </c>
      <c r="G6" s="5">
        <v>1530</v>
      </c>
    </row>
    <row r="7" s="2" customFormat="1" ht="22.5" customHeight="1" spans="1:7">
      <c r="A7" s="6">
        <f>5</f>
        <v>5</v>
      </c>
      <c r="B7" s="6" t="s">
        <v>8</v>
      </c>
      <c r="C7" s="6" t="s">
        <v>9</v>
      </c>
      <c r="D7" s="6" t="s">
        <v>10</v>
      </c>
      <c r="E7" s="6" t="s">
        <v>15</v>
      </c>
      <c r="F7" s="5">
        <v>2</v>
      </c>
      <c r="G7" s="5">
        <v>1330</v>
      </c>
    </row>
    <row r="8" s="2" customFormat="1" ht="22.5" customHeight="1" spans="1:7">
      <c r="A8" s="6">
        <f>6</f>
        <v>6</v>
      </c>
      <c r="B8" s="6" t="s">
        <v>8</v>
      </c>
      <c r="C8" s="6" t="s">
        <v>9</v>
      </c>
      <c r="D8" s="6" t="s">
        <v>10</v>
      </c>
      <c r="E8" s="6" t="s">
        <v>16</v>
      </c>
      <c r="F8" s="5">
        <v>2</v>
      </c>
      <c r="G8" s="5">
        <v>1580</v>
      </c>
    </row>
    <row r="9" s="2" customFormat="1" ht="22.5" customHeight="1" spans="1:7">
      <c r="A9" s="6">
        <f>7</f>
        <v>7</v>
      </c>
      <c r="B9" s="6" t="s">
        <v>8</v>
      </c>
      <c r="C9" s="6" t="s">
        <v>9</v>
      </c>
      <c r="D9" s="6" t="s">
        <v>10</v>
      </c>
      <c r="E9" s="6" t="s">
        <v>17</v>
      </c>
      <c r="F9" s="5">
        <v>1</v>
      </c>
      <c r="G9" s="5">
        <v>790</v>
      </c>
    </row>
    <row r="10" s="2" customFormat="1" ht="22.5" customHeight="1" spans="1:7">
      <c r="A10" s="6">
        <f>8</f>
        <v>8</v>
      </c>
      <c r="B10" s="6" t="s">
        <v>8</v>
      </c>
      <c r="C10" s="6" t="s">
        <v>9</v>
      </c>
      <c r="D10" s="6" t="s">
        <v>10</v>
      </c>
      <c r="E10" s="6" t="s">
        <v>18</v>
      </c>
      <c r="F10" s="5">
        <v>2</v>
      </c>
      <c r="G10" s="5">
        <v>1574</v>
      </c>
    </row>
    <row r="11" s="2" customFormat="1" ht="22.5" customHeight="1" spans="1:7">
      <c r="A11" s="6">
        <f>9</f>
        <v>9</v>
      </c>
      <c r="B11" s="6" t="s">
        <v>8</v>
      </c>
      <c r="C11" s="6" t="s">
        <v>9</v>
      </c>
      <c r="D11" s="6" t="s">
        <v>10</v>
      </c>
      <c r="E11" s="6" t="s">
        <v>19</v>
      </c>
      <c r="F11" s="5">
        <v>1</v>
      </c>
      <c r="G11" s="5">
        <v>790</v>
      </c>
    </row>
    <row r="12" s="2" customFormat="1" ht="22.5" customHeight="1" spans="1:7">
      <c r="A12" s="6">
        <f>10</f>
        <v>10</v>
      </c>
      <c r="B12" s="6" t="s">
        <v>8</v>
      </c>
      <c r="C12" s="6" t="s">
        <v>9</v>
      </c>
      <c r="D12" s="6" t="s">
        <v>10</v>
      </c>
      <c r="E12" s="6" t="s">
        <v>20</v>
      </c>
      <c r="F12" s="5">
        <v>3</v>
      </c>
      <c r="G12" s="5">
        <v>2333</v>
      </c>
    </row>
    <row r="13" s="2" customFormat="1" ht="22.5" customHeight="1" spans="1:7">
      <c r="A13" s="6">
        <f>11</f>
        <v>11</v>
      </c>
      <c r="B13" s="6" t="s">
        <v>8</v>
      </c>
      <c r="C13" s="6" t="s">
        <v>9</v>
      </c>
      <c r="D13" s="6" t="s">
        <v>10</v>
      </c>
      <c r="E13" s="6" t="s">
        <v>21</v>
      </c>
      <c r="F13" s="5">
        <v>1</v>
      </c>
      <c r="G13" s="5">
        <v>840</v>
      </c>
    </row>
    <row r="14" s="2" customFormat="1" ht="22.5" customHeight="1" spans="1:7">
      <c r="A14" s="6">
        <f>12</f>
        <v>12</v>
      </c>
      <c r="B14" s="6" t="s">
        <v>8</v>
      </c>
      <c r="C14" s="6" t="s">
        <v>9</v>
      </c>
      <c r="D14" s="6" t="s">
        <v>10</v>
      </c>
      <c r="E14" s="6" t="s">
        <v>22</v>
      </c>
      <c r="F14" s="5">
        <v>1</v>
      </c>
      <c r="G14" s="5">
        <v>800</v>
      </c>
    </row>
    <row r="15" s="2" customFormat="1" ht="22.5" customHeight="1" spans="1:7">
      <c r="A15" s="6">
        <f>13</f>
        <v>13</v>
      </c>
      <c r="B15" s="6" t="s">
        <v>8</v>
      </c>
      <c r="C15" s="6" t="s">
        <v>9</v>
      </c>
      <c r="D15" s="6" t="s">
        <v>10</v>
      </c>
      <c r="E15" s="6" t="s">
        <v>23</v>
      </c>
      <c r="F15" s="5">
        <v>1</v>
      </c>
      <c r="G15" s="5">
        <v>990</v>
      </c>
    </row>
    <row r="16" s="2" customFormat="1" ht="22.5" customHeight="1" spans="1:7">
      <c r="A16" s="6">
        <f>14</f>
        <v>14</v>
      </c>
      <c r="B16" s="6" t="s">
        <v>8</v>
      </c>
      <c r="C16" s="6" t="s">
        <v>9</v>
      </c>
      <c r="D16" s="6" t="s">
        <v>10</v>
      </c>
      <c r="E16" s="6" t="s">
        <v>24</v>
      </c>
      <c r="F16" s="5">
        <v>1</v>
      </c>
      <c r="G16" s="5">
        <v>740</v>
      </c>
    </row>
    <row r="17" s="2" customFormat="1" ht="22.5" customHeight="1" spans="1:7">
      <c r="A17" s="6">
        <f>15</f>
        <v>15</v>
      </c>
      <c r="B17" s="6" t="s">
        <v>8</v>
      </c>
      <c r="C17" s="6" t="s">
        <v>9</v>
      </c>
      <c r="D17" s="6" t="s">
        <v>10</v>
      </c>
      <c r="E17" s="6" t="s">
        <v>25</v>
      </c>
      <c r="F17" s="5">
        <v>1</v>
      </c>
      <c r="G17" s="5">
        <v>740</v>
      </c>
    </row>
    <row r="18" s="2" customFormat="1" ht="22.5" customHeight="1" spans="1:7">
      <c r="A18" s="6">
        <f>16</f>
        <v>16</v>
      </c>
      <c r="B18" s="6" t="s">
        <v>8</v>
      </c>
      <c r="C18" s="6" t="s">
        <v>9</v>
      </c>
      <c r="D18" s="6" t="s">
        <v>10</v>
      </c>
      <c r="E18" s="6" t="s">
        <v>26</v>
      </c>
      <c r="F18" s="5">
        <v>1</v>
      </c>
      <c r="G18" s="5">
        <v>890</v>
      </c>
    </row>
    <row r="19" s="2" customFormat="1" ht="22.5" customHeight="1" spans="1:7">
      <c r="A19" s="6">
        <f>17</f>
        <v>17</v>
      </c>
      <c r="B19" s="6" t="s">
        <v>8</v>
      </c>
      <c r="C19" s="6" t="s">
        <v>9</v>
      </c>
      <c r="D19" s="6" t="s">
        <v>10</v>
      </c>
      <c r="E19" s="6" t="s">
        <v>27</v>
      </c>
      <c r="F19" s="5">
        <v>1</v>
      </c>
      <c r="G19" s="5">
        <v>865</v>
      </c>
    </row>
    <row r="20" s="2" customFormat="1" ht="22.5" customHeight="1" spans="1:7">
      <c r="A20" s="6">
        <f>18</f>
        <v>18</v>
      </c>
      <c r="B20" s="6" t="s">
        <v>8</v>
      </c>
      <c r="C20" s="6" t="s">
        <v>9</v>
      </c>
      <c r="D20" s="6" t="s">
        <v>10</v>
      </c>
      <c r="E20" s="6" t="s">
        <v>28</v>
      </c>
      <c r="F20" s="5">
        <v>1</v>
      </c>
      <c r="G20" s="5">
        <v>690</v>
      </c>
    </row>
    <row r="21" s="2" customFormat="1" ht="22.5" customHeight="1" spans="1:7">
      <c r="A21" s="6">
        <f>19</f>
        <v>19</v>
      </c>
      <c r="B21" s="6" t="s">
        <v>8</v>
      </c>
      <c r="C21" s="6" t="s">
        <v>9</v>
      </c>
      <c r="D21" s="6" t="s">
        <v>10</v>
      </c>
      <c r="E21" s="6" t="s">
        <v>29</v>
      </c>
      <c r="F21" s="5">
        <v>1</v>
      </c>
      <c r="G21" s="5">
        <v>990</v>
      </c>
    </row>
    <row r="22" s="2" customFormat="1" ht="22.5" customHeight="1" spans="1:7">
      <c r="A22" s="6">
        <f>20</f>
        <v>20</v>
      </c>
      <c r="B22" s="6" t="s">
        <v>8</v>
      </c>
      <c r="C22" s="6" t="s">
        <v>9</v>
      </c>
      <c r="D22" s="6" t="s">
        <v>10</v>
      </c>
      <c r="E22" s="6" t="s">
        <v>30</v>
      </c>
      <c r="F22" s="5">
        <v>2</v>
      </c>
      <c r="G22" s="5">
        <v>1280</v>
      </c>
    </row>
    <row r="23" s="2" customFormat="1" ht="22.5" customHeight="1" spans="1:7">
      <c r="A23" s="6">
        <f>21</f>
        <v>21</v>
      </c>
      <c r="B23" s="6" t="s">
        <v>8</v>
      </c>
      <c r="C23" s="6" t="s">
        <v>9</v>
      </c>
      <c r="D23" s="6" t="s">
        <v>10</v>
      </c>
      <c r="E23" s="6" t="s">
        <v>31</v>
      </c>
      <c r="F23" s="5">
        <v>1</v>
      </c>
      <c r="G23" s="5">
        <v>940</v>
      </c>
    </row>
    <row r="24" s="2" customFormat="1" ht="22.5" customHeight="1" spans="1:7">
      <c r="A24" s="6">
        <f>22</f>
        <v>22</v>
      </c>
      <c r="B24" s="6" t="s">
        <v>8</v>
      </c>
      <c r="C24" s="6" t="s">
        <v>9</v>
      </c>
      <c r="D24" s="6" t="s">
        <v>32</v>
      </c>
      <c r="E24" s="6" t="s">
        <v>33</v>
      </c>
      <c r="F24" s="5">
        <v>1</v>
      </c>
      <c r="G24" s="5">
        <v>890</v>
      </c>
    </row>
    <row r="25" s="2" customFormat="1" ht="22.5" customHeight="1" spans="1:7">
      <c r="A25" s="6">
        <f>23</f>
        <v>23</v>
      </c>
      <c r="B25" s="6" t="s">
        <v>8</v>
      </c>
      <c r="C25" s="6" t="s">
        <v>9</v>
      </c>
      <c r="D25" s="6" t="s">
        <v>32</v>
      </c>
      <c r="E25" s="6" t="s">
        <v>34</v>
      </c>
      <c r="F25" s="5">
        <v>1</v>
      </c>
      <c r="G25" s="5">
        <v>719</v>
      </c>
    </row>
    <row r="26" s="2" customFormat="1" ht="22.5" customHeight="1" spans="1:7">
      <c r="A26" s="6">
        <f>24</f>
        <v>24</v>
      </c>
      <c r="B26" s="6" t="s">
        <v>8</v>
      </c>
      <c r="C26" s="6" t="s">
        <v>9</v>
      </c>
      <c r="D26" s="6" t="s">
        <v>32</v>
      </c>
      <c r="E26" s="6" t="s">
        <v>35</v>
      </c>
      <c r="F26" s="5">
        <v>1</v>
      </c>
      <c r="G26" s="5">
        <v>965</v>
      </c>
    </row>
    <row r="27" s="2" customFormat="1" ht="22.5" customHeight="1" spans="1:7">
      <c r="A27" s="6">
        <f>25</f>
        <v>25</v>
      </c>
      <c r="B27" s="6" t="s">
        <v>8</v>
      </c>
      <c r="C27" s="6" t="s">
        <v>9</v>
      </c>
      <c r="D27" s="6" t="s">
        <v>32</v>
      </c>
      <c r="E27" s="6" t="s">
        <v>36</v>
      </c>
      <c r="F27" s="5">
        <v>1</v>
      </c>
      <c r="G27" s="5">
        <v>990</v>
      </c>
    </row>
    <row r="28" s="2" customFormat="1" ht="22.5" customHeight="1" spans="1:7">
      <c r="A28" s="6">
        <f>26</f>
        <v>26</v>
      </c>
      <c r="B28" s="6" t="s">
        <v>8</v>
      </c>
      <c r="C28" s="6" t="s">
        <v>9</v>
      </c>
      <c r="D28" s="6" t="s">
        <v>32</v>
      </c>
      <c r="E28" s="6" t="s">
        <v>37</v>
      </c>
      <c r="F28" s="5">
        <v>1</v>
      </c>
      <c r="G28" s="5">
        <v>840</v>
      </c>
    </row>
    <row r="29" s="2" customFormat="1" ht="22.5" customHeight="1" spans="1:7">
      <c r="A29" s="6">
        <f>27</f>
        <v>27</v>
      </c>
      <c r="B29" s="6" t="s">
        <v>8</v>
      </c>
      <c r="C29" s="6" t="s">
        <v>9</v>
      </c>
      <c r="D29" s="6" t="s">
        <v>32</v>
      </c>
      <c r="E29" s="6" t="s">
        <v>38</v>
      </c>
      <c r="F29" s="5">
        <v>3</v>
      </c>
      <c r="G29" s="5">
        <v>1902</v>
      </c>
    </row>
    <row r="30" s="2" customFormat="1" ht="22.5" customHeight="1" spans="1:7">
      <c r="A30" s="6">
        <f>28</f>
        <v>28</v>
      </c>
      <c r="B30" s="6" t="s">
        <v>8</v>
      </c>
      <c r="C30" s="6" t="s">
        <v>9</v>
      </c>
      <c r="D30" s="6" t="s">
        <v>32</v>
      </c>
      <c r="E30" s="6" t="s">
        <v>39</v>
      </c>
      <c r="F30" s="5">
        <v>1</v>
      </c>
      <c r="G30" s="5">
        <v>915</v>
      </c>
    </row>
    <row r="31" s="2" customFormat="1" ht="22.5" customHeight="1" spans="1:7">
      <c r="A31" s="6">
        <f>29</f>
        <v>29</v>
      </c>
      <c r="B31" s="6" t="s">
        <v>8</v>
      </c>
      <c r="C31" s="6" t="s">
        <v>9</v>
      </c>
      <c r="D31" s="6" t="s">
        <v>32</v>
      </c>
      <c r="E31" s="6" t="s">
        <v>40</v>
      </c>
      <c r="F31" s="5">
        <v>2</v>
      </c>
      <c r="G31" s="5">
        <v>1602</v>
      </c>
    </row>
    <row r="32" s="2" customFormat="1" ht="22.5" customHeight="1" spans="1:7">
      <c r="A32" s="6">
        <f>30</f>
        <v>30</v>
      </c>
      <c r="B32" s="6" t="s">
        <v>8</v>
      </c>
      <c r="C32" s="6" t="s">
        <v>9</v>
      </c>
      <c r="D32" s="6" t="s">
        <v>32</v>
      </c>
      <c r="E32" s="6" t="s">
        <v>41</v>
      </c>
      <c r="F32" s="5">
        <v>1</v>
      </c>
      <c r="G32" s="5">
        <v>790</v>
      </c>
    </row>
    <row r="33" s="2" customFormat="1" ht="22.5" customHeight="1" spans="1:7">
      <c r="A33" s="6">
        <f>31</f>
        <v>31</v>
      </c>
      <c r="B33" s="6" t="s">
        <v>8</v>
      </c>
      <c r="C33" s="6" t="s">
        <v>9</v>
      </c>
      <c r="D33" s="6" t="s">
        <v>32</v>
      </c>
      <c r="E33" s="6" t="s">
        <v>42</v>
      </c>
      <c r="F33" s="5">
        <v>1</v>
      </c>
      <c r="G33" s="5">
        <v>990</v>
      </c>
    </row>
    <row r="34" s="2" customFormat="1" ht="22.5" customHeight="1" spans="1:7">
      <c r="A34" s="6">
        <f>32</f>
        <v>32</v>
      </c>
      <c r="B34" s="6" t="s">
        <v>8</v>
      </c>
      <c r="C34" s="6" t="s">
        <v>9</v>
      </c>
      <c r="D34" s="6" t="s">
        <v>32</v>
      </c>
      <c r="E34" s="6" t="s">
        <v>43</v>
      </c>
      <c r="F34" s="5">
        <v>2</v>
      </c>
      <c r="G34" s="5">
        <v>1705</v>
      </c>
    </row>
    <row r="35" s="2" customFormat="1" ht="22.5" customHeight="1" spans="1:7">
      <c r="A35" s="6">
        <f>33</f>
        <v>33</v>
      </c>
      <c r="B35" s="6" t="s">
        <v>8</v>
      </c>
      <c r="C35" s="6" t="s">
        <v>9</v>
      </c>
      <c r="D35" s="6" t="s">
        <v>32</v>
      </c>
      <c r="E35" s="6" t="s">
        <v>44</v>
      </c>
      <c r="F35" s="5">
        <v>1</v>
      </c>
      <c r="G35" s="5">
        <v>890</v>
      </c>
    </row>
    <row r="36" s="2" customFormat="1" ht="22.5" customHeight="1" spans="1:7">
      <c r="A36" s="6">
        <f>34</f>
        <v>34</v>
      </c>
      <c r="B36" s="6" t="s">
        <v>8</v>
      </c>
      <c r="C36" s="6" t="s">
        <v>9</v>
      </c>
      <c r="D36" s="6" t="s">
        <v>32</v>
      </c>
      <c r="E36" s="6" t="s">
        <v>45</v>
      </c>
      <c r="F36" s="5">
        <v>1</v>
      </c>
      <c r="G36" s="5">
        <v>990</v>
      </c>
    </row>
    <row r="37" s="2" customFormat="1" ht="22.5" customHeight="1" spans="1:7">
      <c r="A37" s="6">
        <f>35</f>
        <v>35</v>
      </c>
      <c r="B37" s="6" t="s">
        <v>8</v>
      </c>
      <c r="C37" s="6" t="s">
        <v>9</v>
      </c>
      <c r="D37" s="6" t="s">
        <v>32</v>
      </c>
      <c r="E37" s="6" t="s">
        <v>46</v>
      </c>
      <c r="F37" s="5">
        <v>1</v>
      </c>
      <c r="G37" s="5">
        <v>940</v>
      </c>
    </row>
    <row r="38" s="2" customFormat="1" ht="22.5" customHeight="1" spans="1:7">
      <c r="A38" s="6">
        <f>36</f>
        <v>36</v>
      </c>
      <c r="B38" s="6" t="s">
        <v>8</v>
      </c>
      <c r="C38" s="6" t="s">
        <v>9</v>
      </c>
      <c r="D38" s="6" t="s">
        <v>47</v>
      </c>
      <c r="E38" s="6" t="s">
        <v>48</v>
      </c>
      <c r="F38" s="5">
        <v>1</v>
      </c>
      <c r="G38" s="5">
        <v>990</v>
      </c>
    </row>
    <row r="39" s="2" customFormat="1" ht="22.5" customHeight="1" spans="1:7">
      <c r="A39" s="6">
        <f>37</f>
        <v>37</v>
      </c>
      <c r="B39" s="6" t="s">
        <v>8</v>
      </c>
      <c r="C39" s="6" t="s">
        <v>9</v>
      </c>
      <c r="D39" s="6" t="s">
        <v>47</v>
      </c>
      <c r="E39" s="6" t="s">
        <v>49</v>
      </c>
      <c r="F39" s="5">
        <v>1</v>
      </c>
      <c r="G39" s="5">
        <v>840</v>
      </c>
    </row>
    <row r="40" s="2" customFormat="1" ht="22.5" customHeight="1" spans="1:7">
      <c r="A40" s="6">
        <f>38</f>
        <v>38</v>
      </c>
      <c r="B40" s="6" t="s">
        <v>8</v>
      </c>
      <c r="C40" s="6" t="s">
        <v>9</v>
      </c>
      <c r="D40" s="6" t="s">
        <v>50</v>
      </c>
      <c r="E40" s="6" t="s">
        <v>51</v>
      </c>
      <c r="F40" s="5">
        <v>1</v>
      </c>
      <c r="G40" s="5">
        <v>640</v>
      </c>
    </row>
    <row r="41" s="2" customFormat="1" ht="22.5" customHeight="1" spans="1:7">
      <c r="A41" s="6">
        <f>39</f>
        <v>39</v>
      </c>
      <c r="B41" s="6" t="s">
        <v>8</v>
      </c>
      <c r="C41" s="6" t="s">
        <v>9</v>
      </c>
      <c r="D41" s="6" t="s">
        <v>50</v>
      </c>
      <c r="E41" s="6" t="s">
        <v>52</v>
      </c>
      <c r="F41" s="5">
        <v>1</v>
      </c>
      <c r="G41" s="5">
        <v>990</v>
      </c>
    </row>
    <row r="42" s="2" customFormat="1" ht="22.5" customHeight="1" spans="1:7">
      <c r="A42" s="6">
        <f>40</f>
        <v>40</v>
      </c>
      <c r="B42" s="6" t="s">
        <v>8</v>
      </c>
      <c r="C42" s="6" t="s">
        <v>9</v>
      </c>
      <c r="D42" s="6" t="s">
        <v>50</v>
      </c>
      <c r="E42" s="6" t="s">
        <v>53</v>
      </c>
      <c r="F42" s="5">
        <v>1</v>
      </c>
      <c r="G42" s="5">
        <v>826</v>
      </c>
    </row>
    <row r="43" s="2" customFormat="1" ht="22.5" customHeight="1" spans="1:7">
      <c r="A43" s="6">
        <f>41</f>
        <v>41</v>
      </c>
      <c r="B43" s="6" t="s">
        <v>8</v>
      </c>
      <c r="C43" s="6" t="s">
        <v>9</v>
      </c>
      <c r="D43" s="6" t="s">
        <v>50</v>
      </c>
      <c r="E43" s="6" t="s">
        <v>54</v>
      </c>
      <c r="F43" s="5">
        <v>2</v>
      </c>
      <c r="G43" s="5">
        <v>1394</v>
      </c>
    </row>
    <row r="44" s="2" customFormat="1" ht="22.5" customHeight="1" spans="1:7">
      <c r="A44" s="6">
        <f>42</f>
        <v>42</v>
      </c>
      <c r="B44" s="6" t="s">
        <v>8</v>
      </c>
      <c r="C44" s="6" t="s">
        <v>9</v>
      </c>
      <c r="D44" s="6" t="s">
        <v>50</v>
      </c>
      <c r="E44" s="6" t="s">
        <v>55</v>
      </c>
      <c r="F44" s="5">
        <v>1</v>
      </c>
      <c r="G44" s="5">
        <v>940</v>
      </c>
    </row>
    <row r="45" s="2" customFormat="1" ht="22.5" customHeight="1" spans="1:7">
      <c r="A45" s="6">
        <f>43</f>
        <v>43</v>
      </c>
      <c r="B45" s="6" t="s">
        <v>8</v>
      </c>
      <c r="C45" s="6" t="s">
        <v>9</v>
      </c>
      <c r="D45" s="6" t="s">
        <v>50</v>
      </c>
      <c r="E45" s="6" t="s">
        <v>56</v>
      </c>
      <c r="F45" s="5">
        <v>1</v>
      </c>
      <c r="G45" s="5">
        <v>840</v>
      </c>
    </row>
    <row r="46" s="2" customFormat="1" ht="22.5" customHeight="1" spans="1:7">
      <c r="A46" s="6">
        <f>44</f>
        <v>44</v>
      </c>
      <c r="B46" s="6" t="s">
        <v>8</v>
      </c>
      <c r="C46" s="6" t="s">
        <v>9</v>
      </c>
      <c r="D46" s="6" t="s">
        <v>50</v>
      </c>
      <c r="E46" s="6" t="s">
        <v>57</v>
      </c>
      <c r="F46" s="5">
        <v>1</v>
      </c>
      <c r="G46" s="5">
        <v>940</v>
      </c>
    </row>
    <row r="47" s="2" customFormat="1" ht="22.5" customHeight="1" spans="1:7">
      <c r="A47" s="6">
        <f>45</f>
        <v>45</v>
      </c>
      <c r="B47" s="6" t="s">
        <v>8</v>
      </c>
      <c r="C47" s="6" t="s">
        <v>9</v>
      </c>
      <c r="D47" s="6" t="s">
        <v>50</v>
      </c>
      <c r="E47" s="6" t="s">
        <v>58</v>
      </c>
      <c r="F47" s="5">
        <v>1</v>
      </c>
      <c r="G47" s="5">
        <v>740</v>
      </c>
    </row>
    <row r="48" s="2" customFormat="1" ht="22.5" customHeight="1" spans="1:7">
      <c r="A48" s="6">
        <f>46</f>
        <v>46</v>
      </c>
      <c r="B48" s="6" t="s">
        <v>8</v>
      </c>
      <c r="C48" s="6" t="s">
        <v>9</v>
      </c>
      <c r="D48" s="6" t="s">
        <v>50</v>
      </c>
      <c r="E48" s="6" t="s">
        <v>59</v>
      </c>
      <c r="F48" s="5">
        <v>1</v>
      </c>
      <c r="G48" s="5">
        <v>890</v>
      </c>
    </row>
    <row r="49" s="2" customFormat="1" ht="22.5" customHeight="1" spans="1:7">
      <c r="A49" s="6">
        <f>47</f>
        <v>47</v>
      </c>
      <c r="B49" s="6" t="s">
        <v>8</v>
      </c>
      <c r="C49" s="6" t="s">
        <v>9</v>
      </c>
      <c r="D49" s="6" t="s">
        <v>50</v>
      </c>
      <c r="E49" s="6" t="s">
        <v>60</v>
      </c>
      <c r="F49" s="5">
        <v>1</v>
      </c>
      <c r="G49" s="5">
        <v>940</v>
      </c>
    </row>
    <row r="50" s="2" customFormat="1" ht="22.5" customHeight="1" spans="1:7">
      <c r="A50" s="6">
        <f>48</f>
        <v>48</v>
      </c>
      <c r="B50" s="6" t="s">
        <v>8</v>
      </c>
      <c r="C50" s="6" t="s">
        <v>9</v>
      </c>
      <c r="D50" s="6" t="s">
        <v>50</v>
      </c>
      <c r="E50" s="6" t="s">
        <v>61</v>
      </c>
      <c r="F50" s="5">
        <v>1</v>
      </c>
      <c r="G50" s="5">
        <v>765</v>
      </c>
    </row>
    <row r="51" s="2" customFormat="1" ht="22.5" customHeight="1" spans="1:7">
      <c r="A51" s="6">
        <f>49</f>
        <v>49</v>
      </c>
      <c r="B51" s="6" t="s">
        <v>8</v>
      </c>
      <c r="C51" s="6" t="s">
        <v>9</v>
      </c>
      <c r="D51" s="6" t="s">
        <v>50</v>
      </c>
      <c r="E51" s="6" t="s">
        <v>62</v>
      </c>
      <c r="F51" s="5">
        <v>1</v>
      </c>
      <c r="G51" s="5">
        <v>840</v>
      </c>
    </row>
    <row r="52" s="2" customFormat="1" ht="22.5" customHeight="1" spans="1:7">
      <c r="A52" s="6">
        <f>50</f>
        <v>50</v>
      </c>
      <c r="B52" s="6" t="s">
        <v>8</v>
      </c>
      <c r="C52" s="6" t="s">
        <v>9</v>
      </c>
      <c r="D52" s="6" t="s">
        <v>50</v>
      </c>
      <c r="E52" s="6" t="s">
        <v>63</v>
      </c>
      <c r="F52" s="5">
        <v>2</v>
      </c>
      <c r="G52" s="5">
        <v>1130</v>
      </c>
    </row>
    <row r="53" s="2" customFormat="1" ht="22.5" customHeight="1" spans="1:7">
      <c r="A53" s="6">
        <f>51</f>
        <v>51</v>
      </c>
      <c r="B53" s="6" t="s">
        <v>8</v>
      </c>
      <c r="C53" s="6" t="s">
        <v>9</v>
      </c>
      <c r="D53" s="6" t="s">
        <v>50</v>
      </c>
      <c r="E53" s="6" t="s">
        <v>64</v>
      </c>
      <c r="F53" s="5">
        <v>1</v>
      </c>
      <c r="G53" s="5">
        <v>940</v>
      </c>
    </row>
    <row r="54" s="2" customFormat="1" ht="22.5" customHeight="1" spans="1:7">
      <c r="A54" s="6">
        <f>52</f>
        <v>52</v>
      </c>
      <c r="B54" s="6" t="s">
        <v>8</v>
      </c>
      <c r="C54" s="6" t="s">
        <v>9</v>
      </c>
      <c r="D54" s="6" t="s">
        <v>50</v>
      </c>
      <c r="E54" s="6" t="s">
        <v>65</v>
      </c>
      <c r="F54" s="5">
        <v>1</v>
      </c>
      <c r="G54" s="5">
        <v>840</v>
      </c>
    </row>
    <row r="55" s="2" customFormat="1" ht="22.5" customHeight="1" spans="1:7">
      <c r="A55" s="6">
        <f>53</f>
        <v>53</v>
      </c>
      <c r="B55" s="6" t="s">
        <v>8</v>
      </c>
      <c r="C55" s="6" t="s">
        <v>9</v>
      </c>
      <c r="D55" s="6" t="s">
        <v>50</v>
      </c>
      <c r="E55" s="6" t="s">
        <v>66</v>
      </c>
      <c r="F55" s="5">
        <v>2</v>
      </c>
      <c r="G55" s="5">
        <v>1620</v>
      </c>
    </row>
    <row r="56" s="2" customFormat="1" ht="22.5" customHeight="1" spans="1:7">
      <c r="A56" s="6">
        <f>54</f>
        <v>54</v>
      </c>
      <c r="B56" s="6" t="s">
        <v>8</v>
      </c>
      <c r="C56" s="6" t="s">
        <v>9</v>
      </c>
      <c r="D56" s="6" t="s">
        <v>50</v>
      </c>
      <c r="E56" s="6" t="s">
        <v>67</v>
      </c>
      <c r="F56" s="5">
        <v>1</v>
      </c>
      <c r="G56" s="5">
        <v>990</v>
      </c>
    </row>
    <row r="57" s="2" customFormat="1" ht="22.5" customHeight="1" spans="1:7">
      <c r="A57" s="6">
        <f>55</f>
        <v>55</v>
      </c>
      <c r="B57" s="6" t="s">
        <v>8</v>
      </c>
      <c r="C57" s="6" t="s">
        <v>9</v>
      </c>
      <c r="D57" s="6" t="s">
        <v>50</v>
      </c>
      <c r="E57" s="6" t="s">
        <v>68</v>
      </c>
      <c r="F57" s="5">
        <v>1</v>
      </c>
      <c r="G57" s="5">
        <v>840</v>
      </c>
    </row>
    <row r="58" s="2" customFormat="1" ht="22.5" customHeight="1" spans="1:7">
      <c r="A58" s="6">
        <f>56</f>
        <v>56</v>
      </c>
      <c r="B58" s="6" t="s">
        <v>8</v>
      </c>
      <c r="C58" s="6" t="s">
        <v>9</v>
      </c>
      <c r="D58" s="6" t="s">
        <v>50</v>
      </c>
      <c r="E58" s="6" t="s">
        <v>69</v>
      </c>
      <c r="F58" s="5">
        <v>1</v>
      </c>
      <c r="G58" s="5">
        <v>740</v>
      </c>
    </row>
    <row r="59" s="2" customFormat="1" ht="22.5" customHeight="1" spans="1:7">
      <c r="A59" s="6">
        <f>57</f>
        <v>57</v>
      </c>
      <c r="B59" s="6" t="s">
        <v>8</v>
      </c>
      <c r="C59" s="6" t="s">
        <v>9</v>
      </c>
      <c r="D59" s="6" t="s">
        <v>50</v>
      </c>
      <c r="E59" s="6" t="s">
        <v>70</v>
      </c>
      <c r="F59" s="5">
        <v>1</v>
      </c>
      <c r="G59" s="5">
        <v>840</v>
      </c>
    </row>
    <row r="60" s="2" customFormat="1" ht="22.5" customHeight="1" spans="1:7">
      <c r="A60" s="6">
        <f>58</f>
        <v>58</v>
      </c>
      <c r="B60" s="6" t="s">
        <v>8</v>
      </c>
      <c r="C60" s="6" t="s">
        <v>9</v>
      </c>
      <c r="D60" s="6" t="s">
        <v>50</v>
      </c>
      <c r="E60" s="6" t="s">
        <v>71</v>
      </c>
      <c r="F60" s="5">
        <v>2</v>
      </c>
      <c r="G60" s="5">
        <v>1580</v>
      </c>
    </row>
    <row r="61" s="2" customFormat="1" ht="22.5" customHeight="1" spans="1:7">
      <c r="A61" s="6">
        <f>59</f>
        <v>59</v>
      </c>
      <c r="B61" s="6" t="s">
        <v>8</v>
      </c>
      <c r="C61" s="6" t="s">
        <v>9</v>
      </c>
      <c r="D61" s="6" t="s">
        <v>50</v>
      </c>
      <c r="E61" s="6" t="s">
        <v>72</v>
      </c>
      <c r="F61" s="5">
        <v>1</v>
      </c>
      <c r="G61" s="5">
        <v>780</v>
      </c>
    </row>
    <row r="62" s="2" customFormat="1" ht="22.5" customHeight="1" spans="1:7">
      <c r="A62" s="6">
        <f>60</f>
        <v>60</v>
      </c>
      <c r="B62" s="6" t="s">
        <v>8</v>
      </c>
      <c r="C62" s="6" t="s">
        <v>9</v>
      </c>
      <c r="D62" s="6" t="s">
        <v>50</v>
      </c>
      <c r="E62" s="6" t="s">
        <v>73</v>
      </c>
      <c r="F62" s="5">
        <v>1</v>
      </c>
      <c r="G62" s="5">
        <v>790</v>
      </c>
    </row>
    <row r="63" s="2" customFormat="1" ht="22.5" customHeight="1" spans="1:7">
      <c r="A63" s="6">
        <f>61</f>
        <v>61</v>
      </c>
      <c r="B63" s="6" t="s">
        <v>8</v>
      </c>
      <c r="C63" s="6" t="s">
        <v>9</v>
      </c>
      <c r="D63" s="6" t="s">
        <v>50</v>
      </c>
      <c r="E63" s="6" t="s">
        <v>74</v>
      </c>
      <c r="F63" s="5">
        <v>1</v>
      </c>
      <c r="G63" s="5">
        <v>940</v>
      </c>
    </row>
    <row r="64" s="2" customFormat="1" ht="22.5" customHeight="1" spans="1:7">
      <c r="A64" s="6">
        <f>62</f>
        <v>62</v>
      </c>
      <c r="B64" s="6" t="s">
        <v>8</v>
      </c>
      <c r="C64" s="6" t="s">
        <v>9</v>
      </c>
      <c r="D64" s="6" t="s">
        <v>50</v>
      </c>
      <c r="E64" s="6" t="s">
        <v>75</v>
      </c>
      <c r="F64" s="5">
        <v>1</v>
      </c>
      <c r="G64" s="5">
        <v>990</v>
      </c>
    </row>
    <row r="65" s="2" customFormat="1" ht="22.5" customHeight="1" spans="1:7">
      <c r="A65" s="6">
        <f>63</f>
        <v>63</v>
      </c>
      <c r="B65" s="6" t="s">
        <v>8</v>
      </c>
      <c r="C65" s="6" t="s">
        <v>9</v>
      </c>
      <c r="D65" s="6" t="s">
        <v>50</v>
      </c>
      <c r="E65" s="6" t="s">
        <v>76</v>
      </c>
      <c r="F65" s="5">
        <v>1</v>
      </c>
      <c r="G65" s="5">
        <v>730</v>
      </c>
    </row>
    <row r="66" s="2" customFormat="1" ht="22.5" customHeight="1" spans="1:7">
      <c r="A66" s="6">
        <f>64</f>
        <v>64</v>
      </c>
      <c r="B66" s="6" t="s">
        <v>8</v>
      </c>
      <c r="C66" s="6" t="s">
        <v>9</v>
      </c>
      <c r="D66" s="6" t="s">
        <v>50</v>
      </c>
      <c r="E66" s="6" t="s">
        <v>77</v>
      </c>
      <c r="F66" s="5">
        <v>2</v>
      </c>
      <c r="G66" s="5">
        <v>1730</v>
      </c>
    </row>
    <row r="67" s="2" customFormat="1" ht="22.5" customHeight="1" spans="1:7">
      <c r="A67" s="6">
        <f>65</f>
        <v>65</v>
      </c>
      <c r="B67" s="6" t="s">
        <v>8</v>
      </c>
      <c r="C67" s="6" t="s">
        <v>9</v>
      </c>
      <c r="D67" s="6" t="s">
        <v>50</v>
      </c>
      <c r="E67" s="6" t="s">
        <v>78</v>
      </c>
      <c r="F67" s="5">
        <v>1</v>
      </c>
      <c r="G67" s="5">
        <v>990</v>
      </c>
    </row>
    <row r="68" s="2" customFormat="1" ht="22.5" customHeight="1" spans="1:7">
      <c r="A68" s="6">
        <f>66</f>
        <v>66</v>
      </c>
      <c r="B68" s="6" t="s">
        <v>8</v>
      </c>
      <c r="C68" s="6" t="s">
        <v>9</v>
      </c>
      <c r="D68" s="6" t="s">
        <v>50</v>
      </c>
      <c r="E68" s="6" t="s">
        <v>79</v>
      </c>
      <c r="F68" s="5">
        <v>1</v>
      </c>
      <c r="G68" s="5">
        <v>824</v>
      </c>
    </row>
    <row r="69" s="2" customFormat="1" ht="22.5" customHeight="1" spans="1:7">
      <c r="A69" s="6">
        <f>67</f>
        <v>67</v>
      </c>
      <c r="B69" s="6" t="s">
        <v>8</v>
      </c>
      <c r="C69" s="6" t="s">
        <v>9</v>
      </c>
      <c r="D69" s="6" t="s">
        <v>50</v>
      </c>
      <c r="E69" s="6" t="s">
        <v>80</v>
      </c>
      <c r="F69" s="5">
        <v>1</v>
      </c>
      <c r="G69" s="5">
        <v>630</v>
      </c>
    </row>
    <row r="70" s="2" customFormat="1" ht="22.5" customHeight="1" spans="1:7">
      <c r="A70" s="6">
        <f>68</f>
        <v>68</v>
      </c>
      <c r="B70" s="6" t="s">
        <v>8</v>
      </c>
      <c r="C70" s="6" t="s">
        <v>9</v>
      </c>
      <c r="D70" s="6" t="s">
        <v>50</v>
      </c>
      <c r="E70" s="6" t="s">
        <v>81</v>
      </c>
      <c r="F70" s="5">
        <v>1</v>
      </c>
      <c r="G70" s="5">
        <v>990</v>
      </c>
    </row>
    <row r="71" s="2" customFormat="1" ht="22.5" customHeight="1" spans="1:7">
      <c r="A71" s="6">
        <f>69</f>
        <v>69</v>
      </c>
      <c r="B71" s="6" t="s">
        <v>8</v>
      </c>
      <c r="C71" s="6" t="s">
        <v>9</v>
      </c>
      <c r="D71" s="6" t="s">
        <v>50</v>
      </c>
      <c r="E71" s="6" t="s">
        <v>82</v>
      </c>
      <c r="F71" s="5">
        <v>1</v>
      </c>
      <c r="G71" s="5">
        <v>790</v>
      </c>
    </row>
    <row r="72" s="2" customFormat="1" ht="22.5" customHeight="1" spans="1:7">
      <c r="A72" s="6">
        <f>70</f>
        <v>70</v>
      </c>
      <c r="B72" s="6" t="s">
        <v>8</v>
      </c>
      <c r="C72" s="6" t="s">
        <v>9</v>
      </c>
      <c r="D72" s="6" t="s">
        <v>50</v>
      </c>
      <c r="E72" s="6" t="s">
        <v>83</v>
      </c>
      <c r="F72" s="5">
        <v>1</v>
      </c>
      <c r="G72" s="5">
        <v>940</v>
      </c>
    </row>
    <row r="73" s="2" customFormat="1" ht="22.5" customHeight="1" spans="1:7">
      <c r="A73" s="6">
        <f>71</f>
        <v>71</v>
      </c>
      <c r="B73" s="6" t="s">
        <v>8</v>
      </c>
      <c r="C73" s="6" t="s">
        <v>9</v>
      </c>
      <c r="D73" s="6" t="s">
        <v>50</v>
      </c>
      <c r="E73" s="6" t="s">
        <v>84</v>
      </c>
      <c r="F73" s="5">
        <v>2</v>
      </c>
      <c r="G73" s="5">
        <v>1830</v>
      </c>
    </row>
    <row r="74" s="2" customFormat="1" ht="22.5" customHeight="1" spans="1:7">
      <c r="A74" s="6">
        <f>72</f>
        <v>72</v>
      </c>
      <c r="B74" s="6" t="s">
        <v>8</v>
      </c>
      <c r="C74" s="6" t="s">
        <v>9</v>
      </c>
      <c r="D74" s="6" t="s">
        <v>50</v>
      </c>
      <c r="E74" s="6" t="s">
        <v>85</v>
      </c>
      <c r="F74" s="5">
        <v>1</v>
      </c>
      <c r="G74" s="5">
        <v>790</v>
      </c>
    </row>
    <row r="75" s="2" customFormat="1" ht="22.5" customHeight="1" spans="1:7">
      <c r="A75" s="6">
        <f>73</f>
        <v>73</v>
      </c>
      <c r="B75" s="6" t="s">
        <v>8</v>
      </c>
      <c r="C75" s="6" t="s">
        <v>9</v>
      </c>
      <c r="D75" s="6" t="s">
        <v>50</v>
      </c>
      <c r="E75" s="6" t="s">
        <v>86</v>
      </c>
      <c r="F75" s="5">
        <v>1</v>
      </c>
      <c r="G75" s="5">
        <v>990</v>
      </c>
    </row>
    <row r="76" s="2" customFormat="1" ht="22.5" customHeight="1" spans="1:7">
      <c r="A76" s="6">
        <f>74</f>
        <v>74</v>
      </c>
      <c r="B76" s="6" t="s">
        <v>8</v>
      </c>
      <c r="C76" s="6" t="s">
        <v>9</v>
      </c>
      <c r="D76" s="6" t="s">
        <v>50</v>
      </c>
      <c r="E76" s="6" t="s">
        <v>87</v>
      </c>
      <c r="F76" s="5">
        <v>1</v>
      </c>
      <c r="G76" s="5">
        <v>840</v>
      </c>
    </row>
    <row r="77" s="2" customFormat="1" ht="22.5" customHeight="1" spans="1:7">
      <c r="A77" s="6">
        <f>75</f>
        <v>75</v>
      </c>
      <c r="B77" s="6" t="s">
        <v>8</v>
      </c>
      <c r="C77" s="6" t="s">
        <v>9</v>
      </c>
      <c r="D77" s="6" t="s">
        <v>50</v>
      </c>
      <c r="E77" s="6" t="s">
        <v>88</v>
      </c>
      <c r="F77" s="5">
        <v>1</v>
      </c>
      <c r="G77" s="5">
        <v>872</v>
      </c>
    </row>
    <row r="78" s="2" customFormat="1" ht="22.5" customHeight="1" spans="1:7">
      <c r="A78" s="6">
        <f>76</f>
        <v>76</v>
      </c>
      <c r="B78" s="6" t="s">
        <v>8</v>
      </c>
      <c r="C78" s="6" t="s">
        <v>9</v>
      </c>
      <c r="D78" s="6" t="s">
        <v>50</v>
      </c>
      <c r="E78" s="6" t="s">
        <v>89</v>
      </c>
      <c r="F78" s="5">
        <v>1</v>
      </c>
      <c r="G78" s="5">
        <v>940</v>
      </c>
    </row>
    <row r="79" s="2" customFormat="1" ht="22.5" customHeight="1" spans="1:7">
      <c r="A79" s="6">
        <f>77</f>
        <v>77</v>
      </c>
      <c r="B79" s="6" t="s">
        <v>8</v>
      </c>
      <c r="C79" s="6" t="s">
        <v>9</v>
      </c>
      <c r="D79" s="6" t="s">
        <v>50</v>
      </c>
      <c r="E79" s="6" t="s">
        <v>90</v>
      </c>
      <c r="F79" s="5">
        <v>1</v>
      </c>
      <c r="G79" s="5">
        <v>940</v>
      </c>
    </row>
    <row r="80" s="2" customFormat="1" ht="22.5" customHeight="1" spans="1:7">
      <c r="A80" s="6">
        <f>78</f>
        <v>78</v>
      </c>
      <c r="B80" s="6" t="s">
        <v>8</v>
      </c>
      <c r="C80" s="6" t="s">
        <v>9</v>
      </c>
      <c r="D80" s="6" t="s">
        <v>50</v>
      </c>
      <c r="E80" s="6" t="s">
        <v>91</v>
      </c>
      <c r="F80" s="5">
        <v>1</v>
      </c>
      <c r="G80" s="5">
        <v>940</v>
      </c>
    </row>
    <row r="81" s="2" customFormat="1" ht="22.5" customHeight="1" spans="1:7">
      <c r="A81" s="6">
        <f>79</f>
        <v>79</v>
      </c>
      <c r="B81" s="6" t="s">
        <v>8</v>
      </c>
      <c r="C81" s="6" t="s">
        <v>9</v>
      </c>
      <c r="D81" s="6" t="s">
        <v>50</v>
      </c>
      <c r="E81" s="6" t="s">
        <v>92</v>
      </c>
      <c r="F81" s="5">
        <v>1</v>
      </c>
      <c r="G81" s="5">
        <v>840</v>
      </c>
    </row>
    <row r="82" s="2" customFormat="1" ht="22.5" customHeight="1" spans="1:7">
      <c r="A82" s="6">
        <f>80</f>
        <v>80</v>
      </c>
      <c r="B82" s="6" t="s">
        <v>8</v>
      </c>
      <c r="C82" s="6" t="s">
        <v>9</v>
      </c>
      <c r="D82" s="6" t="s">
        <v>50</v>
      </c>
      <c r="E82" s="6" t="s">
        <v>93</v>
      </c>
      <c r="F82" s="5">
        <v>2</v>
      </c>
      <c r="G82" s="5">
        <v>1580</v>
      </c>
    </row>
    <row r="83" s="2" customFormat="1" ht="22.5" customHeight="1" spans="1:7">
      <c r="A83" s="6">
        <f>81</f>
        <v>81</v>
      </c>
      <c r="B83" s="6" t="s">
        <v>8</v>
      </c>
      <c r="C83" s="6" t="s">
        <v>9</v>
      </c>
      <c r="D83" s="6" t="s">
        <v>50</v>
      </c>
      <c r="E83" s="6" t="s">
        <v>94</v>
      </c>
      <c r="F83" s="5">
        <v>1</v>
      </c>
      <c r="G83" s="5">
        <v>990</v>
      </c>
    </row>
    <row r="84" s="2" customFormat="1" ht="22.5" customHeight="1" spans="1:7">
      <c r="A84" s="6">
        <f>82</f>
        <v>82</v>
      </c>
      <c r="B84" s="6" t="s">
        <v>8</v>
      </c>
      <c r="C84" s="6" t="s">
        <v>9</v>
      </c>
      <c r="D84" s="6" t="s">
        <v>50</v>
      </c>
      <c r="E84" s="6" t="s">
        <v>95</v>
      </c>
      <c r="F84" s="5">
        <v>1</v>
      </c>
      <c r="G84" s="5">
        <v>780</v>
      </c>
    </row>
    <row r="85" s="2" customFormat="1" ht="22.5" customHeight="1" spans="1:7">
      <c r="A85" s="6">
        <f>83</f>
        <v>83</v>
      </c>
      <c r="B85" s="6" t="s">
        <v>8</v>
      </c>
      <c r="C85" s="6" t="s">
        <v>9</v>
      </c>
      <c r="D85" s="6" t="s">
        <v>50</v>
      </c>
      <c r="E85" s="6" t="s">
        <v>96</v>
      </c>
      <c r="F85" s="5">
        <v>1</v>
      </c>
      <c r="G85" s="5">
        <v>990</v>
      </c>
    </row>
    <row r="86" s="2" customFormat="1" ht="22.5" customHeight="1" spans="1:7">
      <c r="A86" s="6">
        <f>84</f>
        <v>84</v>
      </c>
      <c r="B86" s="6" t="s">
        <v>8</v>
      </c>
      <c r="C86" s="6" t="s">
        <v>9</v>
      </c>
      <c r="D86" s="6" t="s">
        <v>50</v>
      </c>
      <c r="E86" s="6" t="s">
        <v>97</v>
      </c>
      <c r="F86" s="5">
        <v>2</v>
      </c>
      <c r="G86" s="5">
        <v>1780</v>
      </c>
    </row>
    <row r="87" s="2" customFormat="1" ht="22.5" customHeight="1" spans="1:7">
      <c r="A87" s="6">
        <f>85</f>
        <v>85</v>
      </c>
      <c r="B87" s="6" t="s">
        <v>8</v>
      </c>
      <c r="C87" s="6" t="s">
        <v>9</v>
      </c>
      <c r="D87" s="6" t="s">
        <v>50</v>
      </c>
      <c r="E87" s="6" t="s">
        <v>98</v>
      </c>
      <c r="F87" s="5">
        <v>1</v>
      </c>
      <c r="G87" s="5">
        <v>990</v>
      </c>
    </row>
    <row r="88" s="2" customFormat="1" ht="22.5" customHeight="1" spans="1:7">
      <c r="A88" s="6">
        <f>86</f>
        <v>86</v>
      </c>
      <c r="B88" s="6" t="s">
        <v>8</v>
      </c>
      <c r="C88" s="6" t="s">
        <v>9</v>
      </c>
      <c r="D88" s="6" t="s">
        <v>50</v>
      </c>
      <c r="E88" s="6" t="s">
        <v>99</v>
      </c>
      <c r="F88" s="5">
        <v>1</v>
      </c>
      <c r="G88" s="5">
        <v>890</v>
      </c>
    </row>
    <row r="89" s="2" customFormat="1" ht="22.5" customHeight="1" spans="1:7">
      <c r="A89" s="6">
        <f>87</f>
        <v>87</v>
      </c>
      <c r="B89" s="6" t="s">
        <v>8</v>
      </c>
      <c r="C89" s="6" t="s">
        <v>9</v>
      </c>
      <c r="D89" s="6" t="s">
        <v>50</v>
      </c>
      <c r="E89" s="6" t="s">
        <v>100</v>
      </c>
      <c r="F89" s="5">
        <v>4</v>
      </c>
      <c r="G89" s="5">
        <v>1300</v>
      </c>
    </row>
    <row r="90" s="2" customFormat="1" ht="22.5" customHeight="1" spans="1:7">
      <c r="A90" s="6">
        <f>88</f>
        <v>88</v>
      </c>
      <c r="B90" s="6" t="s">
        <v>8</v>
      </c>
      <c r="C90" s="6" t="s">
        <v>9</v>
      </c>
      <c r="D90" s="6" t="s">
        <v>50</v>
      </c>
      <c r="E90" s="6" t="s">
        <v>101</v>
      </c>
      <c r="F90" s="5">
        <v>1</v>
      </c>
      <c r="G90" s="5">
        <v>840</v>
      </c>
    </row>
    <row r="91" s="2" customFormat="1" ht="22.5" customHeight="1" spans="1:7">
      <c r="A91" s="6">
        <f>89</f>
        <v>89</v>
      </c>
      <c r="B91" s="6" t="s">
        <v>8</v>
      </c>
      <c r="C91" s="6" t="s">
        <v>9</v>
      </c>
      <c r="D91" s="6" t="s">
        <v>50</v>
      </c>
      <c r="E91" s="6" t="s">
        <v>102</v>
      </c>
      <c r="F91" s="5">
        <v>2</v>
      </c>
      <c r="G91" s="5">
        <v>1630</v>
      </c>
    </row>
    <row r="92" s="2" customFormat="1" ht="22.5" customHeight="1" spans="1:7">
      <c r="A92" s="6">
        <f>90</f>
        <v>90</v>
      </c>
      <c r="B92" s="6" t="s">
        <v>8</v>
      </c>
      <c r="C92" s="6" t="s">
        <v>9</v>
      </c>
      <c r="D92" s="6" t="s">
        <v>50</v>
      </c>
      <c r="E92" s="6" t="s">
        <v>103</v>
      </c>
      <c r="F92" s="5">
        <v>1</v>
      </c>
      <c r="G92" s="5">
        <v>890</v>
      </c>
    </row>
    <row r="93" s="2" customFormat="1" ht="22.5" customHeight="1" spans="1:7">
      <c r="A93" s="6">
        <f>91</f>
        <v>91</v>
      </c>
      <c r="B93" s="6" t="s">
        <v>8</v>
      </c>
      <c r="C93" s="6" t="s">
        <v>9</v>
      </c>
      <c r="D93" s="6" t="s">
        <v>104</v>
      </c>
      <c r="E93" s="6" t="s">
        <v>105</v>
      </c>
      <c r="F93" s="5">
        <v>1</v>
      </c>
      <c r="G93" s="5">
        <v>667</v>
      </c>
    </row>
    <row r="94" s="2" customFormat="1" ht="22.5" customHeight="1" spans="1:7">
      <c r="A94" s="6">
        <f>92</f>
        <v>92</v>
      </c>
      <c r="B94" s="6" t="s">
        <v>8</v>
      </c>
      <c r="C94" s="6" t="s">
        <v>9</v>
      </c>
      <c r="D94" s="6" t="s">
        <v>104</v>
      </c>
      <c r="E94" s="6" t="s">
        <v>106</v>
      </c>
      <c r="F94" s="5">
        <v>1</v>
      </c>
      <c r="G94" s="5">
        <v>790</v>
      </c>
    </row>
    <row r="95" s="2" customFormat="1" ht="22.5" customHeight="1" spans="1:7">
      <c r="A95" s="6">
        <f>93</f>
        <v>93</v>
      </c>
      <c r="B95" s="6" t="s">
        <v>8</v>
      </c>
      <c r="C95" s="6" t="s">
        <v>9</v>
      </c>
      <c r="D95" s="6" t="s">
        <v>104</v>
      </c>
      <c r="E95" s="6" t="s">
        <v>107</v>
      </c>
      <c r="F95" s="5">
        <v>2</v>
      </c>
      <c r="G95" s="5">
        <v>1930</v>
      </c>
    </row>
    <row r="96" s="2" customFormat="1" ht="22.5" customHeight="1" spans="1:7">
      <c r="A96" s="6">
        <f>94</f>
        <v>94</v>
      </c>
      <c r="B96" s="6" t="s">
        <v>8</v>
      </c>
      <c r="C96" s="6" t="s">
        <v>9</v>
      </c>
      <c r="D96" s="6" t="s">
        <v>104</v>
      </c>
      <c r="E96" s="6" t="s">
        <v>108</v>
      </c>
      <c r="F96" s="5">
        <v>1</v>
      </c>
      <c r="G96" s="5">
        <v>990</v>
      </c>
    </row>
    <row r="97" s="2" customFormat="1" ht="22.5" customHeight="1" spans="1:7">
      <c r="A97" s="6">
        <f>95</f>
        <v>95</v>
      </c>
      <c r="B97" s="6" t="s">
        <v>8</v>
      </c>
      <c r="C97" s="6" t="s">
        <v>9</v>
      </c>
      <c r="D97" s="6" t="s">
        <v>104</v>
      </c>
      <c r="E97" s="6" t="s">
        <v>109</v>
      </c>
      <c r="F97" s="5">
        <v>1</v>
      </c>
      <c r="G97" s="5">
        <v>740</v>
      </c>
    </row>
    <row r="98" s="2" customFormat="1" ht="22.5" customHeight="1" spans="1:7">
      <c r="A98" s="6">
        <f>96</f>
        <v>96</v>
      </c>
      <c r="B98" s="6" t="s">
        <v>8</v>
      </c>
      <c r="C98" s="6" t="s">
        <v>9</v>
      </c>
      <c r="D98" s="6" t="s">
        <v>104</v>
      </c>
      <c r="E98" s="6" t="s">
        <v>110</v>
      </c>
      <c r="F98" s="5">
        <v>1</v>
      </c>
      <c r="G98" s="5">
        <v>940</v>
      </c>
    </row>
    <row r="99" s="2" customFormat="1" ht="22.5" customHeight="1" spans="1:7">
      <c r="A99" s="6">
        <f>97</f>
        <v>97</v>
      </c>
      <c r="B99" s="6" t="s">
        <v>8</v>
      </c>
      <c r="C99" s="6" t="s">
        <v>9</v>
      </c>
      <c r="D99" s="6" t="s">
        <v>104</v>
      </c>
      <c r="E99" s="6" t="s">
        <v>111</v>
      </c>
      <c r="F99" s="5">
        <v>1</v>
      </c>
      <c r="G99" s="5">
        <v>664</v>
      </c>
    </row>
    <row r="100" s="2" customFormat="1" ht="22.5" customHeight="1" spans="1:7">
      <c r="A100" s="6">
        <f>98</f>
        <v>98</v>
      </c>
      <c r="B100" s="6" t="s">
        <v>8</v>
      </c>
      <c r="C100" s="6" t="s">
        <v>9</v>
      </c>
      <c r="D100" s="6" t="s">
        <v>104</v>
      </c>
      <c r="E100" s="6" t="s">
        <v>112</v>
      </c>
      <c r="F100" s="5">
        <v>1</v>
      </c>
      <c r="G100" s="5">
        <v>675</v>
      </c>
    </row>
    <row r="101" s="2" customFormat="1" ht="22.5" customHeight="1" spans="1:7">
      <c r="A101" s="6">
        <f>99</f>
        <v>99</v>
      </c>
      <c r="B101" s="6" t="s">
        <v>8</v>
      </c>
      <c r="C101" s="6" t="s">
        <v>9</v>
      </c>
      <c r="D101" s="6" t="s">
        <v>104</v>
      </c>
      <c r="E101" s="6" t="s">
        <v>113</v>
      </c>
      <c r="F101" s="5">
        <v>1</v>
      </c>
      <c r="G101" s="5">
        <v>840</v>
      </c>
    </row>
    <row r="102" s="2" customFormat="1" ht="22.5" customHeight="1" spans="1:7">
      <c r="A102" s="6">
        <f>100</f>
        <v>100</v>
      </c>
      <c r="B102" s="6" t="s">
        <v>8</v>
      </c>
      <c r="C102" s="6" t="s">
        <v>9</v>
      </c>
      <c r="D102" s="6" t="s">
        <v>104</v>
      </c>
      <c r="E102" s="6" t="s">
        <v>114</v>
      </c>
      <c r="F102" s="5">
        <v>1</v>
      </c>
      <c r="G102" s="5">
        <v>840</v>
      </c>
    </row>
    <row r="103" s="2" customFormat="1" ht="22.5" customHeight="1" spans="1:7">
      <c r="A103" s="6">
        <f>101</f>
        <v>101</v>
      </c>
      <c r="B103" s="6" t="s">
        <v>8</v>
      </c>
      <c r="C103" s="6" t="s">
        <v>9</v>
      </c>
      <c r="D103" s="6" t="s">
        <v>104</v>
      </c>
      <c r="E103" s="6" t="s">
        <v>115</v>
      </c>
      <c r="F103" s="5">
        <v>1</v>
      </c>
      <c r="G103" s="5">
        <v>590</v>
      </c>
    </row>
    <row r="104" s="2" customFormat="1" ht="22.5" customHeight="1" spans="1:7">
      <c r="A104" s="6">
        <f>102</f>
        <v>102</v>
      </c>
      <c r="B104" s="6" t="s">
        <v>8</v>
      </c>
      <c r="C104" s="6" t="s">
        <v>9</v>
      </c>
      <c r="D104" s="6" t="s">
        <v>104</v>
      </c>
      <c r="E104" s="6" t="s">
        <v>116</v>
      </c>
      <c r="F104" s="5">
        <v>1</v>
      </c>
      <c r="G104" s="5">
        <v>940</v>
      </c>
    </row>
    <row r="105" s="2" customFormat="1" ht="22.5" customHeight="1" spans="1:7">
      <c r="A105" s="6">
        <f>103</f>
        <v>103</v>
      </c>
      <c r="B105" s="6" t="s">
        <v>8</v>
      </c>
      <c r="C105" s="6" t="s">
        <v>9</v>
      </c>
      <c r="D105" s="6" t="s">
        <v>117</v>
      </c>
      <c r="E105" s="6" t="s">
        <v>118</v>
      </c>
      <c r="F105" s="5">
        <v>2</v>
      </c>
      <c r="G105" s="5">
        <v>1615</v>
      </c>
    </row>
    <row r="106" s="2" customFormat="1" ht="22.5" customHeight="1" spans="1:7">
      <c r="A106" s="6">
        <f>104</f>
        <v>104</v>
      </c>
      <c r="B106" s="6" t="s">
        <v>8</v>
      </c>
      <c r="C106" s="6" t="s">
        <v>9</v>
      </c>
      <c r="D106" s="6" t="s">
        <v>117</v>
      </c>
      <c r="E106" s="6" t="s">
        <v>119</v>
      </c>
      <c r="F106" s="5">
        <v>1</v>
      </c>
      <c r="G106" s="5">
        <v>740</v>
      </c>
    </row>
    <row r="107" s="2" customFormat="1" ht="22.5" customHeight="1" spans="1:7">
      <c r="A107" s="6">
        <f>105</f>
        <v>105</v>
      </c>
      <c r="B107" s="6" t="s">
        <v>8</v>
      </c>
      <c r="C107" s="6" t="s">
        <v>9</v>
      </c>
      <c r="D107" s="6" t="s">
        <v>117</v>
      </c>
      <c r="E107" s="6" t="s">
        <v>120</v>
      </c>
      <c r="F107" s="5">
        <v>1</v>
      </c>
      <c r="G107" s="5">
        <v>890</v>
      </c>
    </row>
    <row r="108" s="2" customFormat="1" ht="22.5" customHeight="1" spans="1:7">
      <c r="A108" s="6">
        <f>106</f>
        <v>106</v>
      </c>
      <c r="B108" s="6" t="s">
        <v>8</v>
      </c>
      <c r="C108" s="6" t="s">
        <v>9</v>
      </c>
      <c r="D108" s="6" t="s">
        <v>117</v>
      </c>
      <c r="E108" s="6" t="s">
        <v>79</v>
      </c>
      <c r="F108" s="5">
        <v>1</v>
      </c>
      <c r="G108" s="5">
        <v>990</v>
      </c>
    </row>
    <row r="109" s="2" customFormat="1" ht="22.5" customHeight="1" spans="1:7">
      <c r="A109" s="6">
        <f>107</f>
        <v>107</v>
      </c>
      <c r="B109" s="6" t="s">
        <v>8</v>
      </c>
      <c r="C109" s="6" t="s">
        <v>9</v>
      </c>
      <c r="D109" s="6" t="s">
        <v>117</v>
      </c>
      <c r="E109" s="6" t="s">
        <v>121</v>
      </c>
      <c r="F109" s="5">
        <v>1</v>
      </c>
      <c r="G109" s="5">
        <v>990</v>
      </c>
    </row>
    <row r="110" s="2" customFormat="1" ht="22.5" customHeight="1" spans="1:7">
      <c r="A110" s="6">
        <f>108</f>
        <v>108</v>
      </c>
      <c r="B110" s="6" t="s">
        <v>8</v>
      </c>
      <c r="C110" s="6" t="s">
        <v>9</v>
      </c>
      <c r="D110" s="6" t="s">
        <v>117</v>
      </c>
      <c r="E110" s="6" t="s">
        <v>122</v>
      </c>
      <c r="F110" s="5">
        <v>1</v>
      </c>
      <c r="G110" s="5">
        <v>790</v>
      </c>
    </row>
    <row r="111" s="2" customFormat="1" ht="22.5" customHeight="1" spans="1:7">
      <c r="A111" s="6">
        <f>109</f>
        <v>109</v>
      </c>
      <c r="B111" s="6" t="s">
        <v>8</v>
      </c>
      <c r="C111" s="6" t="s">
        <v>9</v>
      </c>
      <c r="D111" s="6" t="s">
        <v>117</v>
      </c>
      <c r="E111" s="6" t="s">
        <v>123</v>
      </c>
      <c r="F111" s="5">
        <v>1</v>
      </c>
      <c r="G111" s="5">
        <v>744</v>
      </c>
    </row>
    <row r="112" s="2" customFormat="1" ht="22.5" customHeight="1" spans="1:7">
      <c r="A112" s="6">
        <f>110</f>
        <v>110</v>
      </c>
      <c r="B112" s="6" t="s">
        <v>8</v>
      </c>
      <c r="C112" s="6" t="s">
        <v>9</v>
      </c>
      <c r="D112" s="6" t="s">
        <v>117</v>
      </c>
      <c r="E112" s="6" t="s">
        <v>124</v>
      </c>
      <c r="F112" s="5">
        <v>1</v>
      </c>
      <c r="G112" s="5">
        <v>890</v>
      </c>
    </row>
    <row r="113" s="2" customFormat="1" ht="22.5" customHeight="1" spans="1:7">
      <c r="A113" s="6">
        <f>111</f>
        <v>111</v>
      </c>
      <c r="B113" s="6" t="s">
        <v>8</v>
      </c>
      <c r="C113" s="6" t="s">
        <v>9</v>
      </c>
      <c r="D113" s="6" t="s">
        <v>117</v>
      </c>
      <c r="E113" s="6" t="s">
        <v>125</v>
      </c>
      <c r="F113" s="5">
        <v>1</v>
      </c>
      <c r="G113" s="5">
        <v>940</v>
      </c>
    </row>
    <row r="114" s="2" customFormat="1" ht="22.5" customHeight="1" spans="1:7">
      <c r="A114" s="6">
        <f>112</f>
        <v>112</v>
      </c>
      <c r="B114" s="6" t="s">
        <v>8</v>
      </c>
      <c r="C114" s="6" t="s">
        <v>9</v>
      </c>
      <c r="D114" s="6" t="s">
        <v>117</v>
      </c>
      <c r="E114" s="6" t="s">
        <v>126</v>
      </c>
      <c r="F114" s="5">
        <v>1</v>
      </c>
      <c r="G114" s="5">
        <v>940</v>
      </c>
    </row>
    <row r="115" s="2" customFormat="1" ht="22.5" customHeight="1" spans="1:7">
      <c r="A115" s="6">
        <f>113</f>
        <v>113</v>
      </c>
      <c r="B115" s="6" t="s">
        <v>8</v>
      </c>
      <c r="C115" s="6" t="s">
        <v>9</v>
      </c>
      <c r="D115" s="6" t="s">
        <v>117</v>
      </c>
      <c r="E115" s="6" t="s">
        <v>127</v>
      </c>
      <c r="F115" s="5">
        <v>1</v>
      </c>
      <c r="G115" s="5">
        <v>990</v>
      </c>
    </row>
    <row r="116" s="2" customFormat="1" ht="22.5" customHeight="1" spans="1:7">
      <c r="A116" s="6">
        <f>114</f>
        <v>114</v>
      </c>
      <c r="B116" s="6" t="s">
        <v>8</v>
      </c>
      <c r="C116" s="6" t="s">
        <v>9</v>
      </c>
      <c r="D116" s="6" t="s">
        <v>117</v>
      </c>
      <c r="E116" s="6" t="s">
        <v>128</v>
      </c>
      <c r="F116" s="5">
        <v>2</v>
      </c>
      <c r="G116" s="5">
        <v>1780</v>
      </c>
    </row>
    <row r="117" s="2" customFormat="1" ht="22.5" customHeight="1" spans="1:7">
      <c r="A117" s="6">
        <f>115</f>
        <v>115</v>
      </c>
      <c r="B117" s="6" t="s">
        <v>8</v>
      </c>
      <c r="C117" s="6" t="s">
        <v>9</v>
      </c>
      <c r="D117" s="6" t="s">
        <v>117</v>
      </c>
      <c r="E117" s="6" t="s">
        <v>129</v>
      </c>
      <c r="F117" s="5">
        <v>1</v>
      </c>
      <c r="G117" s="5">
        <v>679</v>
      </c>
    </row>
    <row r="118" s="2" customFormat="1" ht="22.5" customHeight="1" spans="1:7">
      <c r="A118" s="6">
        <f>116</f>
        <v>116</v>
      </c>
      <c r="B118" s="6" t="s">
        <v>8</v>
      </c>
      <c r="C118" s="6" t="s">
        <v>9</v>
      </c>
      <c r="D118" s="6" t="s">
        <v>117</v>
      </c>
      <c r="E118" s="6" t="s">
        <v>130</v>
      </c>
      <c r="F118" s="5">
        <v>1</v>
      </c>
      <c r="G118" s="5">
        <v>890</v>
      </c>
    </row>
    <row r="119" s="2" customFormat="1" ht="22.5" customHeight="1" spans="1:7">
      <c r="A119" s="6">
        <f>117</f>
        <v>117</v>
      </c>
      <c r="B119" s="6" t="s">
        <v>8</v>
      </c>
      <c r="C119" s="6" t="s">
        <v>9</v>
      </c>
      <c r="D119" s="6" t="s">
        <v>117</v>
      </c>
      <c r="E119" s="6" t="s">
        <v>131</v>
      </c>
      <c r="F119" s="5">
        <v>1</v>
      </c>
      <c r="G119" s="5">
        <v>775</v>
      </c>
    </row>
    <row r="120" s="2" customFormat="1" ht="22.5" customHeight="1" spans="1:7">
      <c r="A120" s="6">
        <f>118</f>
        <v>118</v>
      </c>
      <c r="B120" s="6" t="s">
        <v>8</v>
      </c>
      <c r="C120" s="6" t="s">
        <v>9</v>
      </c>
      <c r="D120" s="6" t="s">
        <v>117</v>
      </c>
      <c r="E120" s="6" t="s">
        <v>132</v>
      </c>
      <c r="F120" s="5">
        <v>1</v>
      </c>
      <c r="G120" s="5">
        <v>890</v>
      </c>
    </row>
    <row r="121" s="2" customFormat="1" ht="22.5" customHeight="1" spans="1:7">
      <c r="A121" s="6">
        <f>119</f>
        <v>119</v>
      </c>
      <c r="B121" s="6" t="s">
        <v>8</v>
      </c>
      <c r="C121" s="6" t="s">
        <v>9</v>
      </c>
      <c r="D121" s="6" t="s">
        <v>117</v>
      </c>
      <c r="E121" s="6" t="s">
        <v>133</v>
      </c>
      <c r="F121" s="5">
        <v>1</v>
      </c>
      <c r="G121" s="5">
        <v>940</v>
      </c>
    </row>
    <row r="122" s="2" customFormat="1" ht="22.5" customHeight="1" spans="1:7">
      <c r="A122" s="6">
        <f>120</f>
        <v>120</v>
      </c>
      <c r="B122" s="6" t="s">
        <v>8</v>
      </c>
      <c r="C122" s="6" t="s">
        <v>9</v>
      </c>
      <c r="D122" s="6" t="s">
        <v>117</v>
      </c>
      <c r="E122" s="6" t="s">
        <v>134</v>
      </c>
      <c r="F122" s="5">
        <v>1</v>
      </c>
      <c r="G122" s="5">
        <v>965</v>
      </c>
    </row>
    <row r="123" s="2" customFormat="1" ht="22.5" customHeight="1" spans="1:7">
      <c r="A123" s="6">
        <f>121</f>
        <v>121</v>
      </c>
      <c r="B123" s="6" t="s">
        <v>8</v>
      </c>
      <c r="C123" s="6" t="s">
        <v>9</v>
      </c>
      <c r="D123" s="6" t="s">
        <v>117</v>
      </c>
      <c r="E123" s="6" t="s">
        <v>135</v>
      </c>
      <c r="F123" s="5">
        <v>3</v>
      </c>
      <c r="G123" s="5">
        <v>2395</v>
      </c>
    </row>
    <row r="124" s="2" customFormat="1" ht="22.5" customHeight="1" spans="1:7">
      <c r="A124" s="6">
        <f>122</f>
        <v>122</v>
      </c>
      <c r="B124" s="6" t="s">
        <v>8</v>
      </c>
      <c r="C124" s="6" t="s">
        <v>9</v>
      </c>
      <c r="D124" s="6" t="s">
        <v>117</v>
      </c>
      <c r="E124" s="6" t="s">
        <v>136</v>
      </c>
      <c r="F124" s="5">
        <v>1</v>
      </c>
      <c r="G124" s="5">
        <v>990</v>
      </c>
    </row>
    <row r="125" s="2" customFormat="1" ht="22.5" customHeight="1" spans="1:7">
      <c r="A125" s="6">
        <f>123</f>
        <v>123</v>
      </c>
      <c r="B125" s="6" t="s">
        <v>8</v>
      </c>
      <c r="C125" s="6" t="s">
        <v>9</v>
      </c>
      <c r="D125" s="6" t="s">
        <v>117</v>
      </c>
      <c r="E125" s="6" t="s">
        <v>137</v>
      </c>
      <c r="F125" s="5">
        <v>1</v>
      </c>
      <c r="G125" s="5">
        <v>990</v>
      </c>
    </row>
    <row r="126" s="2" customFormat="1" ht="22.5" customHeight="1" spans="1:7">
      <c r="A126" s="6">
        <f>124</f>
        <v>124</v>
      </c>
      <c r="B126" s="6" t="s">
        <v>8</v>
      </c>
      <c r="C126" s="6" t="s">
        <v>9</v>
      </c>
      <c r="D126" s="6" t="s">
        <v>117</v>
      </c>
      <c r="E126" s="6" t="s">
        <v>138</v>
      </c>
      <c r="F126" s="5">
        <v>1</v>
      </c>
      <c r="G126" s="5">
        <v>940</v>
      </c>
    </row>
    <row r="127" s="2" customFormat="1" ht="22.5" customHeight="1" spans="1:7">
      <c r="A127" s="6">
        <f>125</f>
        <v>125</v>
      </c>
      <c r="B127" s="6" t="s">
        <v>8</v>
      </c>
      <c r="C127" s="6" t="s">
        <v>9</v>
      </c>
      <c r="D127" s="6" t="s">
        <v>117</v>
      </c>
      <c r="E127" s="6" t="s">
        <v>139</v>
      </c>
      <c r="F127" s="5">
        <v>1</v>
      </c>
      <c r="G127" s="5">
        <v>740</v>
      </c>
    </row>
    <row r="128" s="2" customFormat="1" ht="22.5" customHeight="1" spans="1:7">
      <c r="A128" s="6">
        <f>126</f>
        <v>126</v>
      </c>
      <c r="B128" s="6" t="s">
        <v>8</v>
      </c>
      <c r="C128" s="6" t="s">
        <v>9</v>
      </c>
      <c r="D128" s="6" t="s">
        <v>117</v>
      </c>
      <c r="E128" s="6" t="s">
        <v>140</v>
      </c>
      <c r="F128" s="5">
        <v>1</v>
      </c>
      <c r="G128" s="5">
        <v>990</v>
      </c>
    </row>
    <row r="129" s="2" customFormat="1" ht="22.5" customHeight="1" spans="1:7">
      <c r="A129" s="6">
        <f>127</f>
        <v>127</v>
      </c>
      <c r="B129" s="6" t="s">
        <v>8</v>
      </c>
      <c r="C129" s="6" t="s">
        <v>9</v>
      </c>
      <c r="D129" s="6" t="s">
        <v>117</v>
      </c>
      <c r="E129" s="6" t="s">
        <v>141</v>
      </c>
      <c r="F129" s="5">
        <v>2</v>
      </c>
      <c r="G129" s="5">
        <v>1930</v>
      </c>
    </row>
    <row r="130" s="2" customFormat="1" ht="22.5" customHeight="1" spans="1:7">
      <c r="A130" s="6">
        <f>128</f>
        <v>128</v>
      </c>
      <c r="B130" s="6" t="s">
        <v>8</v>
      </c>
      <c r="C130" s="6" t="s">
        <v>9</v>
      </c>
      <c r="D130" s="6" t="s">
        <v>117</v>
      </c>
      <c r="E130" s="6" t="s">
        <v>142</v>
      </c>
      <c r="F130" s="5">
        <v>1</v>
      </c>
      <c r="G130" s="5">
        <v>840</v>
      </c>
    </row>
    <row r="131" s="2" customFormat="1" ht="22.5" customHeight="1" spans="1:7">
      <c r="A131" s="6">
        <f>129</f>
        <v>129</v>
      </c>
      <c r="B131" s="6" t="s">
        <v>8</v>
      </c>
      <c r="C131" s="6" t="s">
        <v>9</v>
      </c>
      <c r="D131" s="6" t="s">
        <v>117</v>
      </c>
      <c r="E131" s="6" t="s">
        <v>143</v>
      </c>
      <c r="F131" s="5">
        <v>1</v>
      </c>
      <c r="G131" s="5">
        <v>890</v>
      </c>
    </row>
    <row r="132" s="2" customFormat="1" ht="22.5" customHeight="1" spans="1:7">
      <c r="A132" s="6">
        <f>130</f>
        <v>130</v>
      </c>
      <c r="B132" s="6" t="s">
        <v>8</v>
      </c>
      <c r="C132" s="6" t="s">
        <v>9</v>
      </c>
      <c r="D132" s="6" t="s">
        <v>117</v>
      </c>
      <c r="E132" s="6" t="s">
        <v>144</v>
      </c>
      <c r="F132" s="5">
        <v>1</v>
      </c>
      <c r="G132" s="5">
        <v>940</v>
      </c>
    </row>
    <row r="133" s="2" customFormat="1" ht="22.5" customHeight="1" spans="1:7">
      <c r="A133" s="6">
        <f>131</f>
        <v>131</v>
      </c>
      <c r="B133" s="6" t="s">
        <v>8</v>
      </c>
      <c r="C133" s="6" t="s">
        <v>9</v>
      </c>
      <c r="D133" s="6" t="s">
        <v>117</v>
      </c>
      <c r="E133" s="6" t="s">
        <v>145</v>
      </c>
      <c r="F133" s="5">
        <v>1</v>
      </c>
      <c r="G133" s="5">
        <v>940</v>
      </c>
    </row>
    <row r="134" s="2" customFormat="1" ht="22.5" customHeight="1" spans="1:7">
      <c r="A134" s="6">
        <f>132</f>
        <v>132</v>
      </c>
      <c r="B134" s="6" t="s">
        <v>8</v>
      </c>
      <c r="C134" s="6" t="s">
        <v>9</v>
      </c>
      <c r="D134" s="6" t="s">
        <v>117</v>
      </c>
      <c r="E134" s="6" t="s">
        <v>146</v>
      </c>
      <c r="F134" s="5">
        <v>1</v>
      </c>
      <c r="G134" s="5">
        <v>940</v>
      </c>
    </row>
    <row r="135" s="2" customFormat="1" ht="22.5" customHeight="1" spans="1:7">
      <c r="A135" s="6">
        <f>133</f>
        <v>133</v>
      </c>
      <c r="B135" s="6" t="s">
        <v>8</v>
      </c>
      <c r="C135" s="6" t="s">
        <v>9</v>
      </c>
      <c r="D135" s="6" t="s">
        <v>117</v>
      </c>
      <c r="E135" s="6" t="s">
        <v>147</v>
      </c>
      <c r="F135" s="5">
        <v>1</v>
      </c>
      <c r="G135" s="5">
        <v>890</v>
      </c>
    </row>
    <row r="136" s="2" customFormat="1" ht="22.5" customHeight="1" spans="1:7">
      <c r="A136" s="6">
        <f>134</f>
        <v>134</v>
      </c>
      <c r="B136" s="6" t="s">
        <v>8</v>
      </c>
      <c r="C136" s="6" t="s">
        <v>9</v>
      </c>
      <c r="D136" s="6" t="s">
        <v>117</v>
      </c>
      <c r="E136" s="6" t="s">
        <v>148</v>
      </c>
      <c r="F136" s="5">
        <v>1</v>
      </c>
      <c r="G136" s="5">
        <v>990</v>
      </c>
    </row>
    <row r="137" s="2" customFormat="1" ht="22.5" customHeight="1" spans="1:7">
      <c r="A137" s="6">
        <f>135</f>
        <v>135</v>
      </c>
      <c r="B137" s="6" t="s">
        <v>8</v>
      </c>
      <c r="C137" s="6" t="s">
        <v>9</v>
      </c>
      <c r="D137" s="6" t="s">
        <v>117</v>
      </c>
      <c r="E137" s="6" t="s">
        <v>149</v>
      </c>
      <c r="F137" s="5">
        <v>1</v>
      </c>
      <c r="G137" s="5">
        <v>990</v>
      </c>
    </row>
    <row r="138" s="2" customFormat="1" ht="22.5" customHeight="1" spans="1:7">
      <c r="A138" s="6">
        <f>136</f>
        <v>136</v>
      </c>
      <c r="B138" s="6" t="s">
        <v>8</v>
      </c>
      <c r="C138" s="6" t="s">
        <v>9</v>
      </c>
      <c r="D138" s="6" t="s">
        <v>117</v>
      </c>
      <c r="E138" s="6" t="s">
        <v>150</v>
      </c>
      <c r="F138" s="5">
        <v>1</v>
      </c>
      <c r="G138" s="5">
        <v>790</v>
      </c>
    </row>
  </sheetData>
  <mergeCells count="1">
    <mergeCell ref="A1:G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ASUS</cp:lastModifiedBy>
  <dcterms:created xsi:type="dcterms:W3CDTF">2017-06-26T15:13:00Z</dcterms:created>
  <dcterms:modified xsi:type="dcterms:W3CDTF">2024-09-02T08:19:42Z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BC996F4DEC2645D1AC21CCFFA49ADA66</vt:lpwstr>
  </property>
</Properties>
</file>