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 tabRatio="888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5" r:id="rId18"/>
    <sheet name="13-6" sheetId="26" r:id="rId19"/>
    <sheet name="13-7" sheetId="27" r:id="rId20"/>
    <sheet name="13-8" sheetId="24" r:id="rId21"/>
    <sheet name="14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 localSheetId="0">#REF!</definedName>
    <definedName name="________________A01" localSheetId="13">#REF!</definedName>
    <definedName name="________________A01">#REF!</definedName>
    <definedName name="________________A08" localSheetId="13">'[1]A01-1'!$A$5:$C$36</definedName>
    <definedName name="________________A08">'[2]A01-1'!$A$5:$C$36</definedName>
    <definedName name="_______________A01" localSheetId="0">#REF!</definedName>
    <definedName name="_______________A01" localSheetId="13">#REF!</definedName>
    <definedName name="_______________A01">#REF!</definedName>
    <definedName name="_______________A08" localSheetId="13">'[3]A01-1'!$A$5:$C$36</definedName>
    <definedName name="_______________A08">'[4]A01-1'!$A$5:$C$36</definedName>
    <definedName name="______________A01" localSheetId="0">#REF!</definedName>
    <definedName name="______________A01" localSheetId="13">#REF!</definedName>
    <definedName name="______________A01">#REF!</definedName>
    <definedName name="______________A08" localSheetId="13">'[5]A01-1'!$A$5:$C$36</definedName>
    <definedName name="______________A08">'[6]A01-1'!$A$5:$C$36</definedName>
    <definedName name="_____________A01" localSheetId="0">#REF!</definedName>
    <definedName name="_____________A01" localSheetId="13">#REF!</definedName>
    <definedName name="_____________A01">#REF!</definedName>
    <definedName name="_____________A08" localSheetId="13">'[7]A01-1'!$A$5:$C$36</definedName>
    <definedName name="_____________A08">'[8]A01-1'!$A$5:$C$36</definedName>
    <definedName name="____________A01" localSheetId="0">#REF!</definedName>
    <definedName name="____________A01" localSheetId="13">#REF!</definedName>
    <definedName name="____________A01">#REF!</definedName>
    <definedName name="____________A08">'[9]A01-1'!$A$5:$C$36</definedName>
    <definedName name="____________qyc1234" localSheetId="0">#REF!</definedName>
    <definedName name="____________qyc1234" localSheetId="13">#REF!</definedName>
    <definedName name="____________qyc1234">#REF!</definedName>
    <definedName name="___________A01" localSheetId="0">#REF!</definedName>
    <definedName name="___________A01" localSheetId="13">#REF!</definedName>
    <definedName name="___________A01">#REF!</definedName>
    <definedName name="___________A08">'[9]A01-1'!$A$5:$C$36</definedName>
    <definedName name="___________qyc1234" localSheetId="0">#REF!</definedName>
    <definedName name="___________qyc1234" localSheetId="13">#REF!</definedName>
    <definedName name="___________qyc1234">#REF!</definedName>
    <definedName name="__________A01" localSheetId="0">#REF!</definedName>
    <definedName name="__________A01" localSheetId="13">#REF!</definedName>
    <definedName name="__________A01">#REF!</definedName>
    <definedName name="__________A08">'[9]A01-1'!$A$5:$C$36</definedName>
    <definedName name="__________qyc1234" localSheetId="0">#REF!</definedName>
    <definedName name="__________qyc1234" localSheetId="13">#REF!</definedName>
    <definedName name="__________qyc1234">#REF!</definedName>
    <definedName name="_________A01" localSheetId="0">#REF!</definedName>
    <definedName name="_________A01" localSheetId="13">#REF!</definedName>
    <definedName name="_________A01">#REF!</definedName>
    <definedName name="_________A08" localSheetId="13">'[10]A01-1'!$A$5:$C$36</definedName>
    <definedName name="_________A08">'[11]A01-1'!$A$5:$C$36</definedName>
    <definedName name="_________qyc1234" localSheetId="0">#REF!</definedName>
    <definedName name="_________qyc1234" localSheetId="13">#REF!</definedName>
    <definedName name="_________qyc1234">#REF!</definedName>
    <definedName name="________A01" localSheetId="0">#REF!</definedName>
    <definedName name="________A01" localSheetId="13">#REF!</definedName>
    <definedName name="________A01">#REF!</definedName>
    <definedName name="________A08">'[9]A01-1'!$A$5:$C$36</definedName>
    <definedName name="________qyc1234" localSheetId="0">#REF!</definedName>
    <definedName name="________qyc1234" localSheetId="13">#REF!</definedName>
    <definedName name="________qyc1234">#REF!</definedName>
    <definedName name="_______A01" localSheetId="0">#REF!</definedName>
    <definedName name="_______A01" localSheetId="13">#REF!</definedName>
    <definedName name="_______A01">#REF!</definedName>
    <definedName name="_______A08">'[12]A01-1'!$A$5:$C$36</definedName>
    <definedName name="_______qyc1234" localSheetId="0">#REF!</definedName>
    <definedName name="_______qyc1234" localSheetId="13">#REF!</definedName>
    <definedName name="_______qyc1234">#REF!</definedName>
    <definedName name="______A01" localSheetId="0">#REF!</definedName>
    <definedName name="______A01" localSheetId="13">#REF!</definedName>
    <definedName name="______A01">#REF!</definedName>
    <definedName name="______A08" localSheetId="13">'[13]A01-1'!$A$5:$C$36</definedName>
    <definedName name="______A08">'[14]A01-1'!$A$5:$C$36</definedName>
    <definedName name="______qyc1234" localSheetId="0">#REF!</definedName>
    <definedName name="______qyc1234" localSheetId="13">#REF!</definedName>
    <definedName name="______qyc1234">#REF!</definedName>
    <definedName name="_____A01" localSheetId="0">#REF!</definedName>
    <definedName name="_____A01" localSheetId="13">#REF!</definedName>
    <definedName name="_____A01">#REF!</definedName>
    <definedName name="_____A08" localSheetId="13">'[13]A01-1'!$A$5:$C$36</definedName>
    <definedName name="_____A08">'[14]A01-1'!$A$5:$C$36</definedName>
    <definedName name="_____qyc1234" localSheetId="0">#REF!</definedName>
    <definedName name="_____qyc1234" localSheetId="13">#REF!</definedName>
    <definedName name="_____qyc1234">#REF!</definedName>
    <definedName name="____1A01_" localSheetId="0">#REF!</definedName>
    <definedName name="____1A01_" localSheetId="13">#REF!</definedName>
    <definedName name="____1A01_">#REF!</definedName>
    <definedName name="____2A08_" localSheetId="13">'[15]A01-1'!$A$5:$C$36</definedName>
    <definedName name="____A01" localSheetId="0">#REF!</definedName>
    <definedName name="____A01" localSheetId="13">#REF!</definedName>
    <definedName name="____A01">#REF!</definedName>
    <definedName name="____qyc1234" localSheetId="0">#REF!</definedName>
    <definedName name="____qyc1234" localSheetId="13">#REF!</definedName>
    <definedName name="____qyc1234">#REF!</definedName>
    <definedName name="___1A01_" localSheetId="0">#REF!</definedName>
    <definedName name="___1A01_" localSheetId="13">#REF!</definedName>
    <definedName name="___1A01_">#REF!</definedName>
    <definedName name="___2A08_" localSheetId="13">'[3]A01-1'!$A$5:$C$36</definedName>
    <definedName name="___2A08_">'[4]A01-1'!$A$5:$C$36</definedName>
    <definedName name="___A01" localSheetId="0">#REF!</definedName>
    <definedName name="___A01" localSheetId="13">#REF!</definedName>
    <definedName name="___A01">#REF!</definedName>
    <definedName name="___qyc1234" localSheetId="0">#REF!</definedName>
    <definedName name="___qyc1234" localSheetId="13">#REF!</definedName>
    <definedName name="___qyc1234">#REF!</definedName>
    <definedName name="__1A01_" localSheetId="0">#REF!</definedName>
    <definedName name="__1A01_" localSheetId="13">#REF!</definedName>
    <definedName name="__1A01_">#REF!</definedName>
    <definedName name="__2A01_" localSheetId="0">#REF!</definedName>
    <definedName name="__2A01_" localSheetId="13">#REF!</definedName>
    <definedName name="__2A01_">#REF!</definedName>
    <definedName name="__2A08_" localSheetId="13">'[3]A01-1'!$A$5:$C$36</definedName>
    <definedName name="__2A08_">'[4]A01-1'!$A$5:$C$36</definedName>
    <definedName name="__4A08_" localSheetId="13">'[3]A01-1'!$A$5:$C$36</definedName>
    <definedName name="__4A08_">'[4]A01-1'!$A$5:$C$36</definedName>
    <definedName name="__A01" localSheetId="0">#REF!</definedName>
    <definedName name="__A01" localSheetId="13">#REF!</definedName>
    <definedName name="__A01">#REF!</definedName>
    <definedName name="__A08" localSheetId="13">'[3]A01-1'!$A$5:$C$36</definedName>
    <definedName name="__A08">'[4]A01-1'!$A$5:$C$36</definedName>
    <definedName name="__qyc1234" localSheetId="0">#REF!</definedName>
    <definedName name="__qyc1234" localSheetId="13">#REF!</definedName>
    <definedName name="__qyc1234">#REF!</definedName>
    <definedName name="_1A01_" localSheetId="0">#REF!</definedName>
    <definedName name="_1A01_" localSheetId="13">#REF!</definedName>
    <definedName name="_1A01_">#REF!</definedName>
    <definedName name="_2A01_" localSheetId="0">#REF!</definedName>
    <definedName name="_2A01_" localSheetId="13">#REF!</definedName>
    <definedName name="_2A01_">#REF!</definedName>
    <definedName name="_4A08_" localSheetId="13">'[3]A01-1'!$A$5:$C$36</definedName>
    <definedName name="_4A08_">'[4]A01-1'!$A$5:$C$36</definedName>
    <definedName name="_A01" localSheetId="0">#REF!</definedName>
    <definedName name="_A01" localSheetId="13">#REF!</definedName>
    <definedName name="_A01">#REF!</definedName>
    <definedName name="_A08" localSheetId="13">'[3]A01-1'!$A$5:$C$36</definedName>
    <definedName name="_A08">'[4]A01-1'!$A$5:$C$36</definedName>
    <definedName name="_a8756" localSheetId="13">'[1]A01-1'!$A$5:$C$36</definedName>
    <definedName name="_a8756">'[2]A01-1'!$A$5:$C$36</definedName>
    <definedName name="_qyc1234" localSheetId="0">#REF!</definedName>
    <definedName name="_qyc1234" localSheetId="13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localSheetId="13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3">'3'!$B$1:$K$20</definedName>
    <definedName name="_xlnm.Print_Area" localSheetId="1">'1'!$B$1:$E$40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 localSheetId="13">#REF!</definedName>
    <definedName name="地区名称">#REF!</definedName>
    <definedName name="分类" localSheetId="0">#REF!</definedName>
    <definedName name="分类" localSheetId="13">#REF!</definedName>
    <definedName name="分类">#REF!</definedName>
    <definedName name="形式" localSheetId="0">#REF!</definedName>
    <definedName name="形式" localSheetId="13">#REF!</definedName>
    <definedName name="形式">#REF!</definedName>
    <definedName name="支出" localSheetId="0">#REF!</definedName>
    <definedName name="支出" localSheetId="13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<sst xmlns="http://schemas.openxmlformats.org/spreadsheetml/2006/main" count="1174" uniqueCount="459">
  <si>
    <t>攀枝花市西区水利局（含二级部门）</t>
  </si>
  <si>
    <t>2023年部门预算公开表</t>
  </si>
  <si>
    <t>报送日期：   2023  年  3 月  16 日</t>
  </si>
  <si>
    <t>表1</t>
  </si>
  <si>
    <t xml:space="preserve"> </t>
  </si>
  <si>
    <t>部门收支总表</t>
  </si>
  <si>
    <t>部门：攀枝花市西区水利局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</si>
  <si>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</si>
  <si>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</si>
  <si>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</si>
  <si>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</si>
  <si>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</si>
  <si>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</si>
  <si>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</si>
  <si>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</si>
  <si>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</si>
  <si>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</si>
  <si>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</si>
  <si>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</si>
  <si>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</si>
  <si>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</si>
  <si>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</si>
  <si>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</si>
  <si>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</si>
  <si>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</si>
  <si>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</si>
  <si>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</si>
  <si>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</si>
  <si>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</si>
  <si>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</si>
  <si>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</si>
  <si>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</si>
  <si>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</si>
  <si>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</si>
  <si>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</si>
  <si>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</si>
  <si>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</si>
  <si>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</si>
  <si>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</si>
  <si>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</si>
  <si>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</si>
  <si>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</si>
  <si>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</si>
  <si>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</si>
  <si>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</si>
  <si>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</si>
  <si>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</si>
  <si>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</si>
  <si>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</si>
  <si>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</si>
  <si>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</si>
  <si>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</si>
  <si>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</si>
  <si>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</si>
  <si>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</si>
  <si>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</si>
  <si>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</si>
  <si>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</si>
  <si>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</si>
  <si>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</si>
  <si>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</si>
  <si>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</si>
  <si>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</si>
  <si>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</si>
  <si>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</si>
  <si>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</si>
  <si>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</si>
  <si>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</si>
  <si>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</si>
  <si>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</si>
  <si>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</si>
  <si>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</si>
  <si>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</si>
  <si>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</si>
  <si>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120</t>
  </si>
  <si>
    <r>
      <rPr>
        <sz val="10"/>
        <rFont val="宋体"/>
        <charset val="134"/>
      </rPr>
      <t>攀枝花市西区水利局本级</t>
    </r>
  </si>
  <si>
    <t>120001</t>
  </si>
  <si>
    <r>
      <rPr>
        <sz val="10"/>
        <rFont val="宋体"/>
        <charset val="134"/>
      </rPr>
      <t>攀枝花市西区水利局</t>
    </r>
  </si>
  <si>
    <t>120002</t>
  </si>
  <si>
    <r>
      <rPr>
        <sz val="10"/>
        <rFont val="宋体"/>
        <charset val="134"/>
      </rPr>
      <t>攀枝花市西区水利工程运行中心</t>
    </r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</si>
  <si>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</si>
  <si>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</si>
  <si>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</si>
  <si>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</si>
  <si>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</si>
  <si>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</si>
  <si>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</si>
  <si>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</si>
  <si>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</si>
  <si>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</si>
  <si>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</si>
  <si>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</si>
  <si>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</si>
  <si>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</si>
  <si>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</si>
  <si>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</si>
  <si>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</si>
  <si>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</si>
  <si>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</si>
  <si>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</si>
  <si>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</si>
  <si>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</si>
  <si>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</si>
  <si>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</si>
  <si>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</si>
  <si>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</si>
  <si>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08</t>
  </si>
  <si>
    <t>土地开发支出</t>
  </si>
  <si>
    <t>213</t>
  </si>
  <si>
    <t>行政运行</t>
  </si>
  <si>
    <t>水资源节约管理与保护</t>
  </si>
  <si>
    <t>14</t>
  </si>
  <si>
    <t>防汛</t>
  </si>
  <si>
    <t>其他水利支出</t>
  </si>
  <si>
    <t>221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</si>
  <si>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</si>
  <si>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</si>
  <si>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</si>
  <si>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</si>
  <si>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</si>
  <si>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</si>
  <si>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</si>
  <si>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5,168,048.57</t>
  </si>
  <si>
    <t>一、本年支出</t>
  </si>
  <si>
    <r>
      <rPr>
        <sz val="11"/>
        <rFont val="宋体"/>
        <charset val="134"/>
      </rPr>
      <t> 一般公共预算拨款收入</t>
    </r>
  </si>
  <si>
    <t>4,878,048.57</t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</si>
  <si>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</si>
  <si>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</si>
  <si>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t>290,000.00</t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</si>
  <si>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</si>
  <si>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</si>
  <si>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</si>
  <si>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</si>
  <si>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</si>
  <si>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</si>
  <si>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</si>
  <si>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</si>
  <si>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</si>
  <si>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</si>
  <si>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</si>
  <si>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</si>
  <si>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</si>
  <si>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</si>
  <si>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</si>
  <si>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</si>
  <si>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</si>
  <si>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</si>
  <si>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</si>
  <si>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</si>
  <si>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</si>
  <si>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</si>
  <si>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</si>
  <si>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</si>
  <si>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</si>
  <si>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</si>
  <si>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</si>
  <si>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</si>
  <si>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</si>
  <si>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</si>
  <si>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</si>
  <si>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</si>
  <si>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</si>
  <si>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</si>
  <si>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</si>
  <si>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</si>
  <si>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</si>
  <si>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</si>
  <si>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</si>
  <si>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</si>
  <si>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</si>
  <si>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</si>
  <si>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120001-攀枝花市西区水利局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</si>
  <si>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</si>
  <si>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</si>
  <si>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</si>
  <si>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t>04</t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</si>
  <si>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</si>
  <si>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</si>
  <si>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</si>
  <si>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</si>
  <si>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</si>
  <si>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</si>
  <si>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</si>
  <si>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12</t>
  </si>
  <si>
    <r>
      <rPr>
        <sz val="11"/>
        <rFont val="宋体"/>
        <charset val="134"/>
      </rPr>
      <t>30112-其他社会保障缴费</t>
    </r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</si>
  <si>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</si>
  <si>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</si>
  <si>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</si>
  <si>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</si>
  <si>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</si>
  <si>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</si>
  <si>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t>17</t>
  </si>
  <si>
    <r>
      <rPr>
        <sz val="11"/>
        <rFont val="宋体"/>
        <charset val="134"/>
      </rPr>
      <t>30217-公务接待费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</si>
  <si>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</si>
  <si>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</si>
  <si>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</si>
  <si>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</si>
  <si>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31</t>
  </si>
  <si>
    <r>
      <rPr>
        <sz val="11"/>
        <rFont val="宋体"/>
        <charset val="134"/>
      </rPr>
      <t>30231-公务用车运行维护费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</si>
  <si>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</si>
  <si>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</si>
  <si>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</si>
  <si>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303</t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</si>
  <si>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</si>
  <si>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30307-医疗费补助</t>
    </r>
  </si>
  <si>
    <r>
      <rPr>
        <sz val="11"/>
        <rFont val="宋体"/>
        <charset val="134"/>
      </rPr>
      <t>120002-攀枝花市西区水利工程运行中心</t>
    </r>
  </si>
  <si>
    <r>
      <rPr>
        <sz val="11"/>
        <rFont val="宋体"/>
        <charset val="134"/>
      </rPr>
      <t>30205-水费</t>
    </r>
  </si>
  <si>
    <t>06</t>
  </si>
  <si>
    <r>
      <rPr>
        <sz val="11"/>
        <rFont val="宋体"/>
        <charset val="134"/>
      </rPr>
      <t>30206-电费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</si>
  <si>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</si>
  <si>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</si>
  <si>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</si>
  <si>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</si>
  <si>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</si>
  <si>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</si>
  <si>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</si>
  <si>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</si>
  <si>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</si>
  <si>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</si>
  <si>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</si>
  <si>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</si>
  <si>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</si>
  <si>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</si>
  <si>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</si>
  <si>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</si>
  <si>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</si>
  <si>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</si>
  <si>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</si>
  <si>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</si>
  <si>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</si>
  <si>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</si>
  <si>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</si>
  <si>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</si>
  <si>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水费</t>
  </si>
  <si>
    <t>电费</t>
  </si>
  <si>
    <t>医疗费补助</t>
  </si>
  <si>
    <t>退休费</t>
  </si>
  <si>
    <t>表8</t>
  </si>
  <si>
    <t>一般公共预算项目支出预算表</t>
  </si>
  <si>
    <t>金额</t>
  </si>
  <si>
    <t>攀枝花市西区水利局</t>
  </si>
  <si>
    <t>2023年度山洪灾害防治县级非工程措施维保项目</t>
  </si>
  <si>
    <t>2023年防汛抗旱物资经费</t>
  </si>
  <si>
    <t>2023年农村饮水安全项目</t>
  </si>
  <si>
    <t>攀枝花市西区水利工程运行中心</t>
  </si>
  <si>
    <t>2023年梅子箐水库防汛经费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</si>
  <si>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</si>
  <si>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</si>
  <si>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</si>
  <si>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</si>
  <si>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</si>
  <si>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</si>
  <si>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</si>
  <si>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</si>
  <si>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</si>
  <si>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攀枝花市西区水利局本级</t>
  </si>
  <si>
    <t>195,000.00</t>
  </si>
  <si>
    <t>175,000.00</t>
  </si>
  <si>
    <t>20,000.00</t>
  </si>
  <si>
    <t>85,000.00</t>
  </si>
  <si>
    <t>75,000.00</t>
  </si>
  <si>
    <t>10,000.00</t>
  </si>
  <si>
    <t>110,000.00</t>
  </si>
  <si>
    <t>100,000.00</t>
  </si>
  <si>
    <t>表10</t>
  </si>
  <si>
    <t xml:space="preserve">政府性基金预算支出预算表 </t>
  </si>
  <si>
    <t>本年政府性基金预算支出</t>
  </si>
  <si>
    <t>2023河湖长制工作</t>
  </si>
  <si>
    <t>2023年水资源、水土保持工作</t>
  </si>
  <si>
    <t>2023年水利工程质量与安全监督</t>
  </si>
  <si>
    <t>2023年梅子箐运行经费</t>
  </si>
  <si>
    <t>表11</t>
  </si>
  <si>
    <t>政府性基金预算“三公”经费支出预算表</t>
  </si>
  <si>
    <t>说明：攀枝花市西区水利局2023年没有使用政府性基金预算财政拨款“三公”经费支出的安排，次表无数据。</t>
  </si>
  <si>
    <t>表12</t>
  </si>
  <si>
    <t>国有资本经营预算支出预算表</t>
  </si>
  <si>
    <t>本年国有资本经营预算支出</t>
  </si>
  <si>
    <t>说明：西区水利局2023年没有使用国有资本经营预算拨款支出的安排，次表无数据。</t>
  </si>
  <si>
    <t>表13-1</t>
  </si>
  <si>
    <t>项目支出绩效目标申报表</t>
  </si>
  <si>
    <t>(2023年度)</t>
  </si>
  <si>
    <t>项目名称</t>
  </si>
  <si>
    <t>水利工程质量与安全监督经费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</si>
  <si>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</si>
  <si>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</si>
  <si>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</si>
  <si>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</si>
  <si>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</si>
  <si>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</si>
  <si>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保证水利项目质量，发挥效益。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</si>
  <si>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</si>
  <si>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</si>
  <si>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</si>
  <si>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</si>
  <si>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</si>
  <si>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</si>
  <si>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</si>
  <si>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监理质量监督机构、体系</t>
  </si>
  <si>
    <t>开展水利项目质量监督个数</t>
  </si>
  <si>
    <t>质量指标</t>
  </si>
  <si>
    <t>合格</t>
  </si>
  <si>
    <t>时效指标</t>
  </si>
  <si>
    <t>水利工程质量与安全监督</t>
  </si>
  <si>
    <t>2023年</t>
  </si>
  <si>
    <t>成本指标</t>
  </si>
  <si>
    <t>项目经费</t>
  </si>
  <si>
    <t>1万元</t>
  </si>
  <si>
    <t>效益指标</t>
  </si>
  <si>
    <t>社会效益指标</t>
  </si>
  <si>
    <t>保障水利项目建设质量</t>
  </si>
  <si>
    <t>提升水利项目质量</t>
  </si>
  <si>
    <t>经济效益指标</t>
  </si>
  <si>
    <t>保证质量，发挥效益</t>
  </si>
  <si>
    <t>生态效益指标</t>
  </si>
  <si>
    <t>持续改善生态环境</t>
  </si>
  <si>
    <t>可持续影响指标</t>
  </si>
  <si>
    <t>辖区水利工程质量监督管理</t>
  </si>
  <si>
    <t>达标</t>
  </si>
  <si>
    <t>满意度指标</t>
  </si>
  <si>
    <t>服务对象满意度指标</t>
  </si>
  <si>
    <t>满意度</t>
  </si>
  <si>
    <t>≥95%</t>
  </si>
  <si>
    <t>表13-2</t>
  </si>
  <si>
    <t>河湖长制工作经费</t>
  </si>
  <si>
    <t>确保岸边无垃圾、河面无漂浮物，保障信息化平台正常运行。</t>
  </si>
  <si>
    <t>河道日常管护</t>
  </si>
  <si>
    <r>
      <rPr>
        <sz val="9"/>
        <rFont val="宋体"/>
        <charset val="134"/>
        <scheme val="minor"/>
      </rPr>
      <t>管护范围：金沙江</t>
    </r>
    <r>
      <rPr>
        <sz val="9"/>
        <rFont val="宋体"/>
        <charset val="134"/>
      </rPr>
      <t>29.5</t>
    </r>
    <r>
      <rPr>
        <sz val="9"/>
        <rFont val="宋体"/>
        <charset val="134"/>
      </rPr>
      <t>公里，把关河</t>
    </r>
    <r>
      <rPr>
        <sz val="9"/>
        <rFont val="宋体"/>
        <charset val="134"/>
      </rPr>
      <t>3.6</t>
    </r>
    <r>
      <rPr>
        <sz val="9"/>
        <rFont val="宋体"/>
        <charset val="134"/>
      </rPr>
      <t>公里，拉罗箐河</t>
    </r>
    <r>
      <rPr>
        <sz val="9"/>
        <rFont val="宋体"/>
        <charset val="134"/>
      </rPr>
      <t>3.8</t>
    </r>
    <r>
      <rPr>
        <sz val="9"/>
        <rFont val="宋体"/>
        <charset val="134"/>
      </rPr>
      <t>公里</t>
    </r>
  </si>
  <si>
    <t>信息化平台使用</t>
  </si>
  <si>
    <t>17人</t>
  </si>
  <si>
    <t>河湖长制宣传、更换河湖长制公示牌、河道智慧界桩管护</t>
  </si>
  <si>
    <t>宣传单20000张、更换河长制公示牌17块、河道智慧界桩管护1处</t>
  </si>
  <si>
    <t>退役军人、青年志愿者义务巡河</t>
  </si>
  <si>
    <t>30人</t>
  </si>
  <si>
    <t>完成年度目标</t>
  </si>
  <si>
    <t>开展河湖长制宣传、培训，更换河湖长制公示牌，完成河湖健康评价报告编制，确保岸边无垃圾、河面无漂浮物，保障信息化平台正常运行</t>
  </si>
  <si>
    <t>全年按计划进行</t>
  </si>
  <si>
    <r>
      <rPr>
        <sz val="9"/>
        <rFont val="宋体"/>
        <charset val="134"/>
        <scheme val="minor"/>
      </rPr>
      <t>2023</t>
    </r>
    <r>
      <rPr>
        <sz val="9"/>
        <rFont val="宋体"/>
        <charset val="134"/>
      </rPr>
      <t>年</t>
    </r>
  </si>
  <si>
    <t>全年河湖长制费用</t>
  </si>
  <si>
    <t>11万元</t>
  </si>
  <si>
    <t>提升群众满意度</t>
  </si>
  <si>
    <t>加强社会公众知晓度</t>
  </si>
  <si>
    <t>营造良好的生态环境</t>
  </si>
  <si>
    <t>持续改善生态环境质量</t>
  </si>
  <si>
    <t>群众满意度调查</t>
  </si>
  <si>
    <t>抽样调查达到基本满意及以上</t>
  </si>
  <si>
    <t>表13-3</t>
  </si>
  <si>
    <t>山洪灾害防治县级非工程措施维保项目经费</t>
  </si>
  <si>
    <t>2023年度山洪灾害防治县级非工程措施维保。</t>
  </si>
  <si>
    <t>对已建成山洪预警雨量监测的设施设备全部站点全面运维，确保运行正常</t>
  </si>
  <si>
    <t>对已建成山洪预警雨量监测的设施设备15个自动站点、2个水位站点全面运维，确保全年运行正常</t>
  </si>
  <si>
    <t>符合防汛技术要求，质量过关</t>
  </si>
  <si>
    <t>日常巡查，确保安全使用</t>
  </si>
  <si>
    <t>完成时效</t>
  </si>
  <si>
    <t>17.8万元</t>
  </si>
  <si>
    <t>减轻山洪灾害对周边山丘区等生态环境的破坏</t>
  </si>
  <si>
    <t>提高群众知晓度</t>
  </si>
  <si>
    <t>汛期尽可能减少山洪灾害带来的人民生命群众财产安全，同时提高全区防御山洪灾害的能力，为农业生产增收提供良好的保障</t>
  </si>
  <si>
    <t>营造良好社会氛围，减少群众财产损失</t>
  </si>
  <si>
    <t>减少灾害发生，农业经济可持续发展</t>
  </si>
  <si>
    <t>提高群众生活环境</t>
  </si>
  <si>
    <t>受益群众</t>
  </si>
  <si>
    <t>基本满意</t>
  </si>
  <si>
    <t>表13-4</t>
  </si>
  <si>
    <t>水资源、水土保持工作经费</t>
  </si>
  <si>
    <t>不断提升水资源、水土保持监管水平，促进经济社会绿色高质量发展；完成市级对西区水资源、水土保持工作的年度目标责任制考核。</t>
  </si>
  <si>
    <t>水保方案、水资源论证报告评审</t>
  </si>
  <si>
    <t>预计完成2023年10个水土保持方案，10个水资源论证报告的评审</t>
  </si>
  <si>
    <t>联合开展节水宣传、委托第三方开展采矿量核算、水土保持卫星遥感现场复核工作</t>
  </si>
  <si>
    <t>2次，一年4次核算、复核3次</t>
  </si>
  <si>
    <t>完成水资源、水土保持年度目标任务</t>
  </si>
  <si>
    <t>完成市级对西区水资源、水土保持工作的年度考核</t>
  </si>
  <si>
    <t>全年按工作需要执行</t>
  </si>
  <si>
    <t>水资源、水保工作专项经费</t>
  </si>
  <si>
    <t>15万元</t>
  </si>
  <si>
    <t>提升水资源、水土保持监管水平</t>
  </si>
  <si>
    <t>促进经济社会绿色高质量发展</t>
  </si>
  <si>
    <t>改善生态环境</t>
  </si>
  <si>
    <t>持续开展水土流失治理，改善水环境</t>
  </si>
  <si>
    <t>促进经济社会可持续发展</t>
  </si>
  <si>
    <t>表13-5</t>
  </si>
  <si>
    <t>防汛抗旱物资经费</t>
  </si>
  <si>
    <t>安全度过汛期。</t>
  </si>
  <si>
    <t>防汛抗旱工作相关支出（宣传、培训等）</t>
  </si>
  <si>
    <t>2023年全年按实际情况而定</t>
  </si>
  <si>
    <t>购置设备质量合格，满足使用</t>
  </si>
  <si>
    <t>日常监管检查，确保安全使用</t>
  </si>
  <si>
    <t>7万元</t>
  </si>
  <si>
    <t>减少旱季和汛期人民群众财产损失</t>
  </si>
  <si>
    <t>加强社会公众知晓度，减少群众财产损失</t>
  </si>
  <si>
    <t>汛期减少水土流失</t>
  </si>
  <si>
    <t>一定程度减少水土流失</t>
  </si>
  <si>
    <t>营造良好的生活环境</t>
  </si>
  <si>
    <t>群众满意</t>
  </si>
  <si>
    <t>受益群众基本满意</t>
  </si>
  <si>
    <t>表13-6</t>
  </si>
  <si>
    <t>农村饮水安全项目经费</t>
  </si>
  <si>
    <t>完善7个集中供水站管理制度，供水宣传，设施设备维修及运行成本补贴。</t>
  </si>
  <si>
    <t>确保7个集中供水站管理运行维护</t>
  </si>
  <si>
    <t>100%</t>
  </si>
  <si>
    <t>全年</t>
  </si>
  <si>
    <t>3万元</t>
  </si>
  <si>
    <t>农村饮水安全可靠</t>
  </si>
  <si>
    <t>无人饮水安全问题</t>
  </si>
  <si>
    <t>农村饮用水水质达标</t>
  </si>
  <si>
    <t>≥95</t>
  </si>
  <si>
    <t>表13-7</t>
  </si>
  <si>
    <t>梅子箐水库防汛经费</t>
  </si>
  <si>
    <t>做好防汛物资储备，开展防汛应急演练，做好防汛安全巡查和值班值守，开展汛期安全巡查工作，确保三座水库及在建工程安全度汛。</t>
  </si>
  <si>
    <t>强化汛期（5-10月）的值班值守制度，实行24小时值班，确保通讯畅通，开展汛期安全检查，排除安全隐患</t>
  </si>
  <si>
    <t>确保3座水库人畜及在建工程安全度汛</t>
  </si>
  <si>
    <t>做好汛期（5-10月）的防汛值班值守工作，确保3座水库人畜及在建工程安全度汛</t>
  </si>
  <si>
    <t>2023年5-10月</t>
  </si>
  <si>
    <t>根据实际产生费用而定</t>
  </si>
  <si>
    <t>≤6万元</t>
  </si>
  <si>
    <t>确保库区人畜汛期安全度汛，减少人民生命财产安全损失</t>
  </si>
  <si>
    <t>≥90%</t>
  </si>
  <si>
    <t>维护社会稳定，保障社会正常的生产和生活活动，提升防汛预警应变能力，确保防汛工作顺利开展</t>
  </si>
  <si>
    <t>为人民群众营造安全的生活环境</t>
  </si>
  <si>
    <t>服务对象满意度</t>
  </si>
  <si>
    <t>表13-8</t>
  </si>
  <si>
    <t>梅子箐运行经费</t>
  </si>
  <si>
    <t>为了确保西区水利工程运行中心办公室设施正常运行，保证基本办公条件；为水库库区早日建成蓄水、造福百姓提供有力后勤保障。</t>
  </si>
  <si>
    <t>根据需要，做好水库管理房的电梯、太阳能、门窗、抽水设备、生活用水管道的维修养护及生活用水水池清洗、食堂设施设备维修更换、水电费缴纳等工作</t>
  </si>
  <si>
    <t>管理房正常运转</t>
  </si>
  <si>
    <t>完成管理房设施、设备维修养护</t>
  </si>
  <si>
    <t>维修养护的设施设备达到使用的验收标准0事故</t>
  </si>
  <si>
    <t>≤2万元</t>
  </si>
  <si>
    <t>保证中心各项建设工作高效运转，提高工作效率，满足工作需要</t>
  </si>
  <si>
    <t>保障梅子箐水库绿色生态发展</t>
  </si>
  <si>
    <t>为梅子箐水库综合利用提供空间，促进区域协调可持续发展</t>
  </si>
  <si>
    <t>机关内工作人员对各项后勤保障工作的满意程度</t>
  </si>
  <si>
    <t>服务对象满意度≧98%</t>
  </si>
  <si>
    <t>表14</t>
  </si>
  <si>
    <t>部门整体支出绩效目标表</t>
  </si>
  <si>
    <t>（2023年度）</t>
  </si>
  <si>
    <t>部门名称</t>
  </si>
  <si>
    <t>西区水利局</t>
  </si>
  <si>
    <t>年度主要任务</t>
  </si>
  <si>
    <t>任务名称</t>
  </si>
  <si>
    <t>主要内容</t>
  </si>
  <si>
    <t>保障全局在职职工全年的工资、津贴补贴支出办公费、水电费、差旅费等</t>
  </si>
  <si>
    <t>完成市级对西区水资源、水土保持工作的年度考核；完成一河（湖）一策管理保护方案和河湖健康评价报告编制，开展河长制宣传、培训，更换河长制公示牌等，确保岸边无垃圾、河面无漂浮物，保障信息化平台正常运行；对已建成山洪预警雨量监测的设施设备15个自动站点、2个水位站点全面运维，确保全年运行正常;完成西区3个水库水质检测及运行管护，确保水库安全运行等。</t>
  </si>
  <si>
    <t>年度部门整体支出预算</t>
  </si>
  <si>
    <t>资金总额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</si>
  <si>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</si>
  <si>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</si>
  <si>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</si>
  <si>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</si>
  <si>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产出指标</t>
  </si>
  <si>
    <t>按月发放全局31名职工工资、绩效、各项社会保险和按需求支付办公费、电费、邮电费、差旅费、公务用车运行维护费等日常公用经费，做好全局日常保障工作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</si>
  <si>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</si>
  <si>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</si>
  <si>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</si>
  <si>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</si>
  <si>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454万元</t>
  </si>
  <si>
    <t>62.8万元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</si>
  <si>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</si>
  <si>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</t>
  </si>
  <si>
    <t>抽样调查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</si>
</sst>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_ "/>
    <numFmt numFmtId="178" formatCode="0_);[Red]\(0\)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b/>
      <sz val="16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36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7" borderId="37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40" applyNumberFormat="0" applyAlignment="0" applyProtection="0">
      <alignment vertical="center"/>
    </xf>
    <xf numFmtId="0" fontId="44" fillId="11" borderId="36" applyNumberFormat="0" applyAlignment="0" applyProtection="0">
      <alignment vertical="center"/>
    </xf>
    <xf numFmtId="0" fontId="45" fillId="12" borderId="41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7" fillId="0" borderId="0"/>
  </cellStyleXfs>
  <cellXfs count="2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49" fontId="8" fillId="0" borderId="14" xfId="0" applyNumberFormat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left" vertical="center"/>
    </xf>
    <xf numFmtId="3" fontId="8" fillId="0" borderId="12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left" vertical="center" wrapText="1"/>
    </xf>
    <xf numFmtId="0" fontId="8" fillId="0" borderId="2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22" xfId="0" applyNumberFormat="1" applyFont="1" applyFill="1" applyBorder="1" applyAlignment="1" applyProtection="1">
      <alignment horizontal="left" vertical="center" wrapText="1"/>
    </xf>
    <xf numFmtId="0" fontId="8" fillId="0" borderId="23" xfId="0" applyNumberFormat="1" applyFont="1" applyFill="1" applyBorder="1" applyAlignment="1" applyProtection="1">
      <alignment horizontal="left" vertical="center" wrapText="1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 applyProtection="1">
      <alignment horizontal="center" vertical="center"/>
    </xf>
    <xf numFmtId="49" fontId="8" fillId="0" borderId="17" xfId="0" applyNumberFormat="1" applyFont="1" applyFill="1" applyBorder="1" applyAlignment="1" applyProtection="1">
      <alignment horizontal="left" vertical="center" wrapText="1"/>
    </xf>
    <xf numFmtId="49" fontId="8" fillId="0" borderId="2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49" fontId="8" fillId="0" borderId="20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49" fontId="8" fillId="0" borderId="24" xfId="0" applyNumberFormat="1" applyFont="1" applyFill="1" applyBorder="1" applyAlignment="1" applyProtection="1">
      <alignment horizontal="left" vertical="center"/>
    </xf>
    <xf numFmtId="49" fontId="8" fillId="0" borderId="26" xfId="0" applyNumberFormat="1" applyFont="1" applyFill="1" applyBorder="1" applyAlignment="1" applyProtection="1">
      <alignment horizontal="left" vertical="center" wrapText="1"/>
    </xf>
    <xf numFmtId="49" fontId="8" fillId="0" borderId="21" xfId="0" applyNumberFormat="1" applyFont="1" applyFill="1" applyBorder="1" applyAlignment="1" applyProtection="1">
      <alignment horizontal="left" vertical="center" wrapText="1"/>
    </xf>
    <xf numFmtId="9" fontId="8" fillId="0" borderId="20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22" xfId="0" applyNumberFormat="1" applyFont="1" applyFill="1" applyBorder="1" applyAlignment="1" applyProtection="1">
      <alignment horizontal="left" vertical="center" wrapText="1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22" xfId="0" applyNumberFormat="1" applyFont="1" applyFill="1" applyBorder="1" applyAlignment="1" applyProtection="1">
      <alignment horizontal="left" vertical="center"/>
    </xf>
    <xf numFmtId="9" fontId="8" fillId="0" borderId="16" xfId="0" applyNumberFormat="1" applyFont="1" applyFill="1" applyBorder="1" applyAlignment="1" applyProtection="1">
      <alignment horizontal="left" vertical="center"/>
    </xf>
    <xf numFmtId="0" fontId="8" fillId="0" borderId="23" xfId="0" applyNumberFormat="1" applyFont="1" applyFill="1" applyBorder="1" applyAlignment="1" applyProtection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 applyProtection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0" fontId="9" fillId="0" borderId="21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9" fontId="9" fillId="0" borderId="17" xfId="0" applyNumberFormat="1" applyFont="1" applyFill="1" applyBorder="1" applyAlignment="1" applyProtection="1">
      <alignment horizontal="left" vertical="center" wrapText="1"/>
    </xf>
    <xf numFmtId="49" fontId="9" fillId="0" borderId="26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5" xfId="0" applyNumberFormat="1" applyFont="1" applyFill="1" applyBorder="1" applyAlignment="1" applyProtection="1">
      <alignment horizontal="center" vertical="center"/>
    </xf>
    <xf numFmtId="49" fontId="9" fillId="0" borderId="12" xfId="49" applyNumberFormat="1" applyFont="1" applyFill="1" applyBorder="1" applyAlignment="1" applyProtection="1">
      <alignment horizontal="left" vertical="center" wrapText="1"/>
    </xf>
    <xf numFmtId="49" fontId="9" fillId="0" borderId="17" xfId="49" applyNumberFormat="1" applyFont="1" applyFill="1" applyBorder="1" applyAlignment="1" applyProtection="1">
      <alignment horizontal="left" vertical="center" wrapText="1"/>
    </xf>
    <xf numFmtId="49" fontId="9" fillId="0" borderId="25" xfId="49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3" xfId="49" applyNumberFormat="1" applyFont="1" applyFill="1" applyBorder="1" applyAlignment="1" applyProtection="1">
      <alignment horizontal="left" vertical="center" wrapText="1"/>
    </xf>
    <xf numFmtId="49" fontId="9" fillId="0" borderId="24" xfId="49" applyNumberFormat="1" applyFont="1" applyFill="1" applyBorder="1" applyAlignment="1" applyProtection="1">
      <alignment horizontal="left" vertical="center" wrapText="1"/>
    </xf>
    <xf numFmtId="49" fontId="9" fillId="0" borderId="14" xfId="49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24" xfId="0" applyNumberFormat="1" applyFont="1" applyFill="1" applyBorder="1" applyAlignment="1" applyProtection="1">
      <alignment horizontal="left" vertical="center"/>
    </xf>
    <xf numFmtId="0" fontId="9" fillId="0" borderId="26" xfId="0" applyFont="1" applyFill="1" applyBorder="1" applyAlignment="1">
      <alignment horizontal="left" vertical="center" wrapText="1"/>
    </xf>
    <xf numFmtId="49" fontId="9" fillId="0" borderId="26" xfId="49" applyNumberFormat="1" applyFont="1" applyFill="1" applyBorder="1" applyAlignment="1" applyProtection="1">
      <alignment horizontal="left" vertical="center" wrapText="1"/>
    </xf>
    <xf numFmtId="177" fontId="8" fillId="0" borderId="12" xfId="0" applyNumberFormat="1" applyFont="1" applyFill="1" applyBorder="1" applyAlignment="1" applyProtection="1">
      <alignment horizontal="left" vertical="center"/>
    </xf>
    <xf numFmtId="178" fontId="9" fillId="0" borderId="12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9" fillId="0" borderId="22" xfId="0" applyNumberFormat="1" applyFont="1" applyFill="1" applyBorder="1" applyAlignment="1" applyProtection="1">
      <alignment horizontal="left" vertical="center" wrapText="1"/>
    </xf>
    <xf numFmtId="0" fontId="9" fillId="0" borderId="23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9" fontId="10" fillId="0" borderId="13" xfId="0" applyNumberFormat="1" applyFont="1" applyFill="1" applyBorder="1" applyAlignment="1" applyProtection="1">
      <alignment horizontal="left" vertical="center" wrapText="1"/>
    </xf>
    <xf numFmtId="9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9" fontId="10" fillId="0" borderId="12" xfId="0" applyNumberFormat="1" applyFont="1" applyFill="1" applyBorder="1" applyAlignment="1" applyProtection="1">
      <alignment horizontal="left" vertical="center" wrapText="1"/>
    </xf>
    <xf numFmtId="9" fontId="10" fillId="0" borderId="24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>
      <alignment vertical="center"/>
    </xf>
    <xf numFmtId="0" fontId="11" fillId="0" borderId="27" xfId="0" applyFont="1" applyBorder="1" applyAlignment="1">
      <alignment horizontal="left" vertical="center"/>
    </xf>
    <xf numFmtId="0" fontId="8" fillId="0" borderId="28" xfId="0" applyFont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13" fillId="0" borderId="28" xfId="0" applyFont="1" applyBorder="1">
      <alignment vertical="center"/>
    </xf>
    <xf numFmtId="4" fontId="12" fillId="0" borderId="12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right" vertical="center"/>
    </xf>
    <xf numFmtId="0" fontId="8" fillId="0" borderId="29" xfId="0" applyFont="1" applyBorder="1">
      <alignment vertical="center"/>
    </xf>
    <xf numFmtId="0" fontId="11" fillId="0" borderId="3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1" fillId="0" borderId="33" xfId="0" applyFont="1" applyBorder="1" applyAlignment="1">
      <alignment horizontal="left" vertical="center" wrapText="1"/>
    </xf>
    <xf numFmtId="0" fontId="8" fillId="0" borderId="30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left" vertical="center"/>
    </xf>
    <xf numFmtId="176" fontId="14" fillId="0" borderId="12" xfId="0" applyNumberFormat="1" applyFont="1" applyBorder="1" applyAlignment="1">
      <alignment horizontal="left" vertical="center"/>
    </xf>
    <xf numFmtId="176" fontId="11" fillId="0" borderId="12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center" vertical="center"/>
    </xf>
    <xf numFmtId="176" fontId="15" fillId="0" borderId="12" xfId="0" applyNumberFormat="1" applyFont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0" fontId="12" fillId="0" borderId="18" xfId="0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8" fillId="0" borderId="2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right" vertical="center"/>
    </xf>
    <xf numFmtId="0" fontId="8" fillId="0" borderId="31" xfId="0" applyFont="1" applyFill="1" applyBorder="1">
      <alignment vertical="center"/>
    </xf>
    <xf numFmtId="0" fontId="8" fillId="0" borderId="28" xfId="0" applyFont="1" applyFill="1" applyBorder="1" applyAlignment="1">
      <alignment vertical="center" wrapText="1"/>
    </xf>
    <xf numFmtId="0" fontId="8" fillId="0" borderId="32" xfId="0" applyFont="1" applyFill="1" applyBorder="1">
      <alignment vertical="center"/>
    </xf>
    <xf numFmtId="0" fontId="8" fillId="0" borderId="32" xfId="0" applyFont="1" applyFill="1" applyBorder="1" applyAlignment="1">
      <alignment vertical="center" wrapText="1"/>
    </xf>
    <xf numFmtId="0" fontId="13" fillId="0" borderId="28" xfId="0" applyFont="1" applyFill="1" applyBorder="1">
      <alignment vertical="center"/>
    </xf>
    <xf numFmtId="0" fontId="13" fillId="0" borderId="32" xfId="0" applyFont="1" applyFill="1" applyBorder="1" applyAlignment="1">
      <alignment vertical="center" wrapText="1"/>
    </xf>
    <xf numFmtId="49" fontId="11" fillId="0" borderId="12" xfId="0" applyNumberFormat="1" applyFont="1" applyFill="1" applyBorder="1" applyAlignment="1">
      <alignment horizontal="left" vertical="center"/>
    </xf>
    <xf numFmtId="176" fontId="11" fillId="0" borderId="12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8" fillId="0" borderId="29" xfId="0" applyFont="1" applyFill="1" applyBorder="1">
      <alignment vertical="center"/>
    </xf>
    <xf numFmtId="0" fontId="8" fillId="0" borderId="29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left" vertical="center"/>
    </xf>
    <xf numFmtId="4" fontId="15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>
      <alignment vertical="center"/>
    </xf>
    <xf numFmtId="0" fontId="0" fillId="0" borderId="12" xfId="0" applyFont="1" applyFill="1" applyBorder="1">
      <alignment vertical="center"/>
    </xf>
    <xf numFmtId="4" fontId="15" fillId="0" borderId="12" xfId="0" applyNumberFormat="1" applyFont="1" applyBorder="1" applyAlignment="1">
      <alignment horizontal="right" vertical="center"/>
    </xf>
    <xf numFmtId="0" fontId="5" fillId="0" borderId="3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indent="1"/>
    </xf>
    <xf numFmtId="0" fontId="8" fillId="0" borderId="3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1" fillId="0" borderId="12" xfId="0" applyFont="1" applyFill="1" applyBorder="1">
      <alignment vertical="center"/>
    </xf>
    <xf numFmtId="0" fontId="5" fillId="0" borderId="27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176" fontId="15" fillId="0" borderId="12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 wrapText="1" indent="1"/>
    </xf>
    <xf numFmtId="49" fontId="8" fillId="0" borderId="12" xfId="0" applyNumberFormat="1" applyFont="1" applyFill="1" applyBorder="1">
      <alignment vertical="center"/>
    </xf>
    <xf numFmtId="49" fontId="0" fillId="0" borderId="12" xfId="0" applyNumberFormat="1" applyFont="1" applyFill="1" applyBorder="1">
      <alignment vertical="center"/>
    </xf>
    <xf numFmtId="0" fontId="16" fillId="0" borderId="12" xfId="0" applyFont="1" applyFill="1" applyBorder="1" applyAlignment="1">
      <alignment horizontal="left" vertical="center" wrapText="1" indent="1"/>
    </xf>
    <xf numFmtId="176" fontId="15" fillId="0" borderId="12" xfId="0" applyNumberFormat="1" applyFont="1" applyFill="1" applyBorder="1" applyAlignment="1">
      <alignment horizontal="right" vertical="center"/>
    </xf>
    <xf numFmtId="0" fontId="16" fillId="0" borderId="12" xfId="0" applyFont="1" applyBorder="1" applyAlignment="1">
      <alignment horizontal="left" vertical="center" wrapText="1"/>
    </xf>
    <xf numFmtId="176" fontId="0" fillId="0" borderId="12" xfId="0" applyNumberFormat="1" applyFont="1" applyFill="1" applyBorder="1">
      <alignment vertical="center"/>
    </xf>
    <xf numFmtId="0" fontId="8" fillId="0" borderId="2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4" fontId="12" fillId="0" borderId="24" xfId="0" applyNumberFormat="1" applyFont="1" applyFill="1" applyBorder="1" applyAlignment="1">
      <alignment horizontal="right" vertical="center"/>
    </xf>
    <xf numFmtId="4" fontId="11" fillId="0" borderId="24" xfId="0" applyNumberFormat="1" applyFont="1" applyFill="1" applyBorder="1" applyAlignment="1">
      <alignment horizontal="right" vertical="center"/>
    </xf>
    <xf numFmtId="0" fontId="8" fillId="0" borderId="33" xfId="0" applyFont="1" applyFill="1" applyBorder="1">
      <alignment vertical="center"/>
    </xf>
    <xf numFmtId="0" fontId="5" fillId="0" borderId="30" xfId="0" applyFont="1" applyFill="1" applyBorder="1" applyAlignment="1">
      <alignment vertical="center" wrapText="1"/>
    </xf>
    <xf numFmtId="0" fontId="17" fillId="0" borderId="2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5" fillId="0" borderId="28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5" fillId="0" borderId="29" xfId="0" applyFont="1" applyFill="1" applyBorder="1">
      <alignment vertical="center"/>
    </xf>
    <xf numFmtId="0" fontId="5" fillId="0" borderId="3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5" fillId="0" borderId="3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12" xfId="0" applyFont="1" applyBorder="1" applyAlignment="1">
      <alignment horizontal="right" vertical="center"/>
    </xf>
    <xf numFmtId="0" fontId="20" fillId="0" borderId="0" xfId="0" applyFont="1" applyFill="1">
      <alignment vertical="center"/>
    </xf>
    <xf numFmtId="0" fontId="21" fillId="0" borderId="28" xfId="0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4" fontId="21" fillId="0" borderId="12" xfId="0" applyNumberFormat="1" applyFont="1" applyFill="1" applyBorder="1" applyAlignment="1">
      <alignment horizontal="righ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28" xfId="0" applyFont="1" applyFill="1" applyBorder="1">
      <alignment vertical="center"/>
    </xf>
    <xf numFmtId="0" fontId="2" fillId="0" borderId="32" xfId="0" applyFont="1" applyFill="1" applyBorder="1" applyAlignment="1">
      <alignment vertical="center" wrapText="1"/>
    </xf>
    <xf numFmtId="0" fontId="17" fillId="0" borderId="27" xfId="0" applyFont="1" applyFill="1" applyBorder="1" applyAlignment="1">
      <alignment horizontal="right" vertical="center"/>
    </xf>
    <xf numFmtId="0" fontId="24" fillId="0" borderId="32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5" fillId="0" borderId="28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4" workbookViewId="0">
      <selection activeCell="A19" sqref="A19"/>
    </sheetView>
  </sheetViews>
  <sheetFormatPr defaultColWidth="9" defaultRowHeight="14.25"/>
  <cols>
    <col min="1" max="1" width="123.125" style="254" customWidth="1"/>
    <col min="2" max="16384" width="9" style="254"/>
  </cols>
  <sheetData>
    <row r="1" spans="1:1">
      <c r="A1" s="255"/>
    </row>
    <row r="2" ht="137.1" customHeight="1" spans="1:1">
      <c r="A2" s="255"/>
    </row>
    <row r="3" ht="137.1" customHeight="1" spans="1:1">
      <c r="A3" s="256" t="s">
        <v>0</v>
      </c>
    </row>
    <row r="4" ht="9" customHeight="1"/>
    <row r="5" ht="33" customHeight="1"/>
    <row r="6" ht="34.5" spans="1:1">
      <c r="A6" s="257" t="s">
        <v>1</v>
      </c>
    </row>
    <row r="11" ht="35.1" customHeight="1" spans="1:1">
      <c r="A11" s="25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25"/>
      <c r="B1" s="2" t="s">
        <v>247</v>
      </c>
      <c r="C1" s="126"/>
      <c r="D1" s="127"/>
      <c r="E1" s="127"/>
      <c r="F1" s="127"/>
      <c r="G1" s="127"/>
      <c r="H1" s="127"/>
      <c r="I1" s="140"/>
      <c r="J1" s="130"/>
    </row>
    <row r="2" ht="22.9" customHeight="1" spans="1:10">
      <c r="A2" s="125"/>
      <c r="B2" s="3" t="s">
        <v>248</v>
      </c>
      <c r="C2" s="3"/>
      <c r="D2" s="3"/>
      <c r="E2" s="3"/>
      <c r="F2" s="3"/>
      <c r="G2" s="3"/>
      <c r="H2" s="3"/>
      <c r="I2" s="3"/>
      <c r="J2" s="130" t="s">
        <v>4</v>
      </c>
    </row>
    <row r="3" ht="19.5" customHeight="1" spans="1:10">
      <c r="A3" s="128"/>
      <c r="B3" s="129" t="s">
        <v>6</v>
      </c>
      <c r="C3" s="129"/>
      <c r="D3" s="148"/>
      <c r="E3" s="148"/>
      <c r="F3" s="148"/>
      <c r="G3" s="148"/>
      <c r="H3" s="148"/>
      <c r="I3" s="141" t="s">
        <v>7</v>
      </c>
      <c r="J3" s="142"/>
    </row>
    <row r="4" ht="24.4" customHeight="1" spans="1:10">
      <c r="A4" s="130"/>
      <c r="B4" s="131" t="s">
        <v>249</v>
      </c>
      <c r="C4" s="131" t="s">
        <v>87</v>
      </c>
      <c r="D4" s="131" t="s">
        <v>250</v>
      </c>
      <c r="E4" s="131"/>
      <c r="F4" s="131"/>
      <c r="G4" s="131"/>
      <c r="H4" s="131"/>
      <c r="I4" s="131"/>
      <c r="J4" s="143"/>
    </row>
    <row r="5" ht="24.4" customHeight="1" spans="1:10">
      <c r="A5" s="132"/>
      <c r="B5" s="131"/>
      <c r="C5" s="131"/>
      <c r="D5" s="131" t="s">
        <v>60</v>
      </c>
      <c r="E5" s="149" t="s">
        <v>251</v>
      </c>
      <c r="F5" s="131" t="s">
        <v>252</v>
      </c>
      <c r="G5" s="131"/>
      <c r="H5" s="131"/>
      <c r="I5" s="131" t="s">
        <v>227</v>
      </c>
      <c r="J5" s="143"/>
    </row>
    <row r="6" ht="24.4" customHeight="1" spans="1:10">
      <c r="A6" s="132"/>
      <c r="B6" s="131"/>
      <c r="C6" s="131"/>
      <c r="D6" s="131"/>
      <c r="E6" s="149"/>
      <c r="F6" s="131" t="s">
        <v>168</v>
      </c>
      <c r="G6" s="131" t="s">
        <v>253</v>
      </c>
      <c r="H6" s="131" t="s">
        <v>254</v>
      </c>
      <c r="I6" s="131"/>
      <c r="J6" s="144"/>
    </row>
    <row r="7" ht="22.9" customHeight="1" spans="1:10">
      <c r="A7" s="133"/>
      <c r="B7" s="131"/>
      <c r="C7" s="131" t="s">
        <v>73</v>
      </c>
      <c r="D7" s="134" t="str">
        <f>D8</f>
        <v>195,000.00</v>
      </c>
      <c r="E7" s="134">
        <f>E8</f>
        <v>0</v>
      </c>
      <c r="F7" s="134" t="str">
        <f t="shared" ref="E7:I10" si="0">F8</f>
        <v>175,000.00</v>
      </c>
      <c r="G7" s="134">
        <f t="shared" si="0"/>
        <v>0</v>
      </c>
      <c r="H7" s="134" t="str">
        <f t="shared" si="0"/>
        <v>175,000.00</v>
      </c>
      <c r="I7" s="134" t="str">
        <f t="shared" si="0"/>
        <v>20,000.00</v>
      </c>
      <c r="J7" s="145"/>
    </row>
    <row r="8" ht="22.9" customHeight="1" spans="1:10">
      <c r="A8" s="133"/>
      <c r="B8" s="131">
        <v>120</v>
      </c>
      <c r="C8" s="159" t="s">
        <v>255</v>
      </c>
      <c r="D8" s="160" t="s">
        <v>256</v>
      </c>
      <c r="E8" s="136">
        <f t="shared" si="0"/>
        <v>0</v>
      </c>
      <c r="F8" s="160" t="s">
        <v>257</v>
      </c>
      <c r="G8" s="136">
        <f t="shared" si="0"/>
        <v>0</v>
      </c>
      <c r="H8" s="160" t="s">
        <v>257</v>
      </c>
      <c r="I8" s="160" t="s">
        <v>258</v>
      </c>
      <c r="J8" s="163"/>
    </row>
    <row r="9" ht="22.9" customHeight="1" spans="1:10">
      <c r="A9" s="133"/>
      <c r="B9" s="131">
        <v>120001</v>
      </c>
      <c r="C9" s="159" t="s">
        <v>240</v>
      </c>
      <c r="D9" s="160" t="s">
        <v>259</v>
      </c>
      <c r="E9" s="136">
        <f t="shared" si="0"/>
        <v>0</v>
      </c>
      <c r="F9" s="160" t="s">
        <v>260</v>
      </c>
      <c r="G9" s="136">
        <f t="shared" si="0"/>
        <v>0</v>
      </c>
      <c r="H9" s="160" t="s">
        <v>260</v>
      </c>
      <c r="I9" s="160" t="s">
        <v>261</v>
      </c>
      <c r="J9" s="163"/>
    </row>
    <row r="10" ht="22.9" customHeight="1" spans="1:10">
      <c r="A10" s="133"/>
      <c r="B10" s="131">
        <v>120002</v>
      </c>
      <c r="C10" s="159" t="s">
        <v>244</v>
      </c>
      <c r="D10" s="160" t="s">
        <v>262</v>
      </c>
      <c r="E10" s="136">
        <f t="shared" si="0"/>
        <v>0</v>
      </c>
      <c r="F10" s="160" t="s">
        <v>263</v>
      </c>
      <c r="G10" s="136">
        <f t="shared" si="0"/>
        <v>0</v>
      </c>
      <c r="H10" s="160" t="s">
        <v>263</v>
      </c>
      <c r="I10" s="160" t="s">
        <v>261</v>
      </c>
      <c r="J10" s="163"/>
    </row>
    <row r="11" ht="22.9" customHeight="1" spans="1:10">
      <c r="A11" s="133"/>
      <c r="B11" s="131"/>
      <c r="C11" s="131"/>
      <c r="D11" s="134"/>
      <c r="E11" s="134"/>
      <c r="F11" s="134"/>
      <c r="G11" s="134"/>
      <c r="H11" s="134"/>
      <c r="I11" s="134"/>
      <c r="J11" s="163"/>
    </row>
    <row r="12" ht="22.9" customHeight="1" spans="1:10">
      <c r="A12" s="133"/>
      <c r="B12" s="161"/>
      <c r="C12" s="161"/>
      <c r="D12" s="162"/>
      <c r="E12" s="162"/>
      <c r="F12" s="162"/>
      <c r="G12" s="162"/>
      <c r="H12" s="162"/>
      <c r="I12" s="162"/>
      <c r="J12" s="164"/>
    </row>
    <row r="13" ht="22.9" customHeight="1" spans="1:10">
      <c r="A13" s="133"/>
      <c r="B13" s="131"/>
      <c r="C13" s="131"/>
      <c r="D13" s="134"/>
      <c r="E13" s="134"/>
      <c r="F13" s="134"/>
      <c r="G13" s="134"/>
      <c r="H13" s="134"/>
      <c r="I13" s="134"/>
      <c r="J13" s="145"/>
    </row>
    <row r="14" ht="22.9" customHeight="1" spans="1:10">
      <c r="A14" s="133"/>
      <c r="B14" s="131"/>
      <c r="C14" s="131"/>
      <c r="D14" s="134"/>
      <c r="E14" s="134"/>
      <c r="F14" s="134"/>
      <c r="G14" s="134"/>
      <c r="H14" s="134"/>
      <c r="I14" s="134"/>
      <c r="J14" s="145"/>
    </row>
    <row r="15" ht="22.9" customHeight="1" spans="1:10">
      <c r="A15" s="133"/>
      <c r="B15" s="131"/>
      <c r="C15" s="131"/>
      <c r="D15" s="134"/>
      <c r="E15" s="134"/>
      <c r="F15" s="134"/>
      <c r="G15" s="134"/>
      <c r="H15" s="134"/>
      <c r="I15" s="134"/>
      <c r="J15" s="1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25"/>
      <c r="B1" s="2" t="s">
        <v>264</v>
      </c>
      <c r="C1" s="2"/>
      <c r="D1" s="2"/>
      <c r="E1" s="126"/>
      <c r="F1" s="126"/>
      <c r="G1" s="127"/>
      <c r="H1" s="127"/>
      <c r="I1" s="140"/>
      <c r="J1" s="130"/>
    </row>
    <row r="2" ht="22.9" customHeight="1" spans="1:10">
      <c r="A2" s="125"/>
      <c r="B2" s="3" t="s">
        <v>265</v>
      </c>
      <c r="C2" s="3"/>
      <c r="D2" s="3"/>
      <c r="E2" s="3"/>
      <c r="F2" s="3"/>
      <c r="G2" s="3"/>
      <c r="H2" s="3"/>
      <c r="I2" s="3"/>
      <c r="J2" s="130" t="s">
        <v>4</v>
      </c>
    </row>
    <row r="3" ht="19.5" customHeight="1" spans="1:10">
      <c r="A3" s="128"/>
      <c r="B3" s="129" t="s">
        <v>6</v>
      </c>
      <c r="C3" s="129"/>
      <c r="D3" s="129"/>
      <c r="E3" s="129"/>
      <c r="F3" s="129"/>
      <c r="G3" s="128"/>
      <c r="H3" s="128"/>
      <c r="I3" s="141" t="s">
        <v>7</v>
      </c>
      <c r="J3" s="142"/>
    </row>
    <row r="4" ht="24.4" customHeight="1" spans="1:10">
      <c r="A4" s="130"/>
      <c r="B4" s="131" t="s">
        <v>10</v>
      </c>
      <c r="C4" s="131"/>
      <c r="D4" s="131"/>
      <c r="E4" s="131"/>
      <c r="F4" s="131"/>
      <c r="G4" s="131" t="s">
        <v>266</v>
      </c>
      <c r="H4" s="131"/>
      <c r="I4" s="131"/>
      <c r="J4" s="143"/>
    </row>
    <row r="5" ht="24.4" customHeight="1" spans="1:10">
      <c r="A5" s="132"/>
      <c r="B5" s="131" t="s">
        <v>86</v>
      </c>
      <c r="C5" s="131"/>
      <c r="D5" s="131"/>
      <c r="E5" s="131" t="s">
        <v>71</v>
      </c>
      <c r="F5" s="131" t="s">
        <v>87</v>
      </c>
      <c r="G5" s="131" t="s">
        <v>60</v>
      </c>
      <c r="H5" s="131" t="s">
        <v>82</v>
      </c>
      <c r="I5" s="131" t="s">
        <v>83</v>
      </c>
      <c r="J5" s="143"/>
    </row>
    <row r="6" ht="24.4" customHeight="1" spans="1:10">
      <c r="A6" s="132"/>
      <c r="B6" s="131" t="s">
        <v>88</v>
      </c>
      <c r="C6" s="131" t="s">
        <v>89</v>
      </c>
      <c r="D6" s="131" t="s">
        <v>90</v>
      </c>
      <c r="E6" s="131"/>
      <c r="F6" s="131"/>
      <c r="G6" s="131"/>
      <c r="H6" s="131"/>
      <c r="I6" s="131"/>
      <c r="J6" s="144"/>
    </row>
    <row r="7" ht="22.9" customHeight="1" spans="1:10">
      <c r="A7" s="133"/>
      <c r="B7" s="131"/>
      <c r="C7" s="131"/>
      <c r="D7" s="131"/>
      <c r="E7" s="131"/>
      <c r="F7" s="131" t="s">
        <v>73</v>
      </c>
      <c r="G7" s="151" t="s">
        <v>128</v>
      </c>
      <c r="H7" s="152"/>
      <c r="I7" s="151" t="s">
        <v>128</v>
      </c>
      <c r="J7" s="145"/>
    </row>
    <row r="8" ht="22.9" customHeight="1" spans="1:10">
      <c r="A8" s="133"/>
      <c r="B8" s="131"/>
      <c r="C8" s="131"/>
      <c r="D8" s="131"/>
      <c r="E8" s="131"/>
      <c r="F8" s="135" t="s">
        <v>240</v>
      </c>
      <c r="G8" s="153">
        <v>270000</v>
      </c>
      <c r="H8" s="154"/>
      <c r="I8" s="153">
        <v>270000</v>
      </c>
      <c r="J8" s="145"/>
    </row>
    <row r="9" ht="22.9" customHeight="1" spans="1:10">
      <c r="A9" s="133"/>
      <c r="B9" s="155"/>
      <c r="C9" s="155"/>
      <c r="D9" s="155"/>
      <c r="E9" s="131"/>
      <c r="F9" s="135" t="s">
        <v>107</v>
      </c>
      <c r="G9" s="156">
        <v>270000</v>
      </c>
      <c r="H9" s="156"/>
      <c r="I9" s="156">
        <v>270000</v>
      </c>
      <c r="J9" s="145"/>
    </row>
    <row r="10" ht="22.9" customHeight="1" spans="1:10">
      <c r="A10" s="133"/>
      <c r="B10" s="155" t="s">
        <v>105</v>
      </c>
      <c r="C10" s="155" t="s">
        <v>106</v>
      </c>
      <c r="D10" s="155" t="s">
        <v>94</v>
      </c>
      <c r="E10" s="157">
        <v>120001</v>
      </c>
      <c r="F10" s="135" t="s">
        <v>267</v>
      </c>
      <c r="G10" s="152">
        <v>110000</v>
      </c>
      <c r="H10" s="152"/>
      <c r="I10" s="152">
        <v>110000</v>
      </c>
      <c r="J10" s="145"/>
    </row>
    <row r="11" ht="22.9" customHeight="1" spans="1:10">
      <c r="A11" s="133"/>
      <c r="B11" s="155" t="s">
        <v>105</v>
      </c>
      <c r="C11" s="155" t="s">
        <v>106</v>
      </c>
      <c r="D11" s="155" t="s">
        <v>94</v>
      </c>
      <c r="E11" s="157">
        <v>120001</v>
      </c>
      <c r="F11" s="135" t="s">
        <v>268</v>
      </c>
      <c r="G11" s="152">
        <v>150000</v>
      </c>
      <c r="H11" s="152"/>
      <c r="I11" s="152">
        <v>150000</v>
      </c>
      <c r="J11" s="145"/>
    </row>
    <row r="12" ht="22.9" customHeight="1" spans="1:10">
      <c r="A12" s="133"/>
      <c r="B12" s="155" t="s">
        <v>105</v>
      </c>
      <c r="C12" s="155" t="s">
        <v>106</v>
      </c>
      <c r="D12" s="155" t="s">
        <v>94</v>
      </c>
      <c r="E12" s="157">
        <v>120001</v>
      </c>
      <c r="F12" s="135" t="s">
        <v>269</v>
      </c>
      <c r="G12" s="152">
        <v>10000</v>
      </c>
      <c r="H12" s="152"/>
      <c r="I12" s="152">
        <v>10000</v>
      </c>
      <c r="J12" s="145"/>
    </row>
    <row r="13" ht="22.9" customHeight="1" spans="1:10">
      <c r="A13" s="132"/>
      <c r="B13" s="135"/>
      <c r="C13" s="135"/>
      <c r="D13" s="135"/>
      <c r="E13" s="135"/>
      <c r="F13" s="135" t="s">
        <v>244</v>
      </c>
      <c r="G13" s="158">
        <v>20000</v>
      </c>
      <c r="H13" s="152"/>
      <c r="I13" s="158">
        <v>20000</v>
      </c>
      <c r="J13" s="143"/>
    </row>
    <row r="14" ht="22.9" customHeight="1" spans="1:10">
      <c r="A14" s="132"/>
      <c r="B14" s="135"/>
      <c r="C14" s="135"/>
      <c r="D14" s="135"/>
      <c r="E14" s="135"/>
      <c r="F14" s="135" t="s">
        <v>107</v>
      </c>
      <c r="G14" s="152">
        <v>20000</v>
      </c>
      <c r="H14" s="152"/>
      <c r="I14" s="152">
        <v>20000</v>
      </c>
      <c r="J14" s="143"/>
    </row>
    <row r="15" ht="24" customHeight="1" spans="2:9">
      <c r="B15" s="155" t="s">
        <v>105</v>
      </c>
      <c r="C15" s="155" t="s">
        <v>106</v>
      </c>
      <c r="D15" s="155" t="s">
        <v>94</v>
      </c>
      <c r="E15" s="157">
        <v>120002</v>
      </c>
      <c r="F15" s="135" t="s">
        <v>270</v>
      </c>
      <c r="G15" s="152">
        <v>20000</v>
      </c>
      <c r="H15" s="152"/>
      <c r="I15" s="152">
        <v>20000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9" sqref="B9:I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25"/>
      <c r="B1" s="2" t="s">
        <v>271</v>
      </c>
      <c r="C1" s="126"/>
      <c r="D1" s="127"/>
      <c r="E1" s="127"/>
      <c r="F1" s="127"/>
      <c r="G1" s="127"/>
      <c r="H1" s="127"/>
      <c r="I1" s="140"/>
      <c r="J1" s="130"/>
    </row>
    <row r="2" ht="22.9" customHeight="1" spans="1:10">
      <c r="A2" s="125"/>
      <c r="B2" s="3" t="s">
        <v>272</v>
      </c>
      <c r="C2" s="3"/>
      <c r="D2" s="3"/>
      <c r="E2" s="3"/>
      <c r="F2" s="3"/>
      <c r="G2" s="3"/>
      <c r="H2" s="3"/>
      <c r="I2" s="3"/>
      <c r="J2" s="130" t="s">
        <v>4</v>
      </c>
    </row>
    <row r="3" ht="19.5" customHeight="1" spans="1:10">
      <c r="A3" s="128"/>
      <c r="B3" s="129" t="s">
        <v>6</v>
      </c>
      <c r="C3" s="129"/>
      <c r="D3" s="148"/>
      <c r="E3" s="148"/>
      <c r="F3" s="148"/>
      <c r="G3" s="148"/>
      <c r="H3" s="148"/>
      <c r="I3" s="148" t="s">
        <v>7</v>
      </c>
      <c r="J3" s="142"/>
    </row>
    <row r="4" ht="24.4" customHeight="1" spans="1:10">
      <c r="A4" s="130"/>
      <c r="B4" s="131" t="s">
        <v>249</v>
      </c>
      <c r="C4" s="131" t="s">
        <v>87</v>
      </c>
      <c r="D4" s="131" t="s">
        <v>250</v>
      </c>
      <c r="E4" s="131"/>
      <c r="F4" s="131"/>
      <c r="G4" s="131"/>
      <c r="H4" s="131"/>
      <c r="I4" s="131"/>
      <c r="J4" s="143"/>
    </row>
    <row r="5" ht="24.4" customHeight="1" spans="1:10">
      <c r="A5" s="132"/>
      <c r="B5" s="131"/>
      <c r="C5" s="131"/>
      <c r="D5" s="131" t="s">
        <v>60</v>
      </c>
      <c r="E5" s="149" t="s">
        <v>251</v>
      </c>
      <c r="F5" s="131" t="s">
        <v>252</v>
      </c>
      <c r="G5" s="131"/>
      <c r="H5" s="131"/>
      <c r="I5" s="131" t="s">
        <v>227</v>
      </c>
      <c r="J5" s="143"/>
    </row>
    <row r="6" ht="24.4" customHeight="1" spans="1:10">
      <c r="A6" s="132"/>
      <c r="B6" s="131"/>
      <c r="C6" s="131"/>
      <c r="D6" s="131"/>
      <c r="E6" s="149"/>
      <c r="F6" s="131" t="s">
        <v>168</v>
      </c>
      <c r="G6" s="131" t="s">
        <v>253</v>
      </c>
      <c r="H6" s="131" t="s">
        <v>254</v>
      </c>
      <c r="I6" s="131"/>
      <c r="J6" s="144"/>
    </row>
    <row r="7" ht="22.9" customHeight="1" spans="1:10">
      <c r="A7" s="133"/>
      <c r="B7" s="131"/>
      <c r="C7" s="131" t="s">
        <v>73</v>
      </c>
      <c r="D7" s="134"/>
      <c r="E7" s="134"/>
      <c r="F7" s="134"/>
      <c r="G7" s="134"/>
      <c r="H7" s="134"/>
      <c r="I7" s="134"/>
      <c r="J7" s="145"/>
    </row>
    <row r="8" ht="22.9" customHeight="1" spans="1:10">
      <c r="A8" s="133"/>
      <c r="B8" s="131"/>
      <c r="C8" s="131"/>
      <c r="D8" s="134"/>
      <c r="E8" s="134"/>
      <c r="F8" s="134"/>
      <c r="G8" s="134"/>
      <c r="H8" s="134"/>
      <c r="I8" s="134"/>
      <c r="J8" s="145"/>
    </row>
    <row r="9" ht="25" customHeight="1" spans="2:9">
      <c r="B9" s="150" t="s">
        <v>273</v>
      </c>
      <c r="C9" s="150"/>
      <c r="D9" s="150"/>
      <c r="E9" s="150"/>
      <c r="F9" s="150"/>
      <c r="G9" s="150"/>
      <c r="H9" s="150"/>
      <c r="I9" s="150"/>
    </row>
  </sheetData>
  <mergeCells count="10">
    <mergeCell ref="B2:I2"/>
    <mergeCell ref="B3:C3"/>
    <mergeCell ref="D4:I4"/>
    <mergeCell ref="F5:H5"/>
    <mergeCell ref="B9:I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25"/>
      <c r="B1" s="2" t="s">
        <v>274</v>
      </c>
      <c r="C1" s="2"/>
      <c r="D1" s="2"/>
      <c r="E1" s="126"/>
      <c r="F1" s="126"/>
      <c r="G1" s="127"/>
      <c r="H1" s="127"/>
      <c r="I1" s="140"/>
      <c r="J1" s="130"/>
    </row>
    <row r="2" ht="22.9" customHeight="1" spans="1:10">
      <c r="A2" s="125"/>
      <c r="B2" s="3" t="s">
        <v>275</v>
      </c>
      <c r="C2" s="3"/>
      <c r="D2" s="3"/>
      <c r="E2" s="3"/>
      <c r="F2" s="3"/>
      <c r="G2" s="3"/>
      <c r="H2" s="3"/>
      <c r="I2" s="3"/>
      <c r="J2" s="130" t="s">
        <v>4</v>
      </c>
    </row>
    <row r="3" ht="19.5" customHeight="1" spans="1:10">
      <c r="A3" s="128"/>
      <c r="B3" s="129" t="s">
        <v>6</v>
      </c>
      <c r="C3" s="129"/>
      <c r="D3" s="129"/>
      <c r="E3" s="129"/>
      <c r="F3" s="129"/>
      <c r="G3" s="128"/>
      <c r="H3" s="128"/>
      <c r="I3" s="141" t="s">
        <v>7</v>
      </c>
      <c r="J3" s="142"/>
    </row>
    <row r="4" ht="24.4" customHeight="1" spans="1:10">
      <c r="A4" s="130"/>
      <c r="B4" s="131" t="s">
        <v>10</v>
      </c>
      <c r="C4" s="131"/>
      <c r="D4" s="131"/>
      <c r="E4" s="131"/>
      <c r="F4" s="131"/>
      <c r="G4" s="131" t="s">
        <v>276</v>
      </c>
      <c r="H4" s="131"/>
      <c r="I4" s="131"/>
      <c r="J4" s="143"/>
    </row>
    <row r="5" ht="24.4" customHeight="1" spans="1:10">
      <c r="A5" s="132"/>
      <c r="B5" s="131" t="s">
        <v>86</v>
      </c>
      <c r="C5" s="131"/>
      <c r="D5" s="131"/>
      <c r="E5" s="131" t="s">
        <v>71</v>
      </c>
      <c r="F5" s="131" t="s">
        <v>87</v>
      </c>
      <c r="G5" s="131" t="s">
        <v>60</v>
      </c>
      <c r="H5" s="131" t="s">
        <v>82</v>
      </c>
      <c r="I5" s="131" t="s">
        <v>83</v>
      </c>
      <c r="J5" s="143"/>
    </row>
    <row r="6" ht="24.4" customHeight="1" spans="1:10">
      <c r="A6" s="132"/>
      <c r="B6" s="131" t="s">
        <v>88</v>
      </c>
      <c r="C6" s="131" t="s">
        <v>89</v>
      </c>
      <c r="D6" s="131" t="s">
        <v>90</v>
      </c>
      <c r="E6" s="131"/>
      <c r="F6" s="131"/>
      <c r="G6" s="131"/>
      <c r="H6" s="131"/>
      <c r="I6" s="131"/>
      <c r="J6" s="144"/>
    </row>
    <row r="7" ht="22.9" customHeight="1" spans="1:10">
      <c r="A7" s="133"/>
      <c r="B7" s="131"/>
      <c r="C7" s="131"/>
      <c r="D7" s="131"/>
      <c r="E7" s="131"/>
      <c r="F7" s="131" t="s">
        <v>73</v>
      </c>
      <c r="G7" s="134">
        <v>0</v>
      </c>
      <c r="H7" s="134">
        <v>0</v>
      </c>
      <c r="I7" s="134">
        <v>0</v>
      </c>
      <c r="J7" s="145"/>
    </row>
    <row r="8" ht="22.9" customHeight="1" spans="1:10">
      <c r="A8" s="132"/>
      <c r="B8" s="135"/>
      <c r="C8" s="135"/>
      <c r="D8" s="135"/>
      <c r="E8" s="135"/>
      <c r="F8" s="135"/>
      <c r="G8" s="136"/>
      <c r="H8" s="136"/>
      <c r="I8" s="136"/>
      <c r="J8" s="143"/>
    </row>
    <row r="9" ht="30" customHeight="1" spans="1:10">
      <c r="A9" s="137"/>
      <c r="B9" s="138" t="s">
        <v>277</v>
      </c>
      <c r="C9" s="139"/>
      <c r="D9" s="139"/>
      <c r="E9" s="139"/>
      <c r="F9" s="139"/>
      <c r="G9" s="139"/>
      <c r="H9" s="139"/>
      <c r="I9" s="146"/>
      <c r="J9" s="147"/>
    </row>
  </sheetData>
  <mergeCells count="11"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J21" sqref="J21"/>
    </sheetView>
  </sheetViews>
  <sheetFormatPr defaultColWidth="9" defaultRowHeight="13.5"/>
  <sheetData>
    <row r="1" spans="1:1">
      <c r="A1" t="s">
        <v>278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34.5" customHeight="1" spans="1:9">
      <c r="A4" s="26" t="s">
        <v>281</v>
      </c>
      <c r="B4" s="27" t="s">
        <v>282</v>
      </c>
      <c r="C4" s="28"/>
      <c r="D4" s="28"/>
      <c r="E4" s="28"/>
      <c r="F4" s="28"/>
      <c r="G4" s="28"/>
      <c r="H4" s="28"/>
      <c r="I4" s="59"/>
    </row>
    <row r="5" ht="34.5" customHeight="1" spans="1:9">
      <c r="A5" s="29" t="s">
        <v>283</v>
      </c>
      <c r="B5" s="30" t="s">
        <v>240</v>
      </c>
      <c r="C5" s="30"/>
      <c r="D5" s="30"/>
      <c r="E5" s="30"/>
      <c r="F5" s="30"/>
      <c r="G5" s="30"/>
      <c r="H5" s="30"/>
      <c r="I5" s="30"/>
    </row>
    <row r="6" ht="34.5" customHeight="1" spans="1:9">
      <c r="A6" s="31" t="s">
        <v>284</v>
      </c>
      <c r="B6" s="32" t="s">
        <v>285</v>
      </c>
      <c r="C6" s="32"/>
      <c r="D6" s="32"/>
      <c r="E6" s="33">
        <v>1</v>
      </c>
      <c r="F6" s="33"/>
      <c r="G6" s="33"/>
      <c r="H6" s="33"/>
      <c r="I6" s="33"/>
    </row>
    <row r="7" ht="34.5" customHeight="1" spans="1:9">
      <c r="A7" s="34"/>
      <c r="B7" s="32" t="s">
        <v>286</v>
      </c>
      <c r="C7" s="32"/>
      <c r="D7" s="32"/>
      <c r="E7" s="33">
        <v>1</v>
      </c>
      <c r="F7" s="33"/>
      <c r="G7" s="33"/>
      <c r="H7" s="33"/>
      <c r="I7" s="33"/>
    </row>
    <row r="8" ht="34.5" customHeight="1" spans="1:9">
      <c r="A8" s="34"/>
      <c r="B8" s="32" t="s">
        <v>287</v>
      </c>
      <c r="C8" s="32"/>
      <c r="D8" s="32"/>
      <c r="E8" s="33" t="s">
        <v>4</v>
      </c>
      <c r="F8" s="33"/>
      <c r="G8" s="33"/>
      <c r="H8" s="33"/>
      <c r="I8" s="33"/>
    </row>
    <row r="9" ht="34.5" customHeight="1" spans="1:9">
      <c r="A9" s="35" t="s">
        <v>288</v>
      </c>
      <c r="B9" s="36" t="s">
        <v>289</v>
      </c>
      <c r="C9" s="36"/>
      <c r="D9" s="36"/>
      <c r="E9" s="36"/>
      <c r="F9" s="36"/>
      <c r="G9" s="36"/>
      <c r="H9" s="36"/>
      <c r="I9" s="36"/>
    </row>
    <row r="10" ht="34.5" customHeigh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ht="34.5" customHeight="1" spans="1:9">
      <c r="A11" s="34" t="s">
        <v>290</v>
      </c>
      <c r="B11" s="38" t="s">
        <v>291</v>
      </c>
      <c r="C11" s="38" t="s">
        <v>292</v>
      </c>
      <c r="D11" s="39" t="s">
        <v>293</v>
      </c>
      <c r="E11" s="39"/>
      <c r="F11" s="39" t="s">
        <v>294</v>
      </c>
      <c r="G11" s="39"/>
      <c r="H11" s="39"/>
      <c r="I11" s="39"/>
    </row>
    <row r="12" ht="34.5" customHeight="1" spans="1:9">
      <c r="A12" s="34"/>
      <c r="B12" s="40" t="s">
        <v>295</v>
      </c>
      <c r="C12" s="40" t="s">
        <v>296</v>
      </c>
      <c r="D12" s="72" t="s">
        <v>297</v>
      </c>
      <c r="E12" s="73"/>
      <c r="F12" s="119">
        <v>1</v>
      </c>
      <c r="G12" s="120"/>
      <c r="H12" s="120"/>
      <c r="I12" s="124"/>
    </row>
    <row r="13" ht="34.5" customHeight="1" spans="1:9">
      <c r="A13" s="34"/>
      <c r="B13" s="40"/>
      <c r="C13" s="40"/>
      <c r="D13" s="72" t="s">
        <v>298</v>
      </c>
      <c r="E13" s="73"/>
      <c r="F13" s="121">
        <v>2</v>
      </c>
      <c r="G13" s="121"/>
      <c r="H13" s="121"/>
      <c r="I13" s="121"/>
    </row>
    <row r="14" ht="34.5" customHeight="1" spans="1:9">
      <c r="A14" s="34"/>
      <c r="B14" s="40"/>
      <c r="C14" s="34" t="s">
        <v>299</v>
      </c>
      <c r="D14" s="122" t="s">
        <v>300</v>
      </c>
      <c r="E14" s="121"/>
      <c r="F14" s="123">
        <v>1</v>
      </c>
      <c r="G14" s="121"/>
      <c r="H14" s="121"/>
      <c r="I14" s="121"/>
    </row>
    <row r="15" ht="34.5" customHeight="1" spans="1:9">
      <c r="A15" s="34"/>
      <c r="B15" s="40"/>
      <c r="C15" s="34" t="s">
        <v>301</v>
      </c>
      <c r="D15" s="47" t="s">
        <v>302</v>
      </c>
      <c r="E15" s="48"/>
      <c r="F15" s="123" t="s">
        <v>303</v>
      </c>
      <c r="G15" s="121"/>
      <c r="H15" s="121"/>
      <c r="I15" s="121"/>
    </row>
    <row r="16" ht="34.5" customHeight="1" spans="1:9">
      <c r="A16" s="34"/>
      <c r="B16" s="40"/>
      <c r="C16" s="34" t="s">
        <v>304</v>
      </c>
      <c r="D16" s="47" t="s">
        <v>305</v>
      </c>
      <c r="E16" s="48"/>
      <c r="F16" s="76" t="s">
        <v>306</v>
      </c>
      <c r="G16" s="76"/>
      <c r="H16" s="76"/>
      <c r="I16" s="76"/>
    </row>
    <row r="17" ht="34.5" customHeight="1" spans="1:9">
      <c r="A17" s="34"/>
      <c r="B17" s="51" t="s">
        <v>307</v>
      </c>
      <c r="C17" s="37" t="s">
        <v>308</v>
      </c>
      <c r="D17" s="77" t="s">
        <v>309</v>
      </c>
      <c r="E17" s="52"/>
      <c r="F17" s="77" t="s">
        <v>310</v>
      </c>
      <c r="G17" s="77"/>
      <c r="H17" s="77"/>
      <c r="I17" s="77"/>
    </row>
    <row r="18" ht="34.5" customHeight="1" spans="1:9">
      <c r="A18" s="34"/>
      <c r="B18" s="54"/>
      <c r="C18" s="37" t="s">
        <v>311</v>
      </c>
      <c r="D18" s="52" t="s">
        <v>312</v>
      </c>
      <c r="E18" s="53"/>
      <c r="F18" s="52" t="s">
        <v>312</v>
      </c>
      <c r="G18" s="53"/>
      <c r="H18" s="53"/>
      <c r="I18" s="60"/>
    </row>
    <row r="19" ht="34.5" customHeight="1" spans="1:9">
      <c r="A19" s="34"/>
      <c r="B19" s="54"/>
      <c r="C19" s="31" t="s">
        <v>313</v>
      </c>
      <c r="D19" s="52" t="s">
        <v>314</v>
      </c>
      <c r="E19" s="53"/>
      <c r="F19" s="52" t="s">
        <v>314</v>
      </c>
      <c r="G19" s="53"/>
      <c r="H19" s="53"/>
      <c r="I19" s="60"/>
    </row>
    <row r="20" ht="34.5" customHeight="1" spans="1:9">
      <c r="A20" s="34"/>
      <c r="B20" s="54"/>
      <c r="C20" s="35" t="s">
        <v>315</v>
      </c>
      <c r="D20" s="52" t="s">
        <v>316</v>
      </c>
      <c r="E20" s="53"/>
      <c r="F20" s="52" t="s">
        <v>317</v>
      </c>
      <c r="G20" s="53"/>
      <c r="H20" s="53"/>
      <c r="I20" s="60"/>
    </row>
    <row r="21" ht="34.5" customHeight="1" spans="1:9">
      <c r="A21" s="34"/>
      <c r="B21" s="34" t="s">
        <v>318</v>
      </c>
      <c r="C21" s="58" t="s">
        <v>319</v>
      </c>
      <c r="D21" s="36" t="s">
        <v>320</v>
      </c>
      <c r="E21" s="36"/>
      <c r="F21" s="123" t="s">
        <v>321</v>
      </c>
      <c r="G21" s="121"/>
      <c r="H21" s="121"/>
      <c r="I21" s="121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B9:I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17" sqref="L17"/>
    </sheetView>
  </sheetViews>
  <sheetFormatPr defaultColWidth="9" defaultRowHeight="13.5"/>
  <sheetData>
    <row r="1" spans="1:1">
      <c r="A1" t="s">
        <v>322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34.5" customHeight="1" spans="1:9">
      <c r="A4" s="78" t="s">
        <v>281</v>
      </c>
      <c r="B4" s="79" t="s">
        <v>323</v>
      </c>
      <c r="C4" s="80"/>
      <c r="D4" s="80"/>
      <c r="E4" s="80"/>
      <c r="F4" s="80"/>
      <c r="G4" s="80"/>
      <c r="H4" s="80"/>
      <c r="I4" s="110"/>
    </row>
    <row r="5" ht="34.5" customHeight="1" spans="1:9">
      <c r="A5" s="81" t="s">
        <v>283</v>
      </c>
      <c r="B5" s="82" t="s">
        <v>240</v>
      </c>
      <c r="C5" s="82"/>
      <c r="D5" s="82"/>
      <c r="E5" s="82"/>
      <c r="F5" s="82"/>
      <c r="G5" s="82"/>
      <c r="H5" s="82"/>
      <c r="I5" s="82"/>
    </row>
    <row r="6" ht="34.5" customHeight="1" spans="1:9">
      <c r="A6" s="83" t="s">
        <v>284</v>
      </c>
      <c r="B6" s="84" t="s">
        <v>285</v>
      </c>
      <c r="C6" s="84"/>
      <c r="D6" s="84"/>
      <c r="E6" s="114">
        <v>11</v>
      </c>
      <c r="F6" s="114"/>
      <c r="G6" s="114"/>
      <c r="H6" s="114"/>
      <c r="I6" s="114"/>
    </row>
    <row r="7" ht="34.5" customHeight="1" spans="1:9">
      <c r="A7" s="86"/>
      <c r="B7" s="84" t="s">
        <v>286</v>
      </c>
      <c r="C7" s="84"/>
      <c r="D7" s="84"/>
      <c r="E7" s="114">
        <v>11</v>
      </c>
      <c r="F7" s="114"/>
      <c r="G7" s="114"/>
      <c r="H7" s="114"/>
      <c r="I7" s="114"/>
    </row>
    <row r="8" ht="34.5" customHeight="1" spans="1:9">
      <c r="A8" s="86"/>
      <c r="B8" s="84" t="s">
        <v>287</v>
      </c>
      <c r="C8" s="84"/>
      <c r="D8" s="84"/>
      <c r="E8" s="85" t="s">
        <v>4</v>
      </c>
      <c r="F8" s="85"/>
      <c r="G8" s="85"/>
      <c r="H8" s="85"/>
      <c r="I8" s="85"/>
    </row>
    <row r="9" ht="34.5" customHeight="1" spans="1:9">
      <c r="A9" s="87" t="s">
        <v>288</v>
      </c>
      <c r="B9" s="88" t="s">
        <v>324</v>
      </c>
      <c r="C9" s="88"/>
      <c r="D9" s="88"/>
      <c r="E9" s="88"/>
      <c r="F9" s="88"/>
      <c r="G9" s="88"/>
      <c r="H9" s="88"/>
      <c r="I9" s="88"/>
    </row>
    <row r="10" ht="34.5" customHeight="1" spans="1:9">
      <c r="A10" s="89"/>
      <c r="B10" s="88"/>
      <c r="C10" s="88"/>
      <c r="D10" s="88"/>
      <c r="E10" s="88"/>
      <c r="F10" s="88"/>
      <c r="G10" s="88"/>
      <c r="H10" s="88"/>
      <c r="I10" s="88"/>
    </row>
    <row r="11" ht="34.5" customHeight="1" spans="1:9">
      <c r="A11" s="86" t="s">
        <v>290</v>
      </c>
      <c r="B11" s="90" t="s">
        <v>291</v>
      </c>
      <c r="C11" s="90" t="s">
        <v>292</v>
      </c>
      <c r="D11" s="91" t="s">
        <v>293</v>
      </c>
      <c r="E11" s="91"/>
      <c r="F11" s="91" t="s">
        <v>294</v>
      </c>
      <c r="G11" s="91"/>
      <c r="H11" s="91"/>
      <c r="I11" s="91"/>
    </row>
    <row r="12" ht="34.5" customHeight="1" spans="1:9">
      <c r="A12" s="86"/>
      <c r="B12" s="92" t="s">
        <v>295</v>
      </c>
      <c r="C12" s="92" t="s">
        <v>296</v>
      </c>
      <c r="D12" s="115" t="s">
        <v>325</v>
      </c>
      <c r="E12" s="116"/>
      <c r="F12" s="115" t="s">
        <v>326</v>
      </c>
      <c r="G12" s="117"/>
      <c r="H12" s="117"/>
      <c r="I12" s="116"/>
    </row>
    <row r="13" ht="34.5" customHeight="1" spans="1:9">
      <c r="A13" s="86"/>
      <c r="B13" s="92"/>
      <c r="C13" s="92"/>
      <c r="D13" s="115" t="s">
        <v>327</v>
      </c>
      <c r="E13" s="116"/>
      <c r="F13" s="115" t="s">
        <v>328</v>
      </c>
      <c r="G13" s="117"/>
      <c r="H13" s="117"/>
      <c r="I13" s="116"/>
    </row>
    <row r="14" ht="34.5" customHeight="1" spans="1:9">
      <c r="A14" s="86"/>
      <c r="B14" s="92"/>
      <c r="C14" s="92"/>
      <c r="D14" s="115" t="s">
        <v>329</v>
      </c>
      <c r="E14" s="116"/>
      <c r="F14" s="115" t="s">
        <v>330</v>
      </c>
      <c r="G14" s="117"/>
      <c r="H14" s="117"/>
      <c r="I14" s="116"/>
    </row>
    <row r="15" ht="34.5" customHeight="1" spans="1:9">
      <c r="A15" s="86"/>
      <c r="B15" s="92"/>
      <c r="C15" s="92"/>
      <c r="D15" s="118" t="s">
        <v>331</v>
      </c>
      <c r="E15" s="118"/>
      <c r="F15" s="115" t="s">
        <v>332</v>
      </c>
      <c r="G15" s="117"/>
      <c r="H15" s="117"/>
      <c r="I15" s="116"/>
    </row>
    <row r="16" ht="34.5" customHeight="1" spans="1:9">
      <c r="A16" s="86"/>
      <c r="B16" s="92"/>
      <c r="C16" s="86" t="s">
        <v>299</v>
      </c>
      <c r="D16" s="118" t="s">
        <v>333</v>
      </c>
      <c r="E16" s="118"/>
      <c r="F16" s="118" t="s">
        <v>334</v>
      </c>
      <c r="G16" s="118"/>
      <c r="H16" s="118"/>
      <c r="I16" s="118"/>
    </row>
    <row r="17" ht="34.5" customHeight="1" spans="1:9">
      <c r="A17" s="86"/>
      <c r="B17" s="92"/>
      <c r="C17" s="86" t="s">
        <v>301</v>
      </c>
      <c r="D17" s="118" t="s">
        <v>335</v>
      </c>
      <c r="E17" s="118"/>
      <c r="F17" s="118" t="s">
        <v>336</v>
      </c>
      <c r="G17" s="118"/>
      <c r="H17" s="118"/>
      <c r="I17" s="118"/>
    </row>
    <row r="18" ht="34.5" customHeight="1" spans="1:9">
      <c r="A18" s="86"/>
      <c r="B18" s="92"/>
      <c r="C18" s="86" t="s">
        <v>304</v>
      </c>
      <c r="D18" s="118" t="s">
        <v>337</v>
      </c>
      <c r="E18" s="118"/>
      <c r="F18" s="118" t="s">
        <v>338</v>
      </c>
      <c r="G18" s="118"/>
      <c r="H18" s="118"/>
      <c r="I18" s="118"/>
    </row>
    <row r="19" ht="34.5" customHeight="1" spans="1:9">
      <c r="A19" s="86"/>
      <c r="B19" s="101" t="s">
        <v>307</v>
      </c>
      <c r="C19" s="89" t="s">
        <v>308</v>
      </c>
      <c r="D19" s="118" t="s">
        <v>339</v>
      </c>
      <c r="E19" s="118"/>
      <c r="F19" s="118" t="s">
        <v>340</v>
      </c>
      <c r="G19" s="118"/>
      <c r="H19" s="118"/>
      <c r="I19" s="118"/>
    </row>
    <row r="20" ht="34.5" customHeight="1" spans="1:9">
      <c r="A20" s="86"/>
      <c r="B20" s="105"/>
      <c r="C20" s="83" t="s">
        <v>313</v>
      </c>
      <c r="D20" s="118" t="s">
        <v>341</v>
      </c>
      <c r="E20" s="118"/>
      <c r="F20" s="118" t="s">
        <v>342</v>
      </c>
      <c r="G20" s="118"/>
      <c r="H20" s="118"/>
      <c r="I20" s="118"/>
    </row>
    <row r="21" ht="34.5" customHeight="1" spans="1:9">
      <c r="A21" s="86"/>
      <c r="B21" s="86" t="s">
        <v>318</v>
      </c>
      <c r="C21" s="109" t="s">
        <v>319</v>
      </c>
      <c r="D21" s="118" t="s">
        <v>343</v>
      </c>
      <c r="E21" s="118"/>
      <c r="F21" s="118" t="s">
        <v>344</v>
      </c>
      <c r="G21" s="118"/>
      <c r="H21" s="118"/>
      <c r="I21" s="118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8"/>
    <mergeCell ref="B19:B20"/>
    <mergeCell ref="C12:C15"/>
    <mergeCell ref="B9:I10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M15" sqref="M15"/>
    </sheetView>
  </sheetViews>
  <sheetFormatPr defaultColWidth="9" defaultRowHeight="13.5"/>
  <sheetData>
    <row r="1" spans="1:1">
      <c r="A1" t="s">
        <v>345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54" customHeight="1" spans="1:9">
      <c r="A4" s="26" t="s">
        <v>281</v>
      </c>
      <c r="B4" s="27" t="s">
        <v>346</v>
      </c>
      <c r="C4" s="28"/>
      <c r="D4" s="28"/>
      <c r="E4" s="28"/>
      <c r="F4" s="28"/>
      <c r="G4" s="28"/>
      <c r="H4" s="28"/>
      <c r="I4" s="59"/>
    </row>
    <row r="5" ht="54" customHeight="1" spans="1:9">
      <c r="A5" s="29" t="s">
        <v>283</v>
      </c>
      <c r="B5" s="30" t="s">
        <v>240</v>
      </c>
      <c r="C5" s="30"/>
      <c r="D5" s="30"/>
      <c r="E5" s="30"/>
      <c r="F5" s="30"/>
      <c r="G5" s="30"/>
      <c r="H5" s="30"/>
      <c r="I5" s="30"/>
    </row>
    <row r="6" ht="54" customHeight="1" spans="1:9">
      <c r="A6" s="31" t="s">
        <v>284</v>
      </c>
      <c r="B6" s="32" t="s">
        <v>285</v>
      </c>
      <c r="C6" s="32"/>
      <c r="D6" s="32"/>
      <c r="E6" s="113">
        <v>17.8</v>
      </c>
      <c r="F6" s="113"/>
      <c r="G6" s="113"/>
      <c r="H6" s="113"/>
      <c r="I6" s="113"/>
    </row>
    <row r="7" ht="54" customHeight="1" spans="1:9">
      <c r="A7" s="34"/>
      <c r="B7" s="32" t="s">
        <v>286</v>
      </c>
      <c r="C7" s="32"/>
      <c r="D7" s="32"/>
      <c r="E7" s="113">
        <v>17.8</v>
      </c>
      <c r="F7" s="113"/>
      <c r="G7" s="113"/>
      <c r="H7" s="113"/>
      <c r="I7" s="113"/>
    </row>
    <row r="8" ht="54" customHeight="1" spans="1:9">
      <c r="A8" s="34"/>
      <c r="B8" s="32" t="s">
        <v>287</v>
      </c>
      <c r="C8" s="32"/>
      <c r="D8" s="32"/>
      <c r="E8" s="33" t="s">
        <v>4</v>
      </c>
      <c r="F8" s="33"/>
      <c r="G8" s="33"/>
      <c r="H8" s="33"/>
      <c r="I8" s="33"/>
    </row>
    <row r="9" ht="54" customHeight="1" spans="1:9">
      <c r="A9" s="35" t="s">
        <v>288</v>
      </c>
      <c r="B9" s="36" t="s">
        <v>347</v>
      </c>
      <c r="C9" s="36"/>
      <c r="D9" s="36"/>
      <c r="E9" s="36"/>
      <c r="F9" s="36"/>
      <c r="G9" s="36"/>
      <c r="H9" s="36"/>
      <c r="I9" s="36"/>
    </row>
    <row r="10" ht="54" customHeigh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ht="54" customHeight="1" spans="1:9">
      <c r="A11" s="34" t="s">
        <v>290</v>
      </c>
      <c r="B11" s="38" t="s">
        <v>291</v>
      </c>
      <c r="C11" s="38" t="s">
        <v>292</v>
      </c>
      <c r="D11" s="39" t="s">
        <v>293</v>
      </c>
      <c r="E11" s="39"/>
      <c r="F11" s="39" t="s">
        <v>294</v>
      </c>
      <c r="G11" s="39"/>
      <c r="H11" s="39"/>
      <c r="I11" s="39"/>
    </row>
    <row r="12" ht="54" customHeight="1" spans="1:9">
      <c r="A12" s="34"/>
      <c r="B12" s="40" t="s">
        <v>295</v>
      </c>
      <c r="C12" s="40" t="s">
        <v>296</v>
      </c>
      <c r="D12" s="44" t="s">
        <v>348</v>
      </c>
      <c r="E12" s="45"/>
      <c r="F12" s="44" t="s">
        <v>349</v>
      </c>
      <c r="G12" s="46"/>
      <c r="H12" s="46"/>
      <c r="I12" s="45"/>
    </row>
    <row r="13" ht="54" customHeight="1" spans="1:9">
      <c r="A13" s="34"/>
      <c r="B13" s="40"/>
      <c r="C13" s="34" t="s">
        <v>299</v>
      </c>
      <c r="D13" s="47" t="s">
        <v>350</v>
      </c>
      <c r="E13" s="48"/>
      <c r="F13" s="47" t="s">
        <v>351</v>
      </c>
      <c r="G13" s="49"/>
      <c r="H13" s="49"/>
      <c r="I13" s="48"/>
    </row>
    <row r="14" ht="54" customHeight="1" spans="1:9">
      <c r="A14" s="34"/>
      <c r="B14" s="40"/>
      <c r="C14" s="34" t="s">
        <v>301</v>
      </c>
      <c r="D14" s="47" t="s">
        <v>352</v>
      </c>
      <c r="E14" s="48"/>
      <c r="F14" s="47" t="s">
        <v>303</v>
      </c>
      <c r="G14" s="49"/>
      <c r="H14" s="49"/>
      <c r="I14" s="48"/>
    </row>
    <row r="15" ht="54" customHeight="1" spans="1:9">
      <c r="A15" s="34"/>
      <c r="B15" s="40"/>
      <c r="C15" s="34" t="s">
        <v>304</v>
      </c>
      <c r="D15" s="47" t="s">
        <v>305</v>
      </c>
      <c r="E15" s="48"/>
      <c r="F15" s="76" t="s">
        <v>353</v>
      </c>
      <c r="G15" s="76"/>
      <c r="H15" s="76"/>
      <c r="I15" s="76"/>
    </row>
    <row r="16" ht="54" customHeight="1" spans="1:9">
      <c r="A16" s="34"/>
      <c r="B16" s="51" t="s">
        <v>307</v>
      </c>
      <c r="C16" s="37" t="s">
        <v>308</v>
      </c>
      <c r="D16" s="77" t="s">
        <v>354</v>
      </c>
      <c r="E16" s="52"/>
      <c r="F16" s="77" t="s">
        <v>355</v>
      </c>
      <c r="G16" s="77"/>
      <c r="H16" s="77"/>
      <c r="I16" s="77"/>
    </row>
    <row r="17" ht="54" customHeight="1" spans="1:9">
      <c r="A17" s="34"/>
      <c r="B17" s="54"/>
      <c r="C17" s="31" t="s">
        <v>313</v>
      </c>
      <c r="D17" s="52" t="s">
        <v>356</v>
      </c>
      <c r="E17" s="53"/>
      <c r="F17" s="52" t="s">
        <v>357</v>
      </c>
      <c r="G17" s="53"/>
      <c r="H17" s="53"/>
      <c r="I17" s="60"/>
    </row>
    <row r="18" ht="54" customHeight="1" spans="1:9">
      <c r="A18" s="34"/>
      <c r="B18" s="54"/>
      <c r="C18" s="35" t="s">
        <v>315</v>
      </c>
      <c r="D18" s="52" t="s">
        <v>358</v>
      </c>
      <c r="E18" s="53"/>
      <c r="F18" s="52" t="s">
        <v>359</v>
      </c>
      <c r="G18" s="53"/>
      <c r="H18" s="53"/>
      <c r="I18" s="60"/>
    </row>
    <row r="19" ht="54" customHeight="1" spans="1:9">
      <c r="A19" s="34"/>
      <c r="B19" s="34" t="s">
        <v>318</v>
      </c>
      <c r="C19" s="58" t="s">
        <v>319</v>
      </c>
      <c r="D19" s="36" t="s">
        <v>360</v>
      </c>
      <c r="E19" s="36"/>
      <c r="F19" s="36" t="s">
        <v>361</v>
      </c>
      <c r="G19" s="36"/>
      <c r="H19" s="36"/>
      <c r="I19" s="36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8"/>
    <mergeCell ref="B9:I10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26" sqref="L26"/>
    </sheetView>
  </sheetViews>
  <sheetFormatPr defaultColWidth="9" defaultRowHeight="13.5"/>
  <sheetData>
    <row r="1" spans="1:1">
      <c r="A1" t="s">
        <v>362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45" customHeight="1" spans="1:9">
      <c r="A4" s="26" t="s">
        <v>281</v>
      </c>
      <c r="B4" s="27" t="s">
        <v>363</v>
      </c>
      <c r="C4" s="28"/>
      <c r="D4" s="28"/>
      <c r="E4" s="28"/>
      <c r="F4" s="28"/>
      <c r="G4" s="28"/>
      <c r="H4" s="28"/>
      <c r="I4" s="59"/>
    </row>
    <row r="5" ht="45" customHeight="1" spans="1:9">
      <c r="A5" s="29" t="s">
        <v>283</v>
      </c>
      <c r="B5" s="30" t="s">
        <v>240</v>
      </c>
      <c r="C5" s="30"/>
      <c r="D5" s="30"/>
      <c r="E5" s="30"/>
      <c r="F5" s="30"/>
      <c r="G5" s="30"/>
      <c r="H5" s="30"/>
      <c r="I5" s="30"/>
    </row>
    <row r="6" ht="45" customHeight="1" spans="1:9">
      <c r="A6" s="31" t="s">
        <v>284</v>
      </c>
      <c r="B6" s="32" t="s">
        <v>285</v>
      </c>
      <c r="C6" s="32"/>
      <c r="D6" s="32"/>
      <c r="E6" s="33">
        <v>15</v>
      </c>
      <c r="F6" s="33"/>
      <c r="G6" s="33"/>
      <c r="H6" s="33"/>
      <c r="I6" s="33"/>
    </row>
    <row r="7" ht="45" customHeight="1" spans="1:9">
      <c r="A7" s="34"/>
      <c r="B7" s="32" t="s">
        <v>286</v>
      </c>
      <c r="C7" s="32"/>
      <c r="D7" s="32"/>
      <c r="E7" s="33">
        <v>15</v>
      </c>
      <c r="F7" s="33"/>
      <c r="G7" s="33"/>
      <c r="H7" s="33"/>
      <c r="I7" s="33"/>
    </row>
    <row r="8" ht="45" customHeight="1" spans="1:9">
      <c r="A8" s="34"/>
      <c r="B8" s="32" t="s">
        <v>287</v>
      </c>
      <c r="C8" s="32"/>
      <c r="D8" s="32"/>
      <c r="E8" s="33"/>
      <c r="F8" s="33"/>
      <c r="G8" s="33"/>
      <c r="H8" s="33"/>
      <c r="I8" s="33"/>
    </row>
    <row r="9" ht="45" customHeight="1" spans="1:9">
      <c r="A9" s="35" t="s">
        <v>288</v>
      </c>
      <c r="B9" s="36" t="s">
        <v>364</v>
      </c>
      <c r="C9" s="36"/>
      <c r="D9" s="36"/>
      <c r="E9" s="36"/>
      <c r="F9" s="36"/>
      <c r="G9" s="36"/>
      <c r="H9" s="36"/>
      <c r="I9" s="36"/>
    </row>
    <row r="10" ht="45" customHeigh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ht="45" customHeight="1" spans="1:9">
      <c r="A11" s="34" t="s">
        <v>290</v>
      </c>
      <c r="B11" s="38" t="s">
        <v>291</v>
      </c>
      <c r="C11" s="38" t="s">
        <v>292</v>
      </c>
      <c r="D11" s="39" t="s">
        <v>293</v>
      </c>
      <c r="E11" s="39"/>
      <c r="F11" s="39" t="s">
        <v>294</v>
      </c>
      <c r="G11" s="39"/>
      <c r="H11" s="39"/>
      <c r="I11" s="39"/>
    </row>
    <row r="12" ht="45" customHeight="1" spans="1:9">
      <c r="A12" s="34"/>
      <c r="B12" s="40" t="s">
        <v>295</v>
      </c>
      <c r="C12" s="40" t="s">
        <v>296</v>
      </c>
      <c r="D12" s="44" t="s">
        <v>365</v>
      </c>
      <c r="E12" s="45"/>
      <c r="F12" s="44" t="s">
        <v>366</v>
      </c>
      <c r="G12" s="46"/>
      <c r="H12" s="46"/>
      <c r="I12" s="45"/>
    </row>
    <row r="13" ht="45" customHeight="1" spans="1:9">
      <c r="A13" s="34"/>
      <c r="B13" s="40"/>
      <c r="C13" s="40"/>
      <c r="D13" s="44" t="s">
        <v>367</v>
      </c>
      <c r="E13" s="45"/>
      <c r="F13" s="44" t="s">
        <v>368</v>
      </c>
      <c r="G13" s="46"/>
      <c r="H13" s="46"/>
      <c r="I13" s="45"/>
    </row>
    <row r="14" ht="45" customHeight="1" spans="1:9">
      <c r="A14" s="34"/>
      <c r="B14" s="40"/>
      <c r="C14" s="34" t="s">
        <v>299</v>
      </c>
      <c r="D14" s="44" t="s">
        <v>369</v>
      </c>
      <c r="E14" s="45"/>
      <c r="F14" s="44" t="s">
        <v>370</v>
      </c>
      <c r="G14" s="46"/>
      <c r="H14" s="46"/>
      <c r="I14" s="45"/>
    </row>
    <row r="15" ht="45" customHeight="1" spans="1:9">
      <c r="A15" s="34"/>
      <c r="B15" s="40"/>
      <c r="C15" s="34" t="s">
        <v>301</v>
      </c>
      <c r="D15" s="44" t="s">
        <v>371</v>
      </c>
      <c r="E15" s="45"/>
      <c r="F15" s="44" t="s">
        <v>303</v>
      </c>
      <c r="G15" s="46"/>
      <c r="H15" s="46"/>
      <c r="I15" s="45"/>
    </row>
    <row r="16" ht="45" customHeight="1" spans="1:9">
      <c r="A16" s="34"/>
      <c r="B16" s="40"/>
      <c r="C16" s="34" t="s">
        <v>304</v>
      </c>
      <c r="D16" s="44" t="s">
        <v>372</v>
      </c>
      <c r="E16" s="45"/>
      <c r="F16" s="44" t="s">
        <v>373</v>
      </c>
      <c r="G16" s="46"/>
      <c r="H16" s="46"/>
      <c r="I16" s="45"/>
    </row>
    <row r="17" ht="45" customHeight="1" spans="1:9">
      <c r="A17" s="34"/>
      <c r="B17" s="51" t="s">
        <v>307</v>
      </c>
      <c r="C17" s="37" t="s">
        <v>308</v>
      </c>
      <c r="D17" s="44" t="s">
        <v>339</v>
      </c>
      <c r="E17" s="45"/>
      <c r="F17" s="44" t="s">
        <v>340</v>
      </c>
      <c r="G17" s="46"/>
      <c r="H17" s="46"/>
      <c r="I17" s="45"/>
    </row>
    <row r="18" ht="45" customHeight="1" spans="1:9">
      <c r="A18" s="34"/>
      <c r="B18" s="54"/>
      <c r="C18" s="37" t="s">
        <v>311</v>
      </c>
      <c r="D18" s="44" t="s">
        <v>374</v>
      </c>
      <c r="E18" s="45"/>
      <c r="F18" s="44" t="s">
        <v>375</v>
      </c>
      <c r="G18" s="46"/>
      <c r="H18" s="46"/>
      <c r="I18" s="45"/>
    </row>
    <row r="19" ht="45" customHeight="1" spans="1:9">
      <c r="A19" s="34"/>
      <c r="B19" s="54"/>
      <c r="C19" s="31" t="s">
        <v>313</v>
      </c>
      <c r="D19" s="44" t="s">
        <v>341</v>
      </c>
      <c r="E19" s="45"/>
      <c r="F19" s="44" t="s">
        <v>376</v>
      </c>
      <c r="G19" s="46"/>
      <c r="H19" s="46"/>
      <c r="I19" s="45"/>
    </row>
    <row r="20" ht="45" customHeight="1" spans="1:9">
      <c r="A20" s="34"/>
      <c r="B20" s="54"/>
      <c r="C20" s="35" t="s">
        <v>315</v>
      </c>
      <c r="D20" s="44" t="s">
        <v>377</v>
      </c>
      <c r="E20" s="45"/>
      <c r="F20" s="44" t="s">
        <v>378</v>
      </c>
      <c r="G20" s="46"/>
      <c r="H20" s="46"/>
      <c r="I20" s="45"/>
    </row>
    <row r="21" ht="45" customHeight="1" spans="1:9">
      <c r="A21" s="34"/>
      <c r="B21" s="34" t="s">
        <v>318</v>
      </c>
      <c r="C21" s="58" t="s">
        <v>319</v>
      </c>
      <c r="D21" s="44" t="s">
        <v>343</v>
      </c>
      <c r="E21" s="45"/>
      <c r="F21" s="44" t="s">
        <v>344</v>
      </c>
      <c r="G21" s="46"/>
      <c r="H21" s="46"/>
      <c r="I21" s="45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B9:I10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K28" sqref="K28"/>
    </sheetView>
  </sheetViews>
  <sheetFormatPr defaultColWidth="9" defaultRowHeight="13.5"/>
  <sheetData>
    <row r="1" spans="1:1">
      <c r="A1" t="s">
        <v>379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44.25" customHeight="1" spans="1:9">
      <c r="A4" s="78" t="s">
        <v>281</v>
      </c>
      <c r="B4" s="79" t="s">
        <v>380</v>
      </c>
      <c r="C4" s="80"/>
      <c r="D4" s="80"/>
      <c r="E4" s="80"/>
      <c r="F4" s="80"/>
      <c r="G4" s="80"/>
      <c r="H4" s="80"/>
      <c r="I4" s="110"/>
    </row>
    <row r="5" ht="44.25" customHeight="1" spans="1:9">
      <c r="A5" s="81" t="s">
        <v>283</v>
      </c>
      <c r="B5" s="82" t="s">
        <v>240</v>
      </c>
      <c r="C5" s="82"/>
      <c r="D5" s="82"/>
      <c r="E5" s="82"/>
      <c r="F5" s="82"/>
      <c r="G5" s="82"/>
      <c r="H5" s="82"/>
      <c r="I5" s="82"/>
    </row>
    <row r="6" ht="44.25" customHeight="1" spans="1:9">
      <c r="A6" s="83" t="s">
        <v>284</v>
      </c>
      <c r="B6" s="84" t="s">
        <v>285</v>
      </c>
      <c r="C6" s="84"/>
      <c r="D6" s="84"/>
      <c r="E6" s="85">
        <v>7</v>
      </c>
      <c r="F6" s="85"/>
      <c r="G6" s="85"/>
      <c r="H6" s="85"/>
      <c r="I6" s="85"/>
    </row>
    <row r="7" ht="44.25" customHeight="1" spans="1:9">
      <c r="A7" s="86"/>
      <c r="B7" s="84" t="s">
        <v>286</v>
      </c>
      <c r="C7" s="84"/>
      <c r="D7" s="84"/>
      <c r="E7" s="85">
        <v>7</v>
      </c>
      <c r="F7" s="85"/>
      <c r="G7" s="85"/>
      <c r="H7" s="85"/>
      <c r="I7" s="85"/>
    </row>
    <row r="8" ht="44.25" customHeight="1" spans="1:9">
      <c r="A8" s="86"/>
      <c r="B8" s="84" t="s">
        <v>287</v>
      </c>
      <c r="C8" s="84"/>
      <c r="D8" s="84"/>
      <c r="E8" s="85" t="s">
        <v>4</v>
      </c>
      <c r="F8" s="85"/>
      <c r="G8" s="85"/>
      <c r="H8" s="85"/>
      <c r="I8" s="85"/>
    </row>
    <row r="9" ht="44.25" customHeight="1" spans="1:9">
      <c r="A9" s="87" t="s">
        <v>288</v>
      </c>
      <c r="B9" s="88" t="s">
        <v>381</v>
      </c>
      <c r="C9" s="88"/>
      <c r="D9" s="88"/>
      <c r="E9" s="88"/>
      <c r="F9" s="88"/>
      <c r="G9" s="88"/>
      <c r="H9" s="88"/>
      <c r="I9" s="88"/>
    </row>
    <row r="10" ht="44.25" customHeight="1" spans="1:9">
      <c r="A10" s="89"/>
      <c r="B10" s="88"/>
      <c r="C10" s="88"/>
      <c r="D10" s="88"/>
      <c r="E10" s="88"/>
      <c r="F10" s="88"/>
      <c r="G10" s="88"/>
      <c r="H10" s="88"/>
      <c r="I10" s="88"/>
    </row>
    <row r="11" ht="44.25" customHeight="1" spans="1:9">
      <c r="A11" s="86" t="s">
        <v>290</v>
      </c>
      <c r="B11" s="90" t="s">
        <v>291</v>
      </c>
      <c r="C11" s="90" t="s">
        <v>292</v>
      </c>
      <c r="D11" s="91" t="s">
        <v>293</v>
      </c>
      <c r="E11" s="91"/>
      <c r="F11" s="91" t="s">
        <v>294</v>
      </c>
      <c r="G11" s="91"/>
      <c r="H11" s="91"/>
      <c r="I11" s="91"/>
    </row>
    <row r="12" ht="44.25" customHeight="1" spans="1:9">
      <c r="A12" s="86"/>
      <c r="B12" s="92" t="s">
        <v>295</v>
      </c>
      <c r="C12" s="92" t="s">
        <v>296</v>
      </c>
      <c r="D12" s="93" t="s">
        <v>382</v>
      </c>
      <c r="E12" s="94"/>
      <c r="F12" s="93" t="s">
        <v>383</v>
      </c>
      <c r="G12" s="95"/>
      <c r="H12" s="95"/>
      <c r="I12" s="94"/>
    </row>
    <row r="13" ht="44.25" customHeight="1" spans="1:9">
      <c r="A13" s="86"/>
      <c r="B13" s="92"/>
      <c r="C13" s="86" t="s">
        <v>299</v>
      </c>
      <c r="D13" s="96" t="s">
        <v>384</v>
      </c>
      <c r="E13" s="97"/>
      <c r="F13" s="96" t="s">
        <v>385</v>
      </c>
      <c r="G13" s="98"/>
      <c r="H13" s="98"/>
      <c r="I13" s="97"/>
    </row>
    <row r="14" ht="44.25" customHeight="1" spans="1:9">
      <c r="A14" s="86"/>
      <c r="B14" s="92"/>
      <c r="C14" s="86" t="s">
        <v>301</v>
      </c>
      <c r="D14" s="96" t="s">
        <v>352</v>
      </c>
      <c r="E14" s="97"/>
      <c r="F14" s="96" t="s">
        <v>303</v>
      </c>
      <c r="G14" s="98"/>
      <c r="H14" s="98"/>
      <c r="I14" s="97"/>
    </row>
    <row r="15" ht="44.25" customHeight="1" spans="1:9">
      <c r="A15" s="86"/>
      <c r="B15" s="92"/>
      <c r="C15" s="86" t="s">
        <v>304</v>
      </c>
      <c r="D15" s="96" t="s">
        <v>305</v>
      </c>
      <c r="E15" s="97"/>
      <c r="F15" s="99" t="s">
        <v>386</v>
      </c>
      <c r="G15" s="100"/>
      <c r="H15" s="100"/>
      <c r="I15" s="111"/>
    </row>
    <row r="16" ht="44.25" customHeight="1" spans="1:9">
      <c r="A16" s="86"/>
      <c r="B16" s="101" t="s">
        <v>307</v>
      </c>
      <c r="C16" s="83" t="s">
        <v>308</v>
      </c>
      <c r="D16" s="102" t="s">
        <v>387</v>
      </c>
      <c r="E16" s="102"/>
      <c r="F16" s="103" t="s">
        <v>388</v>
      </c>
      <c r="G16" s="104"/>
      <c r="H16" s="104"/>
      <c r="I16" s="112"/>
    </row>
    <row r="17" ht="44.25" customHeight="1" spans="1:9">
      <c r="A17" s="86"/>
      <c r="B17" s="105"/>
      <c r="C17" s="83" t="s">
        <v>313</v>
      </c>
      <c r="D17" s="104" t="s">
        <v>389</v>
      </c>
      <c r="E17" s="104"/>
      <c r="F17" s="103" t="s">
        <v>390</v>
      </c>
      <c r="G17" s="104"/>
      <c r="H17" s="104"/>
      <c r="I17" s="112"/>
    </row>
    <row r="18" ht="44.25" customHeight="1" spans="1:9">
      <c r="A18" s="86"/>
      <c r="B18" s="105"/>
      <c r="C18" s="87" t="s">
        <v>315</v>
      </c>
      <c r="D18" s="106" t="s">
        <v>391</v>
      </c>
      <c r="E18" s="107"/>
      <c r="F18" s="106" t="s">
        <v>391</v>
      </c>
      <c r="G18" s="108"/>
      <c r="H18" s="108"/>
      <c r="I18" s="107"/>
    </row>
    <row r="19" ht="44.25" customHeight="1" spans="1:9">
      <c r="A19" s="86"/>
      <c r="B19" s="86" t="s">
        <v>318</v>
      </c>
      <c r="C19" s="109" t="s">
        <v>319</v>
      </c>
      <c r="D19" s="106" t="s">
        <v>392</v>
      </c>
      <c r="E19" s="107"/>
      <c r="F19" s="106" t="s">
        <v>393</v>
      </c>
      <c r="G19" s="108"/>
      <c r="H19" s="108"/>
      <c r="I19" s="107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8"/>
    <mergeCell ref="B9:I10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L16" sqref="L16"/>
    </sheetView>
  </sheetViews>
  <sheetFormatPr defaultColWidth="9" defaultRowHeight="13.5"/>
  <sheetData>
    <row r="1" spans="1:1">
      <c r="A1" t="s">
        <v>394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37.5" customHeight="1" spans="1:9">
      <c r="A4" s="26" t="s">
        <v>281</v>
      </c>
      <c r="B4" s="27" t="s">
        <v>395</v>
      </c>
      <c r="C4" s="28"/>
      <c r="D4" s="28"/>
      <c r="E4" s="28"/>
      <c r="F4" s="28"/>
      <c r="G4" s="28"/>
      <c r="H4" s="28"/>
      <c r="I4" s="59"/>
    </row>
    <row r="5" ht="37.5" customHeight="1" spans="1:9">
      <c r="A5" s="29" t="s">
        <v>283</v>
      </c>
      <c r="B5" s="30" t="s">
        <v>240</v>
      </c>
      <c r="C5" s="30"/>
      <c r="D5" s="30"/>
      <c r="E5" s="30"/>
      <c r="F5" s="30"/>
      <c r="G5" s="30"/>
      <c r="H5" s="30"/>
      <c r="I5" s="30"/>
    </row>
    <row r="6" ht="37.5" customHeight="1" spans="1:9">
      <c r="A6" s="31" t="s">
        <v>284</v>
      </c>
      <c r="B6" s="32" t="s">
        <v>285</v>
      </c>
      <c r="C6" s="32"/>
      <c r="D6" s="32"/>
      <c r="E6" s="33">
        <v>3</v>
      </c>
      <c r="F6" s="33"/>
      <c r="G6" s="33"/>
      <c r="H6" s="33"/>
      <c r="I6" s="33"/>
    </row>
    <row r="7" ht="37.5" customHeight="1" spans="1:9">
      <c r="A7" s="34"/>
      <c r="B7" s="32" t="s">
        <v>286</v>
      </c>
      <c r="C7" s="32"/>
      <c r="D7" s="32"/>
      <c r="E7" s="33">
        <v>3</v>
      </c>
      <c r="F7" s="33"/>
      <c r="G7" s="33"/>
      <c r="H7" s="33"/>
      <c r="I7" s="33"/>
    </row>
    <row r="8" ht="37.5" customHeight="1" spans="1:9">
      <c r="A8" s="34"/>
      <c r="B8" s="32" t="s">
        <v>287</v>
      </c>
      <c r="C8" s="32"/>
      <c r="D8" s="32"/>
      <c r="E8" s="33" t="s">
        <v>4</v>
      </c>
      <c r="F8" s="33"/>
      <c r="G8" s="33"/>
      <c r="H8" s="33"/>
      <c r="I8" s="33"/>
    </row>
    <row r="9" ht="37.5" customHeight="1" spans="1:9">
      <c r="A9" s="35" t="s">
        <v>288</v>
      </c>
      <c r="B9" s="36" t="s">
        <v>396</v>
      </c>
      <c r="C9" s="36"/>
      <c r="D9" s="36"/>
      <c r="E9" s="36"/>
      <c r="F9" s="36"/>
      <c r="G9" s="36"/>
      <c r="H9" s="36"/>
      <c r="I9" s="36"/>
    </row>
    <row r="10" ht="37.5" customHeigh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ht="37.5" customHeight="1" spans="1:9">
      <c r="A11" s="34" t="s">
        <v>290</v>
      </c>
      <c r="B11" s="38" t="s">
        <v>291</v>
      </c>
      <c r="C11" s="38" t="s">
        <v>292</v>
      </c>
      <c r="D11" s="39" t="s">
        <v>293</v>
      </c>
      <c r="E11" s="39"/>
      <c r="F11" s="39" t="s">
        <v>294</v>
      </c>
      <c r="G11" s="39"/>
      <c r="H11" s="39"/>
      <c r="I11" s="39"/>
    </row>
    <row r="12" ht="37.5" customHeight="1" spans="1:9">
      <c r="A12" s="34"/>
      <c r="B12" s="40" t="s">
        <v>295</v>
      </c>
      <c r="C12" s="40" t="s">
        <v>296</v>
      </c>
      <c r="D12" s="72" t="s">
        <v>397</v>
      </c>
      <c r="E12" s="73"/>
      <c r="F12" s="74">
        <v>1</v>
      </c>
      <c r="G12" s="75"/>
      <c r="H12" s="75"/>
      <c r="I12" s="73"/>
    </row>
    <row r="13" ht="37.5" customHeight="1" spans="1:9">
      <c r="A13" s="34"/>
      <c r="B13" s="40"/>
      <c r="C13" s="34" t="s">
        <v>299</v>
      </c>
      <c r="D13" s="47" t="s">
        <v>300</v>
      </c>
      <c r="E13" s="48"/>
      <c r="F13" s="47" t="s">
        <v>398</v>
      </c>
      <c r="G13" s="49"/>
      <c r="H13" s="49"/>
      <c r="I13" s="48"/>
    </row>
    <row r="14" ht="37.5" customHeight="1" spans="1:9">
      <c r="A14" s="34"/>
      <c r="B14" s="40"/>
      <c r="C14" s="34" t="s">
        <v>301</v>
      </c>
      <c r="D14" s="47" t="s">
        <v>303</v>
      </c>
      <c r="E14" s="48"/>
      <c r="F14" s="47" t="s">
        <v>399</v>
      </c>
      <c r="G14" s="49"/>
      <c r="H14" s="49"/>
      <c r="I14" s="48"/>
    </row>
    <row r="15" ht="37.5" customHeight="1" spans="1:9">
      <c r="A15" s="34"/>
      <c r="B15" s="40"/>
      <c r="C15" s="34" t="s">
        <v>304</v>
      </c>
      <c r="D15" s="47" t="s">
        <v>395</v>
      </c>
      <c r="E15" s="48"/>
      <c r="F15" s="76" t="s">
        <v>400</v>
      </c>
      <c r="G15" s="76"/>
      <c r="H15" s="76"/>
      <c r="I15" s="76"/>
    </row>
    <row r="16" ht="37.5" customHeight="1" spans="1:9">
      <c r="A16" s="34"/>
      <c r="B16" s="51" t="s">
        <v>307</v>
      </c>
      <c r="C16" s="31" t="s">
        <v>308</v>
      </c>
      <c r="D16" s="77" t="s">
        <v>401</v>
      </c>
      <c r="E16" s="52"/>
      <c r="F16" s="77" t="s">
        <v>402</v>
      </c>
      <c r="G16" s="77"/>
      <c r="H16" s="77"/>
      <c r="I16" s="77"/>
    </row>
    <row r="17" ht="37.5" customHeight="1" spans="1:9">
      <c r="A17" s="34"/>
      <c r="B17" s="54"/>
      <c r="C17" s="31" t="s">
        <v>315</v>
      </c>
      <c r="D17" s="52" t="s">
        <v>403</v>
      </c>
      <c r="E17" s="53"/>
      <c r="F17" s="52" t="s">
        <v>317</v>
      </c>
      <c r="G17" s="53"/>
      <c r="H17" s="53"/>
      <c r="I17" s="60"/>
    </row>
    <row r="18" ht="37.5" customHeight="1" spans="1:9">
      <c r="A18" s="34"/>
      <c r="B18" s="34" t="s">
        <v>318</v>
      </c>
      <c r="C18" s="58" t="s">
        <v>319</v>
      </c>
      <c r="D18" s="36" t="s">
        <v>320</v>
      </c>
      <c r="E18" s="36"/>
      <c r="F18" s="36" t="s">
        <v>404</v>
      </c>
      <c r="G18" s="36"/>
      <c r="H18" s="36"/>
      <c r="I18" s="36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5"/>
  <cols>
    <col min="1" max="1" width="1.5" style="165" customWidth="1"/>
    <col min="2" max="2" width="42.625" style="165" customWidth="1"/>
    <col min="3" max="3" width="16.625" style="165" customWidth="1"/>
    <col min="4" max="4" width="42.625" style="165" customWidth="1"/>
    <col min="5" max="5" width="16.625" style="165" customWidth="1"/>
    <col min="6" max="6" width="1.5" style="165" customWidth="1"/>
    <col min="7" max="11" width="9.75" style="165" customWidth="1"/>
    <col min="12" max="16384" width="10" style="165"/>
  </cols>
  <sheetData>
    <row r="1" s="244" customFormat="1" ht="24.95" customHeight="1" spans="1:6">
      <c r="A1" s="245"/>
      <c r="B1" s="2" t="s">
        <v>3</v>
      </c>
      <c r="D1" s="2"/>
      <c r="E1" s="2"/>
      <c r="F1" s="246" t="s">
        <v>4</v>
      </c>
    </row>
    <row r="2" ht="22.9" customHeight="1" spans="1:6">
      <c r="A2" s="225"/>
      <c r="B2" s="226" t="s">
        <v>5</v>
      </c>
      <c r="C2" s="226"/>
      <c r="D2" s="226"/>
      <c r="E2" s="226"/>
      <c r="F2" s="194"/>
    </row>
    <row r="3" ht="19.5" customHeight="1" spans="1:6">
      <c r="A3" s="225"/>
      <c r="B3" s="171" t="s">
        <v>6</v>
      </c>
      <c r="D3" s="22"/>
      <c r="E3" s="247" t="s">
        <v>7</v>
      </c>
      <c r="F3" s="194"/>
    </row>
    <row r="4" ht="26.1" customHeight="1" spans="1:6">
      <c r="A4" s="225"/>
      <c r="B4" s="131" t="s">
        <v>8</v>
      </c>
      <c r="C4" s="131"/>
      <c r="D4" s="131" t="s">
        <v>9</v>
      </c>
      <c r="E4" s="131"/>
      <c r="F4" s="194"/>
    </row>
    <row r="5" ht="26.1" customHeight="1" spans="1:6">
      <c r="A5" s="225"/>
      <c r="B5" s="131" t="s">
        <v>10</v>
      </c>
      <c r="C5" s="131" t="s">
        <v>11</v>
      </c>
      <c r="D5" s="131" t="s">
        <v>10</v>
      </c>
      <c r="E5" s="131" t="s">
        <v>11</v>
      </c>
      <c r="F5" s="194"/>
    </row>
    <row r="6" ht="26.1" customHeight="1" spans="1:6">
      <c r="A6" s="168"/>
      <c r="B6" s="135" t="s">
        <v>12</v>
      </c>
      <c r="C6" s="136">
        <v>4878048.57</v>
      </c>
      <c r="D6" s="135" t="s">
        <v>13</v>
      </c>
      <c r="E6" s="136"/>
      <c r="F6" s="176"/>
    </row>
    <row r="7" ht="26.1" customHeight="1" spans="1:6">
      <c r="A7" s="168"/>
      <c r="B7" s="135" t="s">
        <v>14</v>
      </c>
      <c r="C7" s="136">
        <v>290000</v>
      </c>
      <c r="D7" s="135" t="s">
        <v>15</v>
      </c>
      <c r="E7" s="136"/>
      <c r="F7" s="176"/>
    </row>
    <row r="8" ht="26.1" customHeight="1" spans="1:6">
      <c r="A8" s="168"/>
      <c r="B8" s="135" t="s">
        <v>16</v>
      </c>
      <c r="C8" s="136"/>
      <c r="D8" s="135" t="s">
        <v>17</v>
      </c>
      <c r="E8" s="136"/>
      <c r="F8" s="176"/>
    </row>
    <row r="9" ht="26.1" customHeight="1" spans="1:6">
      <c r="A9" s="168"/>
      <c r="B9" s="135" t="s">
        <v>18</v>
      </c>
      <c r="C9" s="136"/>
      <c r="D9" s="135" t="s">
        <v>19</v>
      </c>
      <c r="E9" s="136"/>
      <c r="F9" s="176"/>
    </row>
    <row r="10" ht="26.1" customHeight="1" spans="1:6">
      <c r="A10" s="168"/>
      <c r="B10" s="135" t="s">
        <v>20</v>
      </c>
      <c r="C10" s="136"/>
      <c r="D10" s="135" t="s">
        <v>21</v>
      </c>
      <c r="E10" s="136"/>
      <c r="F10" s="176"/>
    </row>
    <row r="11" ht="26.1" customHeight="1" spans="1:6">
      <c r="A11" s="168"/>
      <c r="B11" s="135" t="s">
        <v>22</v>
      </c>
      <c r="C11" s="136"/>
      <c r="D11" s="135" t="s">
        <v>23</v>
      </c>
      <c r="E11" s="136"/>
      <c r="F11" s="176"/>
    </row>
    <row r="12" ht="26.1" customHeight="1" spans="1:6">
      <c r="A12" s="168"/>
      <c r="B12" s="135" t="s">
        <v>24</v>
      </c>
      <c r="C12" s="136"/>
      <c r="D12" s="135" t="s">
        <v>25</v>
      </c>
      <c r="E12" s="136"/>
      <c r="F12" s="176"/>
    </row>
    <row r="13" ht="26.1" customHeight="1" spans="1:6">
      <c r="A13" s="168"/>
      <c r="B13" s="135" t="s">
        <v>24</v>
      </c>
      <c r="C13" s="136"/>
      <c r="D13" s="135" t="s">
        <v>26</v>
      </c>
      <c r="E13" s="136">
        <v>399663.32</v>
      </c>
      <c r="F13" s="176"/>
    </row>
    <row r="14" ht="26.1" customHeight="1" spans="1:6">
      <c r="A14" s="168"/>
      <c r="B14" s="135" t="s">
        <v>24</v>
      </c>
      <c r="C14" s="136"/>
      <c r="D14" s="135" t="s">
        <v>27</v>
      </c>
      <c r="E14" s="136"/>
      <c r="F14" s="176"/>
    </row>
    <row r="15" ht="26.1" customHeight="1" spans="1:6">
      <c r="A15" s="168"/>
      <c r="B15" s="135" t="s">
        <v>24</v>
      </c>
      <c r="C15" s="136"/>
      <c r="D15" s="135" t="s">
        <v>28</v>
      </c>
      <c r="E15" s="136">
        <v>227499.77</v>
      </c>
      <c r="F15" s="176"/>
    </row>
    <row r="16" ht="26.1" customHeight="1" spans="1:6">
      <c r="A16" s="168"/>
      <c r="B16" s="135" t="s">
        <v>24</v>
      </c>
      <c r="C16" s="136"/>
      <c r="D16" s="135" t="s">
        <v>29</v>
      </c>
      <c r="E16" s="136"/>
      <c r="F16" s="176"/>
    </row>
    <row r="17" ht="26.1" customHeight="1" spans="1:6">
      <c r="A17" s="168"/>
      <c r="B17" s="135" t="s">
        <v>24</v>
      </c>
      <c r="C17" s="136"/>
      <c r="D17" s="135" t="s">
        <v>30</v>
      </c>
      <c r="E17" s="136">
        <v>290000</v>
      </c>
      <c r="F17" s="176"/>
    </row>
    <row r="18" ht="26.1" customHeight="1" spans="1:6">
      <c r="A18" s="168"/>
      <c r="B18" s="135" t="s">
        <v>24</v>
      </c>
      <c r="C18" s="136"/>
      <c r="D18" s="135" t="s">
        <v>31</v>
      </c>
      <c r="E18" s="136">
        <v>3936885.48</v>
      </c>
      <c r="F18" s="176"/>
    </row>
    <row r="19" ht="26.1" customHeight="1" spans="1:6">
      <c r="A19" s="168"/>
      <c r="B19" s="135" t="s">
        <v>24</v>
      </c>
      <c r="C19" s="136"/>
      <c r="D19" s="135" t="s">
        <v>32</v>
      </c>
      <c r="E19" s="136"/>
      <c r="F19" s="176"/>
    </row>
    <row r="20" ht="26.1" customHeight="1" spans="1:6">
      <c r="A20" s="168"/>
      <c r="B20" s="135" t="s">
        <v>24</v>
      </c>
      <c r="C20" s="136"/>
      <c r="D20" s="135" t="s">
        <v>33</v>
      </c>
      <c r="E20" s="136"/>
      <c r="F20" s="176"/>
    </row>
    <row r="21" ht="26.1" customHeight="1" spans="1:6">
      <c r="A21" s="168"/>
      <c r="B21" s="135" t="s">
        <v>24</v>
      </c>
      <c r="C21" s="136"/>
      <c r="D21" s="135" t="s">
        <v>34</v>
      </c>
      <c r="E21" s="136"/>
      <c r="F21" s="176"/>
    </row>
    <row r="22" ht="26.1" customHeight="1" spans="1:6">
      <c r="A22" s="168"/>
      <c r="B22" s="135" t="s">
        <v>24</v>
      </c>
      <c r="C22" s="136"/>
      <c r="D22" s="135" t="s">
        <v>35</v>
      </c>
      <c r="E22" s="136"/>
      <c r="F22" s="176"/>
    </row>
    <row r="23" ht="26.1" customHeight="1" spans="1:6">
      <c r="A23" s="168"/>
      <c r="B23" s="135" t="s">
        <v>24</v>
      </c>
      <c r="C23" s="136"/>
      <c r="D23" s="135" t="s">
        <v>36</v>
      </c>
      <c r="E23" s="136"/>
      <c r="F23" s="176"/>
    </row>
    <row r="24" ht="26.1" customHeight="1" spans="1:6">
      <c r="A24" s="168"/>
      <c r="B24" s="135" t="s">
        <v>24</v>
      </c>
      <c r="C24" s="136"/>
      <c r="D24" s="135" t="s">
        <v>37</v>
      </c>
      <c r="E24" s="136"/>
      <c r="F24" s="176"/>
    </row>
    <row r="25" ht="26.1" customHeight="1" spans="1:6">
      <c r="A25" s="168"/>
      <c r="B25" s="135" t="s">
        <v>24</v>
      </c>
      <c r="C25" s="136"/>
      <c r="D25" s="135" t="s">
        <v>38</v>
      </c>
      <c r="E25" s="136">
        <v>314000</v>
      </c>
      <c r="F25" s="176"/>
    </row>
    <row r="26" ht="26.1" customHeight="1" spans="1:6">
      <c r="A26" s="168"/>
      <c r="B26" s="135" t="s">
        <v>24</v>
      </c>
      <c r="C26" s="136"/>
      <c r="D26" s="135" t="s">
        <v>39</v>
      </c>
      <c r="E26" s="136"/>
      <c r="F26" s="176"/>
    </row>
    <row r="27" ht="26.1" customHeight="1" spans="1:6">
      <c r="A27" s="168"/>
      <c r="B27" s="135" t="s">
        <v>24</v>
      </c>
      <c r="C27" s="136"/>
      <c r="D27" s="135" t="s">
        <v>40</v>
      </c>
      <c r="E27" s="136"/>
      <c r="F27" s="176"/>
    </row>
    <row r="28" ht="26.1" customHeight="1" spans="1:6">
      <c r="A28" s="168"/>
      <c r="B28" s="135" t="s">
        <v>24</v>
      </c>
      <c r="C28" s="136"/>
      <c r="D28" s="135" t="s">
        <v>41</v>
      </c>
      <c r="E28" s="136"/>
      <c r="F28" s="176"/>
    </row>
    <row r="29" ht="26.1" customHeight="1" spans="1:6">
      <c r="A29" s="168"/>
      <c r="B29" s="135" t="s">
        <v>24</v>
      </c>
      <c r="C29" s="136"/>
      <c r="D29" s="135" t="s">
        <v>42</v>
      </c>
      <c r="E29" s="136"/>
      <c r="F29" s="176"/>
    </row>
    <row r="30" ht="26.1" customHeight="1" spans="1:6">
      <c r="A30" s="168"/>
      <c r="B30" s="135" t="s">
        <v>24</v>
      </c>
      <c r="C30" s="136"/>
      <c r="D30" s="135" t="s">
        <v>43</v>
      </c>
      <c r="E30" s="136"/>
      <c r="F30" s="176"/>
    </row>
    <row r="31" ht="26.1" customHeight="1" spans="1:6">
      <c r="A31" s="168"/>
      <c r="B31" s="135" t="s">
        <v>24</v>
      </c>
      <c r="C31" s="136"/>
      <c r="D31" s="135" t="s">
        <v>44</v>
      </c>
      <c r="E31" s="136"/>
      <c r="F31" s="176"/>
    </row>
    <row r="32" ht="26.1" customHeight="1" spans="1:6">
      <c r="A32" s="168"/>
      <c r="B32" s="135" t="s">
        <v>24</v>
      </c>
      <c r="C32" s="136"/>
      <c r="D32" s="135" t="s">
        <v>45</v>
      </c>
      <c r="E32" s="136"/>
      <c r="F32" s="176"/>
    </row>
    <row r="33" ht="26.1" customHeight="1" spans="1:6">
      <c r="A33" s="168"/>
      <c r="B33" s="135" t="s">
        <v>24</v>
      </c>
      <c r="C33" s="136"/>
      <c r="D33" s="135" t="s">
        <v>46</v>
      </c>
      <c r="E33" s="136"/>
      <c r="F33" s="176"/>
    </row>
    <row r="34" ht="26.1" customHeight="1" spans="1:6">
      <c r="A34" s="168"/>
      <c r="B34" s="135" t="s">
        <v>24</v>
      </c>
      <c r="C34" s="136"/>
      <c r="D34" s="135" t="s">
        <v>47</v>
      </c>
      <c r="E34" s="136"/>
      <c r="F34" s="176"/>
    </row>
    <row r="35" ht="26.1" customHeight="1" spans="1:6">
      <c r="A35" s="168"/>
      <c r="B35" s="135" t="s">
        <v>24</v>
      </c>
      <c r="C35" s="136"/>
      <c r="D35" s="135" t="s">
        <v>48</v>
      </c>
      <c r="E35" s="136"/>
      <c r="F35" s="176"/>
    </row>
    <row r="36" ht="26.1" customHeight="1" spans="1:6">
      <c r="A36" s="177"/>
      <c r="B36" s="131" t="s">
        <v>49</v>
      </c>
      <c r="C36" s="134">
        <f>C6+C7</f>
        <v>5168048.57</v>
      </c>
      <c r="D36" s="131" t="s">
        <v>50</v>
      </c>
      <c r="E36" s="134">
        <f>SUM(E6:E35)</f>
        <v>5168048.57</v>
      </c>
      <c r="F36" s="178"/>
    </row>
    <row r="37" ht="26.1" customHeight="1" spans="1:6">
      <c r="A37" s="168"/>
      <c r="B37" s="135" t="s">
        <v>51</v>
      </c>
      <c r="C37" s="136"/>
      <c r="D37" s="135" t="s">
        <v>52</v>
      </c>
      <c r="E37" s="136"/>
      <c r="F37" s="248"/>
    </row>
    <row r="38" ht="26.1" customHeight="1" spans="1:6">
      <c r="A38" s="249"/>
      <c r="B38" s="135" t="s">
        <v>53</v>
      </c>
      <c r="C38" s="136"/>
      <c r="D38" s="135" t="s">
        <v>54</v>
      </c>
      <c r="E38" s="136"/>
      <c r="F38" s="248"/>
    </row>
    <row r="39" ht="26.1" customHeight="1" spans="1:6">
      <c r="A39" s="249"/>
      <c r="B39" s="250"/>
      <c r="C39" s="250"/>
      <c r="D39" s="135" t="s">
        <v>55</v>
      </c>
      <c r="E39" s="136"/>
      <c r="F39" s="248"/>
    </row>
    <row r="40" ht="26.1" customHeight="1" spans="1:6">
      <c r="A40" s="251"/>
      <c r="B40" s="131" t="s">
        <v>56</v>
      </c>
      <c r="C40" s="134">
        <f>C36</f>
        <v>5168048.57</v>
      </c>
      <c r="D40" s="131" t="s">
        <v>57</v>
      </c>
      <c r="E40" s="134">
        <f>E36</f>
        <v>5168048.57</v>
      </c>
      <c r="F40" s="252"/>
    </row>
    <row r="41" ht="9.75" customHeight="1" spans="1:6">
      <c r="A41" s="229"/>
      <c r="B41" s="229"/>
      <c r="C41" s="253"/>
      <c r="D41" s="253"/>
      <c r="E41" s="229"/>
      <c r="F41" s="23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O12" sqref="O12"/>
    </sheetView>
  </sheetViews>
  <sheetFormatPr defaultColWidth="9" defaultRowHeight="13.5"/>
  <sheetData>
    <row r="1" spans="1:1">
      <c r="A1" t="s">
        <v>405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46.5" customHeight="1" spans="1:9">
      <c r="A4" s="26" t="s">
        <v>281</v>
      </c>
      <c r="B4" s="27" t="s">
        <v>406</v>
      </c>
      <c r="C4" s="28"/>
      <c r="D4" s="28"/>
      <c r="E4" s="28"/>
      <c r="F4" s="28"/>
      <c r="G4" s="28"/>
      <c r="H4" s="28"/>
      <c r="I4" s="59"/>
    </row>
    <row r="5" ht="46.5" customHeight="1" spans="1:9">
      <c r="A5" s="29" t="s">
        <v>283</v>
      </c>
      <c r="B5" s="30" t="s">
        <v>244</v>
      </c>
      <c r="C5" s="30"/>
      <c r="D5" s="30"/>
      <c r="E5" s="30"/>
      <c r="F5" s="30"/>
      <c r="G5" s="30"/>
      <c r="H5" s="30"/>
      <c r="I5" s="30"/>
    </row>
    <row r="6" ht="46.5" customHeight="1" spans="1:9">
      <c r="A6" s="31" t="s">
        <v>284</v>
      </c>
      <c r="B6" s="32" t="s">
        <v>285</v>
      </c>
      <c r="C6" s="32"/>
      <c r="D6" s="32"/>
      <c r="E6" s="33">
        <v>6</v>
      </c>
      <c r="F6" s="33"/>
      <c r="G6" s="33"/>
      <c r="H6" s="33"/>
      <c r="I6" s="33"/>
    </row>
    <row r="7" ht="46.5" customHeight="1" spans="1:9">
      <c r="A7" s="34"/>
      <c r="B7" s="32" t="s">
        <v>286</v>
      </c>
      <c r="C7" s="32"/>
      <c r="D7" s="32"/>
      <c r="E7" s="33">
        <v>6</v>
      </c>
      <c r="F7" s="33"/>
      <c r="G7" s="33"/>
      <c r="H7" s="33"/>
      <c r="I7" s="33"/>
    </row>
    <row r="8" ht="46.5" customHeight="1" spans="1:9">
      <c r="A8" s="34"/>
      <c r="B8" s="32" t="s">
        <v>287</v>
      </c>
      <c r="C8" s="32"/>
      <c r="D8" s="32"/>
      <c r="E8" s="33" t="s">
        <v>4</v>
      </c>
      <c r="F8" s="33"/>
      <c r="G8" s="33"/>
      <c r="H8" s="33"/>
      <c r="I8" s="33"/>
    </row>
    <row r="9" ht="46.5" customHeight="1" spans="1:9">
      <c r="A9" s="35" t="s">
        <v>288</v>
      </c>
      <c r="B9" s="36" t="s">
        <v>407</v>
      </c>
      <c r="C9" s="36"/>
      <c r="D9" s="36"/>
      <c r="E9" s="36"/>
      <c r="F9" s="36"/>
      <c r="G9" s="36"/>
      <c r="H9" s="36"/>
      <c r="I9" s="36"/>
    </row>
    <row r="10" ht="46.5" customHeigh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ht="46.5" customHeight="1" spans="1:9">
      <c r="A11" s="34" t="s">
        <v>290</v>
      </c>
      <c r="B11" s="38" t="s">
        <v>291</v>
      </c>
      <c r="C11" s="38" t="s">
        <v>292</v>
      </c>
      <c r="D11" s="39" t="s">
        <v>293</v>
      </c>
      <c r="E11" s="39"/>
      <c r="F11" s="39" t="s">
        <v>294</v>
      </c>
      <c r="G11" s="39"/>
      <c r="H11" s="39"/>
      <c r="I11" s="39"/>
    </row>
    <row r="12" ht="46.5" customHeight="1" spans="1:9">
      <c r="A12" s="34"/>
      <c r="B12" s="40" t="s">
        <v>295</v>
      </c>
      <c r="C12" s="40" t="s">
        <v>296</v>
      </c>
      <c r="D12" s="41" t="s">
        <v>408</v>
      </c>
      <c r="E12" s="42"/>
      <c r="F12" s="62" t="s">
        <v>409</v>
      </c>
      <c r="G12" s="43"/>
      <c r="H12" s="43"/>
      <c r="I12" s="42"/>
    </row>
    <row r="13" ht="46.5" customHeight="1" spans="1:9">
      <c r="A13" s="34"/>
      <c r="B13" s="40"/>
      <c r="C13" s="40"/>
      <c r="D13" s="44"/>
      <c r="E13" s="45"/>
      <c r="F13" s="44"/>
      <c r="G13" s="46"/>
      <c r="H13" s="46"/>
      <c r="I13" s="45"/>
    </row>
    <row r="14" ht="46.5" customHeight="1" spans="1:9">
      <c r="A14" s="34"/>
      <c r="B14" s="40"/>
      <c r="C14" s="34" t="s">
        <v>299</v>
      </c>
      <c r="D14" s="52" t="s">
        <v>410</v>
      </c>
      <c r="E14" s="60"/>
      <c r="F14" s="52" t="s">
        <v>398</v>
      </c>
      <c r="G14" s="53"/>
      <c r="H14" s="53"/>
      <c r="I14" s="60"/>
    </row>
    <row r="15" ht="46.5" customHeight="1" spans="1:9">
      <c r="A15" s="34"/>
      <c r="B15" s="40"/>
      <c r="C15" s="34"/>
      <c r="D15" s="63"/>
      <c r="E15" s="64"/>
      <c r="F15" s="63"/>
      <c r="G15" s="65"/>
      <c r="H15" s="65"/>
      <c r="I15" s="64"/>
    </row>
    <row r="16" ht="46.5" customHeight="1" spans="1:9">
      <c r="A16" s="34"/>
      <c r="B16" s="40"/>
      <c r="C16" s="34" t="s">
        <v>301</v>
      </c>
      <c r="D16" s="52" t="s">
        <v>411</v>
      </c>
      <c r="E16" s="60"/>
      <c r="F16" s="52" t="s">
        <v>398</v>
      </c>
      <c r="G16" s="53"/>
      <c r="H16" s="53"/>
      <c r="I16" s="60"/>
    </row>
    <row r="17" ht="46.5" customHeight="1" spans="1:9">
      <c r="A17" s="34"/>
      <c r="B17" s="40"/>
      <c r="C17" s="34"/>
      <c r="D17" s="63"/>
      <c r="E17" s="64"/>
      <c r="F17" s="63"/>
      <c r="G17" s="65"/>
      <c r="H17" s="65"/>
      <c r="I17" s="64"/>
    </row>
    <row r="18" ht="46.5" customHeight="1" spans="1:9">
      <c r="A18" s="34"/>
      <c r="B18" s="40"/>
      <c r="C18" s="34" t="s">
        <v>304</v>
      </c>
      <c r="D18" s="52" t="s">
        <v>412</v>
      </c>
      <c r="E18" s="60"/>
      <c r="F18" s="66" t="s">
        <v>413</v>
      </c>
      <c r="G18" s="67"/>
      <c r="H18" s="67"/>
      <c r="I18" s="70"/>
    </row>
    <row r="19" ht="46.5" customHeight="1" spans="1:9">
      <c r="A19" s="34"/>
      <c r="B19" s="40"/>
      <c r="C19" s="34"/>
      <c r="D19" s="63"/>
      <c r="E19" s="64"/>
      <c r="F19" s="68"/>
      <c r="G19" s="69"/>
      <c r="H19" s="69"/>
      <c r="I19" s="71"/>
    </row>
    <row r="20" ht="46.5" customHeight="1" spans="1:9">
      <c r="A20" s="34"/>
      <c r="B20" s="51" t="s">
        <v>307</v>
      </c>
      <c r="C20" s="37" t="s">
        <v>311</v>
      </c>
      <c r="D20" s="52" t="s">
        <v>414</v>
      </c>
      <c r="E20" s="53"/>
      <c r="F20" s="52" t="s">
        <v>415</v>
      </c>
      <c r="G20" s="53"/>
      <c r="H20" s="53"/>
      <c r="I20" s="60"/>
    </row>
    <row r="21" ht="46.5" customHeight="1" spans="1:9">
      <c r="A21" s="34"/>
      <c r="B21" s="54"/>
      <c r="C21" s="55"/>
      <c r="D21" s="56"/>
      <c r="E21" s="57"/>
      <c r="F21" s="56"/>
      <c r="G21" s="57"/>
      <c r="H21" s="57"/>
      <c r="I21" s="61"/>
    </row>
    <row r="22" ht="46.5" customHeight="1" spans="1:9">
      <c r="A22" s="34"/>
      <c r="B22" s="54"/>
      <c r="C22" s="31" t="s">
        <v>313</v>
      </c>
      <c r="D22" s="52" t="s">
        <v>416</v>
      </c>
      <c r="E22" s="53"/>
      <c r="F22" s="52" t="s">
        <v>415</v>
      </c>
      <c r="G22" s="53"/>
      <c r="H22" s="53"/>
      <c r="I22" s="60"/>
    </row>
    <row r="23" ht="46.5" customHeight="1" spans="1:9">
      <c r="A23" s="34"/>
      <c r="B23" s="54"/>
      <c r="C23" s="35" t="s">
        <v>315</v>
      </c>
      <c r="D23" s="52" t="s">
        <v>417</v>
      </c>
      <c r="E23" s="53"/>
      <c r="F23" s="52" t="s">
        <v>321</v>
      </c>
      <c r="G23" s="53"/>
      <c r="H23" s="53"/>
      <c r="I23" s="60"/>
    </row>
    <row r="24" ht="46.5" customHeight="1" spans="1:9">
      <c r="A24" s="34"/>
      <c r="B24" s="34" t="s">
        <v>318</v>
      </c>
      <c r="C24" s="58" t="s">
        <v>319</v>
      </c>
      <c r="D24" s="36" t="s">
        <v>418</v>
      </c>
      <c r="E24" s="36"/>
      <c r="F24" s="36" t="s">
        <v>321</v>
      </c>
      <c r="G24" s="36"/>
      <c r="H24" s="36"/>
      <c r="I24" s="36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D18:E19"/>
    <mergeCell ref="F18:I19"/>
    <mergeCell ref="D20:E21"/>
    <mergeCell ref="F20:I21"/>
    <mergeCell ref="D14:E15"/>
    <mergeCell ref="F14:I15"/>
    <mergeCell ref="D16:E17"/>
    <mergeCell ref="F16:I17"/>
    <mergeCell ref="B9:I10"/>
    <mergeCell ref="D12:E13"/>
    <mergeCell ref="F12:I1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O10" sqref="O10"/>
    </sheetView>
  </sheetViews>
  <sheetFormatPr defaultColWidth="9" defaultRowHeight="13.5"/>
  <sheetData>
    <row r="1" spans="1:1">
      <c r="A1" t="s">
        <v>419</v>
      </c>
    </row>
    <row r="2" ht="20.25" spans="1:9">
      <c r="A2" s="24" t="s">
        <v>279</v>
      </c>
      <c r="B2" s="24"/>
      <c r="C2" s="24"/>
      <c r="D2" s="24"/>
      <c r="E2" s="24"/>
      <c r="F2" s="24"/>
      <c r="G2" s="24"/>
      <c r="H2" s="24"/>
      <c r="I2" s="24"/>
    </row>
    <row r="3" ht="47.25" customHeight="1" spans="1:9">
      <c r="A3" s="25" t="s">
        <v>280</v>
      </c>
      <c r="B3" s="25"/>
      <c r="C3" s="25"/>
      <c r="D3" s="25"/>
      <c r="E3" s="25"/>
      <c r="F3" s="25"/>
      <c r="G3" s="25"/>
      <c r="H3" s="25"/>
      <c r="I3" s="25"/>
    </row>
    <row r="4" ht="47.25" customHeight="1" spans="1:9">
      <c r="A4" s="26" t="s">
        <v>281</v>
      </c>
      <c r="B4" s="27" t="s">
        <v>420</v>
      </c>
      <c r="C4" s="28"/>
      <c r="D4" s="28"/>
      <c r="E4" s="28"/>
      <c r="F4" s="28"/>
      <c r="G4" s="28"/>
      <c r="H4" s="28"/>
      <c r="I4" s="59"/>
    </row>
    <row r="5" ht="47.25" customHeight="1" spans="1:9">
      <c r="A5" s="29" t="s">
        <v>283</v>
      </c>
      <c r="B5" s="30" t="s">
        <v>244</v>
      </c>
      <c r="C5" s="30"/>
      <c r="D5" s="30"/>
      <c r="E5" s="30"/>
      <c r="F5" s="30"/>
      <c r="G5" s="30"/>
      <c r="H5" s="30"/>
      <c r="I5" s="30"/>
    </row>
    <row r="6" ht="47.25" customHeight="1" spans="1:9">
      <c r="A6" s="31" t="s">
        <v>284</v>
      </c>
      <c r="B6" s="32" t="s">
        <v>285</v>
      </c>
      <c r="C6" s="32"/>
      <c r="D6" s="32"/>
      <c r="E6" s="33">
        <v>2</v>
      </c>
      <c r="F6" s="33"/>
      <c r="G6" s="33"/>
      <c r="H6" s="33"/>
      <c r="I6" s="33"/>
    </row>
    <row r="7" ht="47.25" customHeight="1" spans="1:9">
      <c r="A7" s="34"/>
      <c r="B7" s="32" t="s">
        <v>286</v>
      </c>
      <c r="C7" s="32"/>
      <c r="D7" s="32"/>
      <c r="E7" s="33">
        <v>2</v>
      </c>
      <c r="F7" s="33"/>
      <c r="G7" s="33"/>
      <c r="H7" s="33"/>
      <c r="I7" s="33"/>
    </row>
    <row r="8" ht="47.25" customHeight="1" spans="1:9">
      <c r="A8" s="34"/>
      <c r="B8" s="32" t="s">
        <v>287</v>
      </c>
      <c r="C8" s="32"/>
      <c r="D8" s="32"/>
      <c r="E8" s="33" t="s">
        <v>4</v>
      </c>
      <c r="F8" s="33"/>
      <c r="G8" s="33"/>
      <c r="H8" s="33"/>
      <c r="I8" s="33"/>
    </row>
    <row r="9" ht="47.25" customHeight="1" spans="1:9">
      <c r="A9" s="35" t="s">
        <v>288</v>
      </c>
      <c r="B9" s="36" t="s">
        <v>421</v>
      </c>
      <c r="C9" s="36"/>
      <c r="D9" s="36"/>
      <c r="E9" s="36"/>
      <c r="F9" s="36"/>
      <c r="G9" s="36"/>
      <c r="H9" s="36"/>
      <c r="I9" s="36"/>
    </row>
    <row r="10" ht="47.25" customHeigh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ht="47.25" customHeight="1" spans="1:9">
      <c r="A11" s="34" t="s">
        <v>290</v>
      </c>
      <c r="B11" s="38" t="s">
        <v>291</v>
      </c>
      <c r="C11" s="38" t="s">
        <v>292</v>
      </c>
      <c r="D11" s="39" t="s">
        <v>293</v>
      </c>
      <c r="E11" s="39"/>
      <c r="F11" s="39" t="s">
        <v>294</v>
      </c>
      <c r="G11" s="39"/>
      <c r="H11" s="39"/>
      <c r="I11" s="39"/>
    </row>
    <row r="12" ht="47.25" customHeight="1" spans="1:9">
      <c r="A12" s="34"/>
      <c r="B12" s="40" t="s">
        <v>295</v>
      </c>
      <c r="C12" s="40" t="s">
        <v>296</v>
      </c>
      <c r="D12" s="41" t="s">
        <v>422</v>
      </c>
      <c r="E12" s="42"/>
      <c r="F12" s="41" t="s">
        <v>423</v>
      </c>
      <c r="G12" s="43"/>
      <c r="H12" s="43"/>
      <c r="I12" s="42"/>
    </row>
    <row r="13" ht="47.25" customHeight="1" spans="1:9">
      <c r="A13" s="34"/>
      <c r="B13" s="40"/>
      <c r="C13" s="40"/>
      <c r="D13" s="44"/>
      <c r="E13" s="45"/>
      <c r="F13" s="44"/>
      <c r="G13" s="46"/>
      <c r="H13" s="46"/>
      <c r="I13" s="45"/>
    </row>
    <row r="14" ht="47.25" customHeight="1" spans="1:9">
      <c r="A14" s="34"/>
      <c r="B14" s="40"/>
      <c r="C14" s="34" t="s">
        <v>299</v>
      </c>
      <c r="D14" s="47" t="s">
        <v>424</v>
      </c>
      <c r="E14" s="48"/>
      <c r="F14" s="47" t="s">
        <v>425</v>
      </c>
      <c r="G14" s="49"/>
      <c r="H14" s="49"/>
      <c r="I14" s="48"/>
    </row>
    <row r="15" ht="47.25" customHeight="1" spans="1:9">
      <c r="A15" s="34"/>
      <c r="B15" s="40"/>
      <c r="C15" s="34" t="s">
        <v>301</v>
      </c>
      <c r="D15" s="47" t="s">
        <v>399</v>
      </c>
      <c r="E15" s="48"/>
      <c r="F15" s="47" t="s">
        <v>303</v>
      </c>
      <c r="G15" s="49"/>
      <c r="H15" s="49"/>
      <c r="I15" s="48"/>
    </row>
    <row r="16" ht="47.25" customHeight="1" spans="1:9">
      <c r="A16" s="34"/>
      <c r="B16" s="40"/>
      <c r="C16" s="34" t="s">
        <v>304</v>
      </c>
      <c r="D16" s="47" t="s">
        <v>412</v>
      </c>
      <c r="E16" s="48"/>
      <c r="F16" s="50" t="s">
        <v>426</v>
      </c>
      <c r="G16" s="50"/>
      <c r="H16" s="50"/>
      <c r="I16" s="50"/>
    </row>
    <row r="17" ht="47.25" customHeight="1" spans="1:9">
      <c r="A17" s="34"/>
      <c r="B17" s="51" t="s">
        <v>307</v>
      </c>
      <c r="C17" s="37" t="s">
        <v>308</v>
      </c>
      <c r="D17" s="52" t="s">
        <v>427</v>
      </c>
      <c r="E17" s="53"/>
      <c r="F17" s="52" t="s">
        <v>415</v>
      </c>
      <c r="G17" s="53"/>
      <c r="H17" s="53"/>
      <c r="I17" s="60"/>
    </row>
    <row r="18" ht="47.25" customHeight="1" spans="1:9">
      <c r="A18" s="34"/>
      <c r="B18" s="54"/>
      <c r="C18" s="55"/>
      <c r="D18" s="56"/>
      <c r="E18" s="57"/>
      <c r="F18" s="56"/>
      <c r="G18" s="57"/>
      <c r="H18" s="57"/>
      <c r="I18" s="61"/>
    </row>
    <row r="19" ht="47.25" customHeight="1" spans="1:9">
      <c r="A19" s="34"/>
      <c r="B19" s="54"/>
      <c r="C19" s="31" t="s">
        <v>313</v>
      </c>
      <c r="D19" s="52" t="s">
        <v>428</v>
      </c>
      <c r="E19" s="53"/>
      <c r="F19" s="52" t="s">
        <v>415</v>
      </c>
      <c r="G19" s="53"/>
      <c r="H19" s="53"/>
      <c r="I19" s="60"/>
    </row>
    <row r="20" ht="47.25" customHeight="1" spans="1:9">
      <c r="A20" s="34"/>
      <c r="B20" s="54"/>
      <c r="C20" s="35" t="s">
        <v>315</v>
      </c>
      <c r="D20" s="52" t="s">
        <v>429</v>
      </c>
      <c r="E20" s="53"/>
      <c r="F20" s="52" t="s">
        <v>415</v>
      </c>
      <c r="G20" s="53"/>
      <c r="H20" s="53"/>
      <c r="I20" s="60"/>
    </row>
    <row r="21" ht="47.25" customHeight="1" spans="1:9">
      <c r="A21" s="34"/>
      <c r="B21" s="34" t="s">
        <v>318</v>
      </c>
      <c r="C21" s="58" t="s">
        <v>319</v>
      </c>
      <c r="D21" s="36" t="s">
        <v>430</v>
      </c>
      <c r="E21" s="36"/>
      <c r="F21" s="36" t="s">
        <v>431</v>
      </c>
      <c r="G21" s="36"/>
      <c r="H21" s="36"/>
      <c r="I21" s="36"/>
    </row>
  </sheetData>
  <mergeCells count="36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4:E14"/>
    <mergeCell ref="F14:I14"/>
    <mergeCell ref="D15:E15"/>
    <mergeCell ref="F15:I15"/>
    <mergeCell ref="D16:E16"/>
    <mergeCell ref="F16:I16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C17:C18"/>
    <mergeCell ref="D17:E18"/>
    <mergeCell ref="F17:I18"/>
    <mergeCell ref="B9:I10"/>
    <mergeCell ref="D12:E13"/>
    <mergeCell ref="F12:I13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L8" sqref="L8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23.625" style="1" customWidth="1"/>
    <col min="9" max="9" width="9.75" style="1" customWidth="1"/>
    <col min="10" max="16382" width="10" style="1"/>
  </cols>
  <sheetData>
    <row r="1" ht="24.95" customHeight="1" spans="1:1">
      <c r="A1" s="2" t="s">
        <v>432</v>
      </c>
    </row>
    <row r="2" ht="27" customHeight="1" spans="1:8">
      <c r="A2" s="3" t="s">
        <v>433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434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435</v>
      </c>
      <c r="B4" s="5"/>
      <c r="C4" s="5"/>
      <c r="D4" s="5" t="s">
        <v>436</v>
      </c>
      <c r="E4" s="5"/>
      <c r="F4" s="5"/>
      <c r="G4" s="5"/>
      <c r="H4" s="5"/>
    </row>
    <row r="5" ht="26.45" customHeight="1" spans="1:8">
      <c r="A5" s="5" t="s">
        <v>437</v>
      </c>
      <c r="B5" s="5" t="s">
        <v>438</v>
      </c>
      <c r="C5" s="5"/>
      <c r="D5" s="5" t="s">
        <v>439</v>
      </c>
      <c r="E5" s="5"/>
      <c r="F5" s="5"/>
      <c r="G5" s="5"/>
      <c r="H5" s="5"/>
    </row>
    <row r="6" ht="26.45" customHeight="1" spans="1:8">
      <c r="A6" s="5"/>
      <c r="B6" s="6" t="s">
        <v>82</v>
      </c>
      <c r="C6" s="6"/>
      <c r="D6" s="6" t="s">
        <v>440</v>
      </c>
      <c r="E6" s="6"/>
      <c r="F6" s="6"/>
      <c r="G6" s="6"/>
      <c r="H6" s="6"/>
    </row>
    <row r="7" ht="26.45" customHeight="1" spans="1:8">
      <c r="A7" s="5"/>
      <c r="B7" s="7" t="s">
        <v>83</v>
      </c>
      <c r="C7" s="8"/>
      <c r="D7" s="7" t="s">
        <v>441</v>
      </c>
      <c r="E7" s="9"/>
      <c r="F7" s="9"/>
      <c r="G7" s="9"/>
      <c r="H7" s="8"/>
    </row>
    <row r="8" ht="26.45" customHeight="1" spans="1:8">
      <c r="A8" s="5"/>
      <c r="B8" s="10"/>
      <c r="C8" s="11"/>
      <c r="D8" s="10"/>
      <c r="E8" s="12"/>
      <c r="F8" s="12"/>
      <c r="G8" s="12"/>
      <c r="H8" s="11"/>
    </row>
    <row r="9" ht="26.45" customHeight="1" spans="1:8">
      <c r="A9" s="5"/>
      <c r="B9" s="13"/>
      <c r="C9" s="14"/>
      <c r="D9" s="13"/>
      <c r="E9" s="15"/>
      <c r="F9" s="15"/>
      <c r="G9" s="15"/>
      <c r="H9" s="14"/>
    </row>
    <row r="10" ht="26.45" customHeight="1" spans="1:8">
      <c r="A10" s="5"/>
      <c r="B10" s="5" t="s">
        <v>442</v>
      </c>
      <c r="C10" s="5"/>
      <c r="D10" s="5"/>
      <c r="E10" s="5"/>
      <c r="F10" s="5" t="s">
        <v>443</v>
      </c>
      <c r="G10" s="5" t="s">
        <v>286</v>
      </c>
      <c r="H10" s="5" t="s">
        <v>287</v>
      </c>
    </row>
    <row r="11" ht="26.45" customHeight="1" spans="1:8">
      <c r="A11" s="5"/>
      <c r="B11" s="5"/>
      <c r="C11" s="5"/>
      <c r="D11" s="5"/>
      <c r="E11" s="5"/>
      <c r="F11" s="16">
        <v>516.8</v>
      </c>
      <c r="G11" s="16">
        <v>516.8</v>
      </c>
      <c r="H11" s="16"/>
    </row>
    <row r="12" ht="26.45" customHeight="1" spans="1:8">
      <c r="A12" s="17" t="s">
        <v>444</v>
      </c>
      <c r="B12" s="18" t="s">
        <v>445</v>
      </c>
      <c r="C12" s="18"/>
      <c r="D12" s="18"/>
      <c r="E12" s="18"/>
      <c r="F12" s="18"/>
      <c r="G12" s="18"/>
      <c r="H12" s="18"/>
    </row>
    <row r="13" ht="26.45" customHeight="1" spans="1:8">
      <c r="A13" s="19" t="s">
        <v>446</v>
      </c>
      <c r="B13" s="19" t="s">
        <v>291</v>
      </c>
      <c r="C13" s="19" t="s">
        <v>292</v>
      </c>
      <c r="D13" s="19"/>
      <c r="E13" s="19" t="s">
        <v>293</v>
      </c>
      <c r="F13" s="19"/>
      <c r="G13" s="19" t="s">
        <v>447</v>
      </c>
      <c r="H13" s="19"/>
    </row>
    <row r="14" ht="59.1" customHeight="1" spans="1:8">
      <c r="A14" s="19"/>
      <c r="B14" s="20" t="s">
        <v>448</v>
      </c>
      <c r="C14" s="20" t="s">
        <v>296</v>
      </c>
      <c r="D14" s="20"/>
      <c r="E14" s="20" t="s">
        <v>82</v>
      </c>
      <c r="F14" s="20"/>
      <c r="G14" s="20" t="s">
        <v>449</v>
      </c>
      <c r="H14" s="20"/>
    </row>
    <row r="15" ht="26.45" customHeight="1" spans="1:8">
      <c r="A15" s="19"/>
      <c r="B15" s="20"/>
      <c r="C15" s="20"/>
      <c r="D15" s="20"/>
      <c r="E15" s="20" t="s">
        <v>83</v>
      </c>
      <c r="F15" s="20"/>
      <c r="G15" s="20" t="s">
        <v>450</v>
      </c>
      <c r="H15" s="20"/>
    </row>
    <row r="16" ht="26.45" customHeight="1" spans="1:8">
      <c r="A16" s="19"/>
      <c r="B16" s="20"/>
      <c r="C16" s="20" t="s">
        <v>299</v>
      </c>
      <c r="D16" s="20"/>
      <c r="E16" s="20" t="s">
        <v>82</v>
      </c>
      <c r="F16" s="20"/>
      <c r="G16" s="20" t="s">
        <v>451</v>
      </c>
      <c r="H16" s="20"/>
    </row>
    <row r="17" ht="26.45" customHeight="1" spans="1:8">
      <c r="A17" s="19"/>
      <c r="B17" s="20"/>
      <c r="C17" s="20"/>
      <c r="D17" s="20"/>
      <c r="E17" s="20" t="s">
        <v>83</v>
      </c>
      <c r="F17" s="20"/>
      <c r="G17" s="20" t="s">
        <v>452</v>
      </c>
      <c r="H17" s="20"/>
    </row>
    <row r="18" ht="26.45" customHeight="1" spans="1:8">
      <c r="A18" s="19"/>
      <c r="B18" s="20"/>
      <c r="C18" s="20" t="s">
        <v>301</v>
      </c>
      <c r="D18" s="20"/>
      <c r="E18" s="20" t="s">
        <v>82</v>
      </c>
      <c r="F18" s="20"/>
      <c r="G18" s="20" t="s">
        <v>453</v>
      </c>
      <c r="H18" s="20"/>
    </row>
    <row r="19" ht="26.45" customHeight="1" spans="1:8">
      <c r="A19" s="19"/>
      <c r="B19" s="20"/>
      <c r="C19" s="20"/>
      <c r="D19" s="20"/>
      <c r="E19" s="20" t="s">
        <v>83</v>
      </c>
      <c r="F19" s="20"/>
      <c r="G19" s="20" t="s">
        <v>453</v>
      </c>
      <c r="H19" s="20"/>
    </row>
    <row r="20" ht="26.45" customHeight="1" spans="1:8">
      <c r="A20" s="19"/>
      <c r="B20" s="20"/>
      <c r="C20" s="20" t="s">
        <v>304</v>
      </c>
      <c r="D20" s="20"/>
      <c r="E20" s="20" t="s">
        <v>82</v>
      </c>
      <c r="F20" s="20"/>
      <c r="G20" s="20" t="s">
        <v>454</v>
      </c>
      <c r="H20" s="20"/>
    </row>
    <row r="21" ht="26.45" customHeight="1" spans="1:8">
      <c r="A21" s="19"/>
      <c r="B21" s="20"/>
      <c r="C21" s="20"/>
      <c r="D21" s="20"/>
      <c r="E21" s="20" t="s">
        <v>83</v>
      </c>
      <c r="F21" s="20"/>
      <c r="G21" s="20" t="s">
        <v>455</v>
      </c>
      <c r="H21" s="20"/>
    </row>
    <row r="22" ht="26.45" customHeight="1" spans="1:8">
      <c r="A22" s="19"/>
      <c r="B22" s="20" t="s">
        <v>307</v>
      </c>
      <c r="C22" s="20" t="s">
        <v>311</v>
      </c>
      <c r="D22" s="20"/>
      <c r="E22" s="20"/>
      <c r="F22" s="20"/>
      <c r="G22" s="20"/>
      <c r="H22" s="20"/>
    </row>
    <row r="23" ht="86.25" customHeight="1" spans="1:8">
      <c r="A23" s="19"/>
      <c r="B23" s="20"/>
      <c r="C23" s="20" t="s">
        <v>308</v>
      </c>
      <c r="D23" s="20"/>
      <c r="E23" s="20" t="s">
        <v>456</v>
      </c>
      <c r="F23" s="20"/>
      <c r="G23" s="20" t="s">
        <v>457</v>
      </c>
      <c r="H23" s="20"/>
    </row>
    <row r="24" ht="26.45" customHeight="1" spans="1:8">
      <c r="A24" s="19"/>
      <c r="B24" s="20"/>
      <c r="C24" s="20" t="s">
        <v>313</v>
      </c>
      <c r="D24" s="20"/>
      <c r="E24" s="20"/>
      <c r="F24" s="20"/>
      <c r="G24" s="20"/>
      <c r="H24" s="20"/>
    </row>
    <row r="25" ht="26.45" customHeight="1" spans="1:8">
      <c r="A25" s="19"/>
      <c r="B25" s="20"/>
      <c r="C25" s="20" t="s">
        <v>315</v>
      </c>
      <c r="D25" s="20"/>
      <c r="E25" s="20"/>
      <c r="F25" s="20"/>
      <c r="G25" s="20"/>
      <c r="H25" s="20"/>
    </row>
    <row r="26" ht="26.45" customHeight="1" spans="1:8">
      <c r="A26" s="19"/>
      <c r="B26" s="20" t="s">
        <v>318</v>
      </c>
      <c r="C26" s="20" t="s">
        <v>319</v>
      </c>
      <c r="D26" s="20"/>
      <c r="E26" s="20" t="s">
        <v>458</v>
      </c>
      <c r="F26" s="20"/>
      <c r="G26" s="20" t="s">
        <v>404</v>
      </c>
      <c r="H26" s="20"/>
    </row>
    <row r="27" ht="45" customHeight="1" spans="1:8">
      <c r="A27" s="21"/>
      <c r="B27" s="21"/>
      <c r="C27" s="21"/>
      <c r="D27" s="21"/>
      <c r="E27" s="21"/>
      <c r="F27" s="21"/>
      <c r="G27" s="21"/>
      <c r="H27" s="21"/>
    </row>
    <row r="28" ht="16.35" customHeight="1" spans="1:2">
      <c r="A28" s="22"/>
      <c r="B28" s="22"/>
    </row>
    <row r="29" ht="16.35" customHeight="1" spans="1:1">
      <c r="A29" s="22"/>
    </row>
    <row r="30" ht="16.35" customHeight="1" spans="1:15">
      <c r="A30" s="22"/>
      <c r="O30" s="23"/>
    </row>
    <row r="31" ht="16.35" customHeight="1" spans="1:1">
      <c r="A31" s="22"/>
    </row>
    <row r="32" ht="16.35" customHeight="1" spans="1:8">
      <c r="A32" s="22"/>
      <c r="B32" s="22"/>
      <c r="C32" s="22"/>
      <c r="D32" s="22"/>
      <c r="E32" s="22"/>
      <c r="F32" s="22"/>
      <c r="G32" s="22"/>
      <c r="H32" s="22"/>
    </row>
    <row r="33" ht="16.35" customHeight="1" spans="1:8">
      <c r="A33" s="22"/>
      <c r="B33" s="22"/>
      <c r="C33" s="22"/>
      <c r="D33" s="22"/>
      <c r="E33" s="22"/>
      <c r="F33" s="22"/>
      <c r="G33" s="22"/>
      <c r="H33" s="22"/>
    </row>
    <row r="34" ht="16.35" customHeight="1" spans="1:8">
      <c r="A34" s="22"/>
      <c r="B34" s="22"/>
      <c r="C34" s="22"/>
      <c r="D34" s="22"/>
      <c r="E34" s="22"/>
      <c r="F34" s="22"/>
      <c r="G34" s="22"/>
      <c r="H34" s="22"/>
    </row>
    <row r="35" ht="16.35" customHeight="1" spans="1:8">
      <c r="A35" s="22"/>
      <c r="B35" s="22"/>
      <c r="C35" s="22"/>
      <c r="D35" s="22"/>
      <c r="E35" s="22"/>
      <c r="F35" s="22"/>
      <c r="G35" s="22"/>
      <c r="H35" s="22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B7:C9"/>
    <mergeCell ref="D7:H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65" customWidth="1"/>
    <col min="2" max="2" width="16.875" style="165" customWidth="1"/>
    <col min="3" max="3" width="31.75" style="165" customWidth="1"/>
    <col min="4" max="4" width="17.125" style="165" customWidth="1"/>
    <col min="5" max="5" width="13" style="165" customWidth="1"/>
    <col min="6" max="6" width="16" style="165" customWidth="1"/>
    <col min="7" max="14" width="13" style="165" customWidth="1"/>
    <col min="15" max="15" width="1.5" style="165" customWidth="1"/>
    <col min="16" max="16" width="9.75" style="165" customWidth="1"/>
    <col min="17" max="16384" width="10" style="165"/>
  </cols>
  <sheetData>
    <row r="1" ht="24.95" customHeight="1" spans="1:15">
      <c r="A1" s="166"/>
      <c r="B1" s="2" t="s">
        <v>58</v>
      </c>
      <c r="C1" s="22"/>
      <c r="D1" s="233"/>
      <c r="E1" s="233"/>
      <c r="F1" s="233"/>
      <c r="G1" s="22"/>
      <c r="H1" s="22"/>
      <c r="I1" s="22"/>
      <c r="L1" s="22"/>
      <c r="M1" s="22"/>
      <c r="N1" s="167"/>
      <c r="O1" s="168"/>
    </row>
    <row r="2" ht="22.9" customHeight="1" spans="1:15">
      <c r="A2" s="166"/>
      <c r="B2" s="169" t="s">
        <v>59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8" t="s">
        <v>4</v>
      </c>
    </row>
    <row r="3" ht="19.5" customHeight="1" spans="1:15">
      <c r="A3" s="170"/>
      <c r="B3" s="171" t="s">
        <v>6</v>
      </c>
      <c r="C3" s="171"/>
      <c r="D3" s="170"/>
      <c r="E3" s="170"/>
      <c r="F3" s="215"/>
      <c r="G3" s="170"/>
      <c r="H3" s="215"/>
      <c r="I3" s="215"/>
      <c r="J3" s="215"/>
      <c r="K3" s="215"/>
      <c r="L3" s="215"/>
      <c r="M3" s="215"/>
      <c r="N3" s="242" t="s">
        <v>7</v>
      </c>
      <c r="O3" s="173"/>
    </row>
    <row r="4" ht="24.4" customHeight="1" spans="1:15">
      <c r="A4" s="174"/>
      <c r="B4" s="149" t="s">
        <v>10</v>
      </c>
      <c r="C4" s="149"/>
      <c r="D4" s="149" t="s">
        <v>60</v>
      </c>
      <c r="E4" s="149" t="s">
        <v>61</v>
      </c>
      <c r="F4" s="149" t="s">
        <v>62</v>
      </c>
      <c r="G4" s="149" t="s">
        <v>63</v>
      </c>
      <c r="H4" s="149" t="s">
        <v>64</v>
      </c>
      <c r="I4" s="149" t="s">
        <v>65</v>
      </c>
      <c r="J4" s="149" t="s">
        <v>66</v>
      </c>
      <c r="K4" s="149" t="s">
        <v>67</v>
      </c>
      <c r="L4" s="149" t="s">
        <v>68</v>
      </c>
      <c r="M4" s="149" t="s">
        <v>69</v>
      </c>
      <c r="N4" s="149" t="s">
        <v>70</v>
      </c>
      <c r="O4" s="176"/>
    </row>
    <row r="5" ht="24.4" customHeight="1" spans="1:15">
      <c r="A5" s="174"/>
      <c r="B5" s="149" t="s">
        <v>71</v>
      </c>
      <c r="C5" s="149" t="s">
        <v>72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76"/>
    </row>
    <row r="6" ht="24.4" customHeight="1" spans="1:15">
      <c r="A6" s="174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76"/>
    </row>
    <row r="7" s="235" customFormat="1" ht="27" customHeight="1" spans="1:15">
      <c r="A7" s="236"/>
      <c r="B7" s="237"/>
      <c r="C7" s="237" t="s">
        <v>73</v>
      </c>
      <c r="D7" s="238">
        <f>D8</f>
        <v>5168048.57</v>
      </c>
      <c r="E7" s="238"/>
      <c r="F7" s="238">
        <f>F8</f>
        <v>4878048.57</v>
      </c>
      <c r="G7" s="238">
        <f>G8</f>
        <v>290000</v>
      </c>
      <c r="H7" s="238"/>
      <c r="I7" s="238"/>
      <c r="J7" s="238"/>
      <c r="K7" s="238"/>
      <c r="L7" s="238"/>
      <c r="M7" s="238"/>
      <c r="N7" s="238"/>
      <c r="O7" s="243"/>
    </row>
    <row r="8" s="235" customFormat="1" ht="27" customHeight="1" spans="1:15">
      <c r="A8" s="236"/>
      <c r="B8" s="239" t="s">
        <v>74</v>
      </c>
      <c r="C8" s="240" t="s">
        <v>75</v>
      </c>
      <c r="D8" s="238">
        <f>F8+G8</f>
        <v>5168048.57</v>
      </c>
      <c r="E8" s="238"/>
      <c r="F8" s="241">
        <v>4878048.57</v>
      </c>
      <c r="G8" s="241">
        <v>290000</v>
      </c>
      <c r="H8" s="238"/>
      <c r="I8" s="238"/>
      <c r="J8" s="238"/>
      <c r="K8" s="238"/>
      <c r="L8" s="238"/>
      <c r="M8" s="238"/>
      <c r="N8" s="238"/>
      <c r="O8" s="243"/>
    </row>
    <row r="9" s="235" customFormat="1" ht="27" customHeight="1" spans="1:15">
      <c r="A9" s="236"/>
      <c r="B9" s="239" t="s">
        <v>76</v>
      </c>
      <c r="C9" s="240" t="s">
        <v>77</v>
      </c>
      <c r="D9" s="238">
        <f t="shared" ref="D9:D10" si="0">F9+G9</f>
        <v>3455442.19</v>
      </c>
      <c r="E9" s="238"/>
      <c r="F9" s="241">
        <v>3185442.19</v>
      </c>
      <c r="G9" s="241">
        <v>270000</v>
      </c>
      <c r="H9" s="238"/>
      <c r="I9" s="238"/>
      <c r="J9" s="238"/>
      <c r="K9" s="238"/>
      <c r="L9" s="238"/>
      <c r="M9" s="238"/>
      <c r="N9" s="238"/>
      <c r="O9" s="243"/>
    </row>
    <row r="10" s="235" customFormat="1" ht="27" customHeight="1" spans="1:15">
      <c r="A10" s="236"/>
      <c r="B10" s="239" t="s">
        <v>78</v>
      </c>
      <c r="C10" s="240" t="s">
        <v>79</v>
      </c>
      <c r="D10" s="238">
        <f t="shared" si="0"/>
        <v>1712606.38</v>
      </c>
      <c r="E10" s="238"/>
      <c r="F10" s="241">
        <v>1692606.38</v>
      </c>
      <c r="G10" s="241">
        <v>20000</v>
      </c>
      <c r="H10" s="238"/>
      <c r="I10" s="238"/>
      <c r="J10" s="238"/>
      <c r="K10" s="238"/>
      <c r="L10" s="238"/>
      <c r="M10" s="238"/>
      <c r="N10" s="238"/>
      <c r="O10" s="243"/>
    </row>
    <row r="11" ht="27" customHeight="1" spans="1:15">
      <c r="A11" s="177"/>
      <c r="B11" s="131"/>
      <c r="C11" s="131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78"/>
    </row>
    <row r="12" ht="27" customHeight="1" spans="1:15">
      <c r="A12" s="177"/>
      <c r="B12" s="131"/>
      <c r="C12" s="131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78"/>
    </row>
    <row r="13" ht="27" customHeight="1" spans="1:15">
      <c r="A13" s="177"/>
      <c r="B13" s="131"/>
      <c r="C13" s="131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78"/>
    </row>
    <row r="14" ht="27" customHeight="1" spans="1:15">
      <c r="A14" s="177"/>
      <c r="B14" s="131"/>
      <c r="C14" s="131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78"/>
    </row>
    <row r="15" ht="27" customHeight="1" spans="1:15">
      <c r="A15" s="177"/>
      <c r="B15" s="131"/>
      <c r="C15" s="131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78"/>
    </row>
    <row r="16" ht="27" customHeight="1" spans="1:15">
      <c r="A16" s="177"/>
      <c r="B16" s="131"/>
      <c r="C16" s="131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78"/>
    </row>
    <row r="17" ht="27" customHeight="1" spans="1:15">
      <c r="A17" s="177"/>
      <c r="B17" s="131"/>
      <c r="C17" s="131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78"/>
    </row>
    <row r="18" ht="27" customHeight="1" spans="1:15">
      <c r="A18" s="177"/>
      <c r="B18" s="131"/>
      <c r="C18" s="131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78"/>
    </row>
    <row r="19" ht="27" customHeight="1" spans="1:15">
      <c r="A19" s="177"/>
      <c r="B19" s="131"/>
      <c r="C19" s="131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78"/>
    </row>
    <row r="20" ht="27" customHeight="1" spans="1:15">
      <c r="A20" s="174"/>
      <c r="B20" s="135"/>
      <c r="C20" s="135" t="s">
        <v>24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75"/>
    </row>
    <row r="21" ht="27" customHeight="1" spans="1:15">
      <c r="A21" s="174"/>
      <c r="B21" s="135"/>
      <c r="C21" s="135" t="s">
        <v>24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75"/>
    </row>
    <row r="22" ht="9.75" customHeight="1" spans="1:15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4"/>
      <c r="O22" s="1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" style="196" customWidth="1"/>
    <col min="2" max="4" width="6.125" style="196" customWidth="1"/>
    <col min="5" max="5" width="11.25" style="196" customWidth="1"/>
    <col min="6" max="6" width="41" style="196" customWidth="1"/>
    <col min="7" max="10" width="16.375" style="196" customWidth="1"/>
    <col min="11" max="11" width="22.875" style="196" customWidth="1"/>
    <col min="12" max="12" width="1.5" style="196" customWidth="1"/>
    <col min="13" max="14" width="9.75" style="196" customWidth="1"/>
    <col min="15" max="16384" width="10" style="196"/>
  </cols>
  <sheetData>
    <row r="1" ht="24.95" customHeight="1" spans="1:12">
      <c r="A1" s="166"/>
      <c r="B1" s="2" t="s">
        <v>80</v>
      </c>
      <c r="C1" s="2"/>
      <c r="D1" s="2"/>
      <c r="E1" s="22"/>
      <c r="F1" s="22"/>
      <c r="G1" s="233"/>
      <c r="H1" s="233"/>
      <c r="I1" s="233"/>
      <c r="J1" s="233"/>
      <c r="K1" s="167"/>
      <c r="L1" s="168"/>
    </row>
    <row r="2" ht="22.9" customHeight="1" spans="1:12">
      <c r="A2" s="166"/>
      <c r="B2" s="197" t="s">
        <v>81</v>
      </c>
      <c r="C2" s="197"/>
      <c r="D2" s="197"/>
      <c r="E2" s="197"/>
      <c r="F2" s="197"/>
      <c r="G2" s="197"/>
      <c r="H2" s="197"/>
      <c r="I2" s="197"/>
      <c r="J2" s="197"/>
      <c r="K2" s="197"/>
      <c r="L2" s="168" t="s">
        <v>4</v>
      </c>
    </row>
    <row r="3" ht="19.5" customHeight="1" spans="1:12">
      <c r="A3" s="170"/>
      <c r="B3" s="171" t="s">
        <v>6</v>
      </c>
      <c r="C3" s="171"/>
      <c r="D3" s="171"/>
      <c r="E3" s="171"/>
      <c r="F3" s="171"/>
      <c r="G3" s="170"/>
      <c r="H3" s="170"/>
      <c r="I3" s="215"/>
      <c r="J3" s="215"/>
      <c r="K3" s="172" t="s">
        <v>7</v>
      </c>
      <c r="L3" s="173"/>
    </row>
    <row r="4" ht="24.4" customHeight="1" spans="1:12">
      <c r="A4" s="168"/>
      <c r="B4" s="157" t="s">
        <v>10</v>
      </c>
      <c r="C4" s="157"/>
      <c r="D4" s="157"/>
      <c r="E4" s="157"/>
      <c r="F4" s="157"/>
      <c r="G4" s="157" t="s">
        <v>60</v>
      </c>
      <c r="H4" s="157" t="s">
        <v>82</v>
      </c>
      <c r="I4" s="157" t="s">
        <v>83</v>
      </c>
      <c r="J4" s="157" t="s">
        <v>84</v>
      </c>
      <c r="K4" s="157" t="s">
        <v>85</v>
      </c>
      <c r="L4" s="175"/>
    </row>
    <row r="5" ht="24.4" customHeight="1" spans="1:12">
      <c r="A5" s="174"/>
      <c r="B5" s="157" t="s">
        <v>86</v>
      </c>
      <c r="C5" s="157"/>
      <c r="D5" s="157"/>
      <c r="E5" s="157" t="s">
        <v>71</v>
      </c>
      <c r="F5" s="157" t="s">
        <v>87</v>
      </c>
      <c r="G5" s="157"/>
      <c r="H5" s="157"/>
      <c r="I5" s="157"/>
      <c r="J5" s="157"/>
      <c r="K5" s="157"/>
      <c r="L5" s="175"/>
    </row>
    <row r="6" ht="24.4" customHeight="1" spans="1:12">
      <c r="A6" s="174"/>
      <c r="B6" s="157" t="s">
        <v>88</v>
      </c>
      <c r="C6" s="157" t="s">
        <v>89</v>
      </c>
      <c r="D6" s="157" t="s">
        <v>90</v>
      </c>
      <c r="E6" s="157"/>
      <c r="F6" s="157"/>
      <c r="G6" s="157"/>
      <c r="H6" s="157"/>
      <c r="I6" s="157"/>
      <c r="J6" s="157"/>
      <c r="K6" s="157"/>
      <c r="L6" s="176"/>
    </row>
    <row r="7" ht="27" customHeight="1" spans="1:12">
      <c r="A7" s="168"/>
      <c r="B7" s="157"/>
      <c r="C7" s="157"/>
      <c r="D7" s="157"/>
      <c r="E7" s="157"/>
      <c r="F7" s="157" t="s">
        <v>73</v>
      </c>
      <c r="G7" s="136">
        <f>H7+I7</f>
        <v>5168048.57</v>
      </c>
      <c r="H7" s="136">
        <f>SUM(H8:H20)</f>
        <v>4540048.57</v>
      </c>
      <c r="I7" s="136">
        <f>SUM(I8:I20)</f>
        <v>628000</v>
      </c>
      <c r="J7" s="136"/>
      <c r="K7" s="136"/>
      <c r="L7" s="176"/>
    </row>
    <row r="8" ht="18" customHeight="1" spans="1:12">
      <c r="A8" s="168"/>
      <c r="B8" s="155">
        <v>208</v>
      </c>
      <c r="C8" s="155" t="s">
        <v>91</v>
      </c>
      <c r="D8" s="155" t="s">
        <v>92</v>
      </c>
      <c r="E8" s="157">
        <v>120001</v>
      </c>
      <c r="F8" s="199" t="s">
        <v>93</v>
      </c>
      <c r="G8" s="136">
        <f t="shared" ref="G8:G20" si="0">H8+I8</f>
        <v>24507</v>
      </c>
      <c r="H8" s="193">
        <v>24507</v>
      </c>
      <c r="I8" s="136"/>
      <c r="J8" s="136"/>
      <c r="K8" s="136"/>
      <c r="L8" s="176"/>
    </row>
    <row r="9" ht="18" customHeight="1" spans="1:12">
      <c r="A9" s="168"/>
      <c r="B9" s="155">
        <v>208</v>
      </c>
      <c r="C9" s="155" t="s">
        <v>91</v>
      </c>
      <c r="D9" s="155" t="s">
        <v>94</v>
      </c>
      <c r="E9" s="157">
        <v>120001</v>
      </c>
      <c r="F9" s="199" t="s">
        <v>95</v>
      </c>
      <c r="G9" s="136">
        <f t="shared" si="0"/>
        <v>8143</v>
      </c>
      <c r="H9" s="193">
        <v>8143</v>
      </c>
      <c r="I9" s="136"/>
      <c r="J9" s="136"/>
      <c r="K9" s="136"/>
      <c r="L9" s="176"/>
    </row>
    <row r="10" ht="18" customHeight="1" spans="1:12">
      <c r="A10" s="168"/>
      <c r="B10" s="155">
        <v>208</v>
      </c>
      <c r="C10" s="155" t="s">
        <v>91</v>
      </c>
      <c r="D10" s="155" t="s">
        <v>91</v>
      </c>
      <c r="E10" s="157">
        <v>120001</v>
      </c>
      <c r="F10" s="199" t="s">
        <v>96</v>
      </c>
      <c r="G10" s="136">
        <f t="shared" si="0"/>
        <v>367013.32</v>
      </c>
      <c r="H10" s="193">
        <v>367013.32</v>
      </c>
      <c r="I10" s="136"/>
      <c r="J10" s="136"/>
      <c r="K10" s="136"/>
      <c r="L10" s="176"/>
    </row>
    <row r="11" ht="18" customHeight="1" spans="1:12">
      <c r="A11" s="168"/>
      <c r="B11" s="155" t="s">
        <v>97</v>
      </c>
      <c r="C11" s="155" t="s">
        <v>98</v>
      </c>
      <c r="D11" s="155" t="s">
        <v>92</v>
      </c>
      <c r="E11" s="157">
        <v>120001</v>
      </c>
      <c r="F11" s="199" t="s">
        <v>99</v>
      </c>
      <c r="G11" s="136">
        <f t="shared" si="0"/>
        <v>43159.22</v>
      </c>
      <c r="H11" s="193">
        <v>43159.22</v>
      </c>
      <c r="I11" s="136"/>
      <c r="J11" s="136"/>
      <c r="K11" s="136"/>
      <c r="L11" s="176"/>
    </row>
    <row r="12" ht="18" customHeight="1" spans="1:12">
      <c r="A12" s="168"/>
      <c r="B12" s="155" t="s">
        <v>97</v>
      </c>
      <c r="C12" s="155" t="s">
        <v>98</v>
      </c>
      <c r="D12" s="155" t="s">
        <v>94</v>
      </c>
      <c r="E12" s="157">
        <v>120001</v>
      </c>
      <c r="F12" s="199" t="s">
        <v>100</v>
      </c>
      <c r="G12" s="136">
        <f t="shared" si="0"/>
        <v>161912.55</v>
      </c>
      <c r="H12" s="193">
        <v>161912.55</v>
      </c>
      <c r="I12" s="136"/>
      <c r="J12" s="136"/>
      <c r="K12" s="136"/>
      <c r="L12" s="176"/>
    </row>
    <row r="13" ht="18" customHeight="1" spans="1:12">
      <c r="A13" s="168"/>
      <c r="B13" s="155" t="s">
        <v>97</v>
      </c>
      <c r="C13" s="155" t="s">
        <v>98</v>
      </c>
      <c r="D13" s="155" t="s">
        <v>101</v>
      </c>
      <c r="E13" s="157">
        <v>120001</v>
      </c>
      <c r="F13" s="199" t="s">
        <v>102</v>
      </c>
      <c r="G13" s="136">
        <f t="shared" si="0"/>
        <v>5607</v>
      </c>
      <c r="H13" s="193">
        <v>5607</v>
      </c>
      <c r="I13" s="136"/>
      <c r="J13" s="136"/>
      <c r="K13" s="136"/>
      <c r="L13" s="176"/>
    </row>
    <row r="14" ht="18" customHeight="1" spans="1:12">
      <c r="A14" s="168"/>
      <c r="B14" s="155" t="s">
        <v>97</v>
      </c>
      <c r="C14" s="155" t="s">
        <v>98</v>
      </c>
      <c r="D14" s="155" t="s">
        <v>103</v>
      </c>
      <c r="E14" s="157">
        <v>120001</v>
      </c>
      <c r="F14" s="199" t="s">
        <v>104</v>
      </c>
      <c r="G14" s="136">
        <f t="shared" si="0"/>
        <v>16821</v>
      </c>
      <c r="H14" s="193">
        <v>16821</v>
      </c>
      <c r="I14" s="136"/>
      <c r="J14" s="136"/>
      <c r="K14" s="136"/>
      <c r="L14" s="176"/>
    </row>
    <row r="15" ht="18" customHeight="1" spans="1:12">
      <c r="A15" s="168"/>
      <c r="B15" s="155" t="s">
        <v>105</v>
      </c>
      <c r="C15" s="155" t="s">
        <v>106</v>
      </c>
      <c r="D15" s="155" t="s">
        <v>94</v>
      </c>
      <c r="E15" s="157">
        <v>120001</v>
      </c>
      <c r="F15" s="199" t="s">
        <v>107</v>
      </c>
      <c r="G15" s="136">
        <f t="shared" si="0"/>
        <v>290000</v>
      </c>
      <c r="H15" s="234"/>
      <c r="I15" s="193">
        <v>290000</v>
      </c>
      <c r="J15" s="136"/>
      <c r="K15" s="136"/>
      <c r="L15" s="176"/>
    </row>
    <row r="16" ht="18" customHeight="1" spans="1:12">
      <c r="A16" s="168"/>
      <c r="B16" s="155" t="s">
        <v>108</v>
      </c>
      <c r="C16" s="155" t="s">
        <v>101</v>
      </c>
      <c r="D16" s="155" t="s">
        <v>92</v>
      </c>
      <c r="E16" s="157">
        <v>120001</v>
      </c>
      <c r="F16" s="199" t="s">
        <v>109</v>
      </c>
      <c r="G16" s="136">
        <f t="shared" si="0"/>
        <v>930143.74</v>
      </c>
      <c r="H16" s="193">
        <v>930143.74</v>
      </c>
      <c r="I16" s="136"/>
      <c r="J16" s="136"/>
      <c r="K16" s="136"/>
      <c r="L16" s="176"/>
    </row>
    <row r="17" ht="18" customHeight="1" spans="1:12">
      <c r="A17" s="168"/>
      <c r="B17" s="155" t="s">
        <v>108</v>
      </c>
      <c r="C17" s="155" t="s">
        <v>101</v>
      </c>
      <c r="D17" s="155" t="s">
        <v>98</v>
      </c>
      <c r="E17" s="157">
        <v>120001</v>
      </c>
      <c r="F17" s="199" t="s">
        <v>110</v>
      </c>
      <c r="G17" s="136">
        <f t="shared" si="0"/>
        <v>30000</v>
      </c>
      <c r="H17" s="234"/>
      <c r="I17" s="193">
        <v>30000</v>
      </c>
      <c r="J17" s="136"/>
      <c r="K17" s="136"/>
      <c r="L17" s="176"/>
    </row>
    <row r="18" ht="18" customHeight="1" spans="1:12">
      <c r="A18" s="168"/>
      <c r="B18" s="155" t="s">
        <v>108</v>
      </c>
      <c r="C18" s="155" t="s">
        <v>101</v>
      </c>
      <c r="D18" s="155" t="s">
        <v>111</v>
      </c>
      <c r="E18" s="157">
        <v>120001</v>
      </c>
      <c r="F18" s="199" t="s">
        <v>112</v>
      </c>
      <c r="G18" s="136">
        <f t="shared" si="0"/>
        <v>308000</v>
      </c>
      <c r="H18" s="234"/>
      <c r="I18" s="193">
        <v>308000</v>
      </c>
      <c r="J18" s="136"/>
      <c r="K18" s="136"/>
      <c r="L18" s="176"/>
    </row>
    <row r="19" ht="18" customHeight="1" spans="1:12">
      <c r="A19" s="174"/>
      <c r="B19" s="155" t="s">
        <v>108</v>
      </c>
      <c r="C19" s="155" t="s">
        <v>101</v>
      </c>
      <c r="D19" s="155" t="s">
        <v>103</v>
      </c>
      <c r="E19" s="157">
        <v>120001</v>
      </c>
      <c r="F19" s="199" t="s">
        <v>113</v>
      </c>
      <c r="G19" s="136">
        <f t="shared" si="0"/>
        <v>2668741.74</v>
      </c>
      <c r="H19" s="193">
        <v>2668741.74</v>
      </c>
      <c r="I19" s="136"/>
      <c r="J19" s="136"/>
      <c r="K19" s="136"/>
      <c r="L19" s="175"/>
    </row>
    <row r="20" ht="18" customHeight="1" spans="1:12">
      <c r="A20" s="174"/>
      <c r="B20" s="179" t="s">
        <v>114</v>
      </c>
      <c r="C20" s="179" t="s">
        <v>94</v>
      </c>
      <c r="D20" s="179" t="s">
        <v>92</v>
      </c>
      <c r="E20" s="157">
        <v>120001</v>
      </c>
      <c r="F20" s="199" t="s">
        <v>115</v>
      </c>
      <c r="G20" s="136">
        <f t="shared" si="0"/>
        <v>314000</v>
      </c>
      <c r="H20" s="193">
        <v>314000</v>
      </c>
      <c r="I20" s="136"/>
      <c r="J20" s="136"/>
      <c r="K20" s="136"/>
      <c r="L20" s="175"/>
    </row>
    <row r="21" ht="9.75" customHeight="1" spans="1:12">
      <c r="A21" s="183"/>
      <c r="B21" s="184"/>
      <c r="C21" s="184"/>
      <c r="D21" s="184"/>
      <c r="E21" s="184"/>
      <c r="F21" s="183"/>
      <c r="G21" s="183"/>
      <c r="H21" s="183"/>
      <c r="I21" s="183"/>
      <c r="J21" s="184"/>
      <c r="K21" s="184"/>
      <c r="L21" s="18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4" sqref="D4:H4"/>
    </sheetView>
  </sheetViews>
  <sheetFormatPr defaultColWidth="10" defaultRowHeight="13.5"/>
  <cols>
    <col min="1" max="1" width="1.5" style="165" customWidth="1"/>
    <col min="2" max="2" width="29.625" style="165" customWidth="1"/>
    <col min="3" max="3" width="17.875" style="165" customWidth="1"/>
    <col min="4" max="4" width="29.625" style="165" customWidth="1"/>
    <col min="5" max="5" width="15" style="165" customWidth="1"/>
    <col min="6" max="6" width="13.125" style="165" customWidth="1"/>
    <col min="7" max="8" width="11.25" style="165" customWidth="1"/>
    <col min="9" max="9" width="1.5" style="165" customWidth="1"/>
    <col min="10" max="12" width="9.75" style="165" customWidth="1"/>
    <col min="13" max="16384" width="10" style="165"/>
  </cols>
  <sheetData>
    <row r="1" ht="24.95" customHeight="1" spans="1:9">
      <c r="A1" s="222"/>
      <c r="B1" s="2" t="s">
        <v>116</v>
      </c>
      <c r="C1" s="223"/>
      <c r="D1" s="223"/>
      <c r="H1" s="224"/>
      <c r="I1" s="194" t="s">
        <v>4</v>
      </c>
    </row>
    <row r="2" ht="22.9" customHeight="1" spans="1:9">
      <c r="A2" s="225"/>
      <c r="B2" s="226" t="s">
        <v>117</v>
      </c>
      <c r="C2" s="226"/>
      <c r="D2" s="226"/>
      <c r="E2" s="226"/>
      <c r="F2" s="227"/>
      <c r="G2" s="227"/>
      <c r="H2" s="227"/>
      <c r="I2" s="230"/>
    </row>
    <row r="3" ht="19.5" customHeight="1" spans="1:9">
      <c r="A3" s="225"/>
      <c r="B3" s="171" t="s">
        <v>6</v>
      </c>
      <c r="C3" s="171"/>
      <c r="D3" s="22"/>
      <c r="F3" s="228" t="s">
        <v>7</v>
      </c>
      <c r="G3" s="228"/>
      <c r="H3" s="228"/>
      <c r="I3" s="231"/>
    </row>
    <row r="4" ht="30" customHeight="1" spans="1:9">
      <c r="A4" s="225"/>
      <c r="B4" s="131" t="s">
        <v>8</v>
      </c>
      <c r="C4" s="131"/>
      <c r="D4" s="131" t="s">
        <v>9</v>
      </c>
      <c r="E4" s="131"/>
      <c r="F4" s="131"/>
      <c r="G4" s="131"/>
      <c r="H4" s="131"/>
      <c r="I4" s="232"/>
    </row>
    <row r="5" ht="30" customHeight="1" spans="1:9">
      <c r="A5" s="225"/>
      <c r="B5" s="131" t="s">
        <v>10</v>
      </c>
      <c r="C5" s="131" t="s">
        <v>11</v>
      </c>
      <c r="D5" s="131" t="s">
        <v>10</v>
      </c>
      <c r="E5" s="131" t="s">
        <v>60</v>
      </c>
      <c r="F5" s="149" t="s">
        <v>118</v>
      </c>
      <c r="G5" s="149" t="s">
        <v>119</v>
      </c>
      <c r="H5" s="149" t="s">
        <v>120</v>
      </c>
      <c r="I5" s="194"/>
    </row>
    <row r="6" ht="30" customHeight="1" spans="1:9">
      <c r="A6" s="168"/>
      <c r="B6" s="135" t="s">
        <v>121</v>
      </c>
      <c r="C6" s="160" t="s">
        <v>122</v>
      </c>
      <c r="D6" s="135" t="s">
        <v>123</v>
      </c>
      <c r="E6" s="136">
        <f>F6+G6+H6</f>
        <v>5168048.57</v>
      </c>
      <c r="F6" s="136">
        <f>SUM(F7:F33)</f>
        <v>4878048.57</v>
      </c>
      <c r="G6" s="136">
        <f t="shared" ref="G6:H6" si="0">SUM(G7:G33)</f>
        <v>290000</v>
      </c>
      <c r="H6" s="136">
        <f t="shared" si="0"/>
        <v>0</v>
      </c>
      <c r="I6" s="176"/>
    </row>
    <row r="7" ht="30" customHeight="1" spans="1:9">
      <c r="A7" s="168"/>
      <c r="B7" s="135" t="s">
        <v>124</v>
      </c>
      <c r="C7" s="160" t="s">
        <v>125</v>
      </c>
      <c r="D7" s="135" t="s">
        <v>126</v>
      </c>
      <c r="E7" s="136">
        <f t="shared" ref="E7:E33" si="1">F7+G7+H7</f>
        <v>0</v>
      </c>
      <c r="F7" s="136"/>
      <c r="G7" s="136"/>
      <c r="H7" s="136"/>
      <c r="I7" s="176"/>
    </row>
    <row r="8" ht="30" customHeight="1" spans="1:9">
      <c r="A8" s="168"/>
      <c r="B8" s="135" t="s">
        <v>127</v>
      </c>
      <c r="C8" s="160" t="s">
        <v>128</v>
      </c>
      <c r="D8" s="135" t="s">
        <v>129</v>
      </c>
      <c r="E8" s="136">
        <f t="shared" si="1"/>
        <v>0</v>
      </c>
      <c r="F8" s="136"/>
      <c r="G8" s="136"/>
      <c r="H8" s="136"/>
      <c r="I8" s="176"/>
    </row>
    <row r="9" ht="30" customHeight="1" spans="1:9">
      <c r="A9" s="168"/>
      <c r="B9" s="135" t="s">
        <v>130</v>
      </c>
      <c r="C9" s="136"/>
      <c r="D9" s="135" t="s">
        <v>131</v>
      </c>
      <c r="E9" s="136">
        <f t="shared" si="1"/>
        <v>0</v>
      </c>
      <c r="F9" s="136"/>
      <c r="G9" s="136"/>
      <c r="H9" s="136"/>
      <c r="I9" s="176"/>
    </row>
    <row r="10" ht="30" customHeight="1" spans="1:9">
      <c r="A10" s="168"/>
      <c r="B10" s="135" t="s">
        <v>132</v>
      </c>
      <c r="C10" s="136"/>
      <c r="D10" s="135" t="s">
        <v>133</v>
      </c>
      <c r="E10" s="136">
        <f t="shared" si="1"/>
        <v>0</v>
      </c>
      <c r="F10" s="136"/>
      <c r="G10" s="136"/>
      <c r="H10" s="136"/>
      <c r="I10" s="176"/>
    </row>
    <row r="11" ht="30" customHeight="1" spans="1:9">
      <c r="A11" s="168"/>
      <c r="B11" s="135" t="s">
        <v>124</v>
      </c>
      <c r="C11" s="136"/>
      <c r="D11" s="135" t="s">
        <v>134</v>
      </c>
      <c r="E11" s="136">
        <f t="shared" si="1"/>
        <v>0</v>
      </c>
      <c r="F11" s="136"/>
      <c r="G11" s="136"/>
      <c r="H11" s="136"/>
      <c r="I11" s="176"/>
    </row>
    <row r="12" ht="30" customHeight="1" spans="1:9">
      <c r="A12" s="168"/>
      <c r="B12" s="135" t="s">
        <v>127</v>
      </c>
      <c r="C12" s="136"/>
      <c r="D12" s="135" t="s">
        <v>135</v>
      </c>
      <c r="E12" s="136">
        <f t="shared" si="1"/>
        <v>0</v>
      </c>
      <c r="F12" s="136"/>
      <c r="G12" s="136"/>
      <c r="H12" s="136"/>
      <c r="I12" s="176"/>
    </row>
    <row r="13" ht="30" customHeight="1" spans="1:9">
      <c r="A13" s="168"/>
      <c r="B13" s="135" t="s">
        <v>130</v>
      </c>
      <c r="C13" s="136"/>
      <c r="D13" s="135" t="s">
        <v>136</v>
      </c>
      <c r="E13" s="136">
        <f t="shared" si="1"/>
        <v>0</v>
      </c>
      <c r="F13" s="136"/>
      <c r="G13" s="136"/>
      <c r="H13" s="136"/>
      <c r="I13" s="176"/>
    </row>
    <row r="14" ht="30" customHeight="1" spans="1:9">
      <c r="A14" s="168"/>
      <c r="B14" s="135" t="s">
        <v>137</v>
      </c>
      <c r="C14" s="136"/>
      <c r="D14" s="135" t="s">
        <v>138</v>
      </c>
      <c r="E14" s="136">
        <f t="shared" si="1"/>
        <v>399663.32</v>
      </c>
      <c r="F14" s="136">
        <v>399663.32</v>
      </c>
      <c r="G14" s="136"/>
      <c r="H14" s="136"/>
      <c r="I14" s="176"/>
    </row>
    <row r="15" ht="30" customHeight="1" spans="1:9">
      <c r="A15" s="168"/>
      <c r="B15" s="135" t="s">
        <v>137</v>
      </c>
      <c r="C15" s="136"/>
      <c r="D15" s="135" t="s">
        <v>139</v>
      </c>
      <c r="E15" s="136">
        <f t="shared" si="1"/>
        <v>0</v>
      </c>
      <c r="F15" s="136"/>
      <c r="G15" s="136"/>
      <c r="H15" s="136"/>
      <c r="I15" s="176"/>
    </row>
    <row r="16" ht="30" customHeight="1" spans="1:9">
      <c r="A16" s="168"/>
      <c r="B16" s="135" t="s">
        <v>137</v>
      </c>
      <c r="C16" s="136"/>
      <c r="D16" s="135" t="s">
        <v>140</v>
      </c>
      <c r="E16" s="136">
        <f t="shared" si="1"/>
        <v>227499.77</v>
      </c>
      <c r="F16" s="136">
        <v>227499.77</v>
      </c>
      <c r="G16" s="136"/>
      <c r="H16" s="136"/>
      <c r="I16" s="176"/>
    </row>
    <row r="17" ht="30" customHeight="1" spans="1:9">
      <c r="A17" s="168"/>
      <c r="B17" s="135" t="s">
        <v>137</v>
      </c>
      <c r="C17" s="136"/>
      <c r="D17" s="135" t="s">
        <v>141</v>
      </c>
      <c r="E17" s="136">
        <f t="shared" si="1"/>
        <v>0</v>
      </c>
      <c r="F17" s="136"/>
      <c r="G17" s="136"/>
      <c r="H17" s="136"/>
      <c r="I17" s="176"/>
    </row>
    <row r="18" ht="30" customHeight="1" spans="1:9">
      <c r="A18" s="168"/>
      <c r="B18" s="135" t="s">
        <v>137</v>
      </c>
      <c r="C18" s="136"/>
      <c r="D18" s="135" t="s">
        <v>142</v>
      </c>
      <c r="E18" s="136">
        <f t="shared" si="1"/>
        <v>290000</v>
      </c>
      <c r="F18" s="136"/>
      <c r="G18" s="136">
        <v>290000</v>
      </c>
      <c r="H18" s="136"/>
      <c r="I18" s="176"/>
    </row>
    <row r="19" ht="30" customHeight="1" spans="1:9">
      <c r="A19" s="168"/>
      <c r="B19" s="135" t="s">
        <v>137</v>
      </c>
      <c r="C19" s="136"/>
      <c r="D19" s="135" t="s">
        <v>143</v>
      </c>
      <c r="E19" s="136">
        <f t="shared" si="1"/>
        <v>3936885.48</v>
      </c>
      <c r="F19" s="136">
        <v>3936885.48</v>
      </c>
      <c r="G19" s="136"/>
      <c r="H19" s="136"/>
      <c r="I19" s="176"/>
    </row>
    <row r="20" ht="30" customHeight="1" spans="1:9">
      <c r="A20" s="168"/>
      <c r="B20" s="135" t="s">
        <v>137</v>
      </c>
      <c r="C20" s="136"/>
      <c r="D20" s="135" t="s">
        <v>144</v>
      </c>
      <c r="E20" s="136">
        <f t="shared" si="1"/>
        <v>0</v>
      </c>
      <c r="F20" s="136"/>
      <c r="G20" s="136"/>
      <c r="H20" s="136"/>
      <c r="I20" s="176"/>
    </row>
    <row r="21" ht="30" customHeight="1" spans="1:9">
      <c r="A21" s="168"/>
      <c r="B21" s="135" t="s">
        <v>137</v>
      </c>
      <c r="C21" s="136"/>
      <c r="D21" s="135" t="s">
        <v>145</v>
      </c>
      <c r="E21" s="136">
        <f t="shared" si="1"/>
        <v>0</v>
      </c>
      <c r="F21" s="136"/>
      <c r="G21" s="136"/>
      <c r="H21" s="136"/>
      <c r="I21" s="176"/>
    </row>
    <row r="22" ht="30" customHeight="1" spans="1:9">
      <c r="A22" s="168"/>
      <c r="B22" s="135" t="s">
        <v>137</v>
      </c>
      <c r="C22" s="136"/>
      <c r="D22" s="135" t="s">
        <v>146</v>
      </c>
      <c r="E22" s="136">
        <f t="shared" si="1"/>
        <v>0</v>
      </c>
      <c r="F22" s="136"/>
      <c r="G22" s="136"/>
      <c r="H22" s="136"/>
      <c r="I22" s="176"/>
    </row>
    <row r="23" ht="30" customHeight="1" spans="1:9">
      <c r="A23" s="168"/>
      <c r="B23" s="135" t="s">
        <v>137</v>
      </c>
      <c r="C23" s="136"/>
      <c r="D23" s="135" t="s">
        <v>147</v>
      </c>
      <c r="E23" s="136">
        <f t="shared" si="1"/>
        <v>0</v>
      </c>
      <c r="F23" s="136"/>
      <c r="G23" s="136"/>
      <c r="H23" s="136"/>
      <c r="I23" s="176"/>
    </row>
    <row r="24" ht="30" customHeight="1" spans="1:9">
      <c r="A24" s="168"/>
      <c r="B24" s="135" t="s">
        <v>137</v>
      </c>
      <c r="C24" s="136"/>
      <c r="D24" s="135" t="s">
        <v>148</v>
      </c>
      <c r="E24" s="136">
        <f t="shared" si="1"/>
        <v>0</v>
      </c>
      <c r="F24" s="136"/>
      <c r="G24" s="136"/>
      <c r="H24" s="136"/>
      <c r="I24" s="176"/>
    </row>
    <row r="25" ht="30" customHeight="1" spans="1:9">
      <c r="A25" s="168"/>
      <c r="B25" s="135" t="s">
        <v>137</v>
      </c>
      <c r="C25" s="136"/>
      <c r="D25" s="135" t="s">
        <v>149</v>
      </c>
      <c r="E25" s="136">
        <f t="shared" si="1"/>
        <v>0</v>
      </c>
      <c r="F25" s="136"/>
      <c r="G25" s="136"/>
      <c r="H25" s="136"/>
      <c r="I25" s="176"/>
    </row>
    <row r="26" ht="30" customHeight="1" spans="1:9">
      <c r="A26" s="168"/>
      <c r="B26" s="135" t="s">
        <v>137</v>
      </c>
      <c r="C26" s="136"/>
      <c r="D26" s="135" t="s">
        <v>150</v>
      </c>
      <c r="E26" s="136">
        <f t="shared" si="1"/>
        <v>314000</v>
      </c>
      <c r="F26" s="136">
        <v>314000</v>
      </c>
      <c r="G26" s="136"/>
      <c r="H26" s="136"/>
      <c r="I26" s="176"/>
    </row>
    <row r="27" ht="30" customHeight="1" spans="1:9">
      <c r="A27" s="168"/>
      <c r="B27" s="135" t="s">
        <v>137</v>
      </c>
      <c r="C27" s="136"/>
      <c r="D27" s="135" t="s">
        <v>151</v>
      </c>
      <c r="E27" s="136">
        <f t="shared" si="1"/>
        <v>0</v>
      </c>
      <c r="F27" s="136"/>
      <c r="G27" s="136"/>
      <c r="H27" s="136"/>
      <c r="I27" s="176"/>
    </row>
    <row r="28" ht="30" customHeight="1" spans="1:9">
      <c r="A28" s="168"/>
      <c r="B28" s="135" t="s">
        <v>137</v>
      </c>
      <c r="C28" s="136"/>
      <c r="D28" s="135" t="s">
        <v>152</v>
      </c>
      <c r="E28" s="136">
        <f t="shared" si="1"/>
        <v>0</v>
      </c>
      <c r="F28" s="136"/>
      <c r="G28" s="136"/>
      <c r="H28" s="136"/>
      <c r="I28" s="176"/>
    </row>
    <row r="29" ht="30" customHeight="1" spans="1:9">
      <c r="A29" s="168"/>
      <c r="B29" s="135" t="s">
        <v>137</v>
      </c>
      <c r="C29" s="136"/>
      <c r="D29" s="135" t="s">
        <v>153</v>
      </c>
      <c r="E29" s="136">
        <f t="shared" si="1"/>
        <v>0</v>
      </c>
      <c r="F29" s="136"/>
      <c r="G29" s="136"/>
      <c r="H29" s="136"/>
      <c r="I29" s="176"/>
    </row>
    <row r="30" ht="30" customHeight="1" spans="1:9">
      <c r="A30" s="168"/>
      <c r="B30" s="135" t="s">
        <v>137</v>
      </c>
      <c r="C30" s="136"/>
      <c r="D30" s="135" t="s">
        <v>154</v>
      </c>
      <c r="E30" s="136">
        <f t="shared" si="1"/>
        <v>0</v>
      </c>
      <c r="F30" s="136"/>
      <c r="G30" s="136"/>
      <c r="H30" s="136"/>
      <c r="I30" s="176"/>
    </row>
    <row r="31" ht="30" customHeight="1" spans="1:9">
      <c r="A31" s="168"/>
      <c r="B31" s="135" t="s">
        <v>137</v>
      </c>
      <c r="C31" s="136"/>
      <c r="D31" s="135" t="s">
        <v>155</v>
      </c>
      <c r="E31" s="136">
        <f t="shared" si="1"/>
        <v>0</v>
      </c>
      <c r="F31" s="136"/>
      <c r="G31" s="136"/>
      <c r="H31" s="136"/>
      <c r="I31" s="176"/>
    </row>
    <row r="32" ht="30" customHeight="1" spans="1:9">
      <c r="A32" s="168"/>
      <c r="B32" s="135" t="s">
        <v>137</v>
      </c>
      <c r="C32" s="136"/>
      <c r="D32" s="135" t="s">
        <v>156</v>
      </c>
      <c r="E32" s="136">
        <f t="shared" si="1"/>
        <v>0</v>
      </c>
      <c r="F32" s="136"/>
      <c r="G32" s="136"/>
      <c r="H32" s="136"/>
      <c r="I32" s="176"/>
    </row>
    <row r="33" ht="30" customHeight="1" spans="1:9">
      <c r="A33" s="168"/>
      <c r="B33" s="135" t="s">
        <v>137</v>
      </c>
      <c r="C33" s="136"/>
      <c r="D33" s="135" t="s">
        <v>157</v>
      </c>
      <c r="E33" s="136">
        <f t="shared" si="1"/>
        <v>0</v>
      </c>
      <c r="F33" s="136"/>
      <c r="G33" s="136"/>
      <c r="H33" s="136"/>
      <c r="I33" s="176"/>
    </row>
    <row r="34" ht="9.75" customHeight="1" spans="1:9">
      <c r="A34" s="229"/>
      <c r="B34" s="229"/>
      <c r="C34" s="229"/>
      <c r="D34" s="22"/>
      <c r="E34" s="229"/>
      <c r="F34" s="229"/>
      <c r="G34" s="229"/>
      <c r="H34" s="229"/>
      <c r="I34" s="22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workbookViewId="0">
      <pane ySplit="6" topLeftCell="A55" activePane="bottomLeft" state="frozen"/>
      <selection/>
      <selection pane="bottomLeft" activeCell="F64" sqref="F64"/>
    </sheetView>
  </sheetViews>
  <sheetFormatPr defaultColWidth="10" defaultRowHeight="13.5"/>
  <cols>
    <col min="1" max="1" width="1.5" style="165" customWidth="1"/>
    <col min="2" max="3" width="5.875" style="165" customWidth="1"/>
    <col min="4" max="4" width="12.25" style="165" customWidth="1"/>
    <col min="5" max="5" width="26.25" style="165" customWidth="1"/>
    <col min="6" max="6" width="15.625" style="165" customWidth="1"/>
    <col min="7" max="7" width="17" style="165" customWidth="1"/>
    <col min="8" max="8" width="14.75" style="165" customWidth="1"/>
    <col min="9" max="9" width="16.75" style="165" customWidth="1"/>
    <col min="10" max="10" width="14.5" style="165" customWidth="1"/>
    <col min="11" max="11" width="15.625" style="165" customWidth="1"/>
    <col min="12" max="12" width="8.75" style="165" customWidth="1"/>
    <col min="13" max="13" width="15.5" style="165" customWidth="1"/>
    <col min="14" max="16" width="7.25" style="165" customWidth="1"/>
    <col min="17" max="23" width="5.875" style="165" customWidth="1"/>
    <col min="24" max="26" width="7.25" style="165" customWidth="1"/>
    <col min="27" max="33" width="5.875" style="165" customWidth="1"/>
    <col min="34" max="39" width="7.25" style="165" customWidth="1"/>
    <col min="40" max="40" width="1.5" style="165" customWidth="1"/>
    <col min="41" max="42" width="9.75" style="165" customWidth="1"/>
    <col min="43" max="16384" width="10" style="165"/>
  </cols>
  <sheetData>
    <row r="1" ht="24.95" customHeight="1" spans="1:40">
      <c r="A1" s="186"/>
      <c r="B1" s="2" t="s">
        <v>158</v>
      </c>
      <c r="C1" s="2"/>
      <c r="D1" s="187"/>
      <c r="E1" s="187"/>
      <c r="F1" s="166"/>
      <c r="G1" s="166"/>
      <c r="H1" s="166"/>
      <c r="I1" s="187"/>
      <c r="J1" s="187"/>
      <c r="K1" s="166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8"/>
      <c r="AN1" s="216"/>
    </row>
    <row r="2" ht="22.9" customHeight="1" spans="1:40">
      <c r="A2" s="166"/>
      <c r="B2" s="169" t="s">
        <v>159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216"/>
    </row>
    <row r="3" ht="19.5" customHeight="1" spans="1:40">
      <c r="A3" s="170"/>
      <c r="B3" s="171" t="s">
        <v>6</v>
      </c>
      <c r="C3" s="171"/>
      <c r="D3" s="171"/>
      <c r="E3" s="171"/>
      <c r="F3" s="203"/>
      <c r="G3" s="170"/>
      <c r="H3" s="172"/>
      <c r="I3" s="203"/>
      <c r="J3" s="203"/>
      <c r="K3" s="215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172" t="s">
        <v>7</v>
      </c>
      <c r="AM3" s="172"/>
      <c r="AN3" s="217"/>
    </row>
    <row r="4" ht="24.4" customHeight="1" spans="1:40">
      <c r="A4" s="168"/>
      <c r="B4" s="149" t="s">
        <v>10</v>
      </c>
      <c r="C4" s="149"/>
      <c r="D4" s="149"/>
      <c r="E4" s="149"/>
      <c r="F4" s="149" t="s">
        <v>160</v>
      </c>
      <c r="G4" s="149" t="s">
        <v>161</v>
      </c>
      <c r="H4" s="149"/>
      <c r="I4" s="149"/>
      <c r="J4" s="149"/>
      <c r="K4" s="149"/>
      <c r="L4" s="149"/>
      <c r="M4" s="149"/>
      <c r="N4" s="149"/>
      <c r="O4" s="149"/>
      <c r="P4" s="149"/>
      <c r="Q4" s="149" t="s">
        <v>162</v>
      </c>
      <c r="R4" s="149"/>
      <c r="S4" s="149"/>
      <c r="T4" s="149"/>
      <c r="U4" s="149"/>
      <c r="V4" s="149"/>
      <c r="W4" s="149"/>
      <c r="X4" s="149"/>
      <c r="Y4" s="149"/>
      <c r="Z4" s="149"/>
      <c r="AA4" s="149" t="s">
        <v>163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94"/>
    </row>
    <row r="5" ht="24.4" customHeight="1" spans="1:40">
      <c r="A5" s="168"/>
      <c r="B5" s="149" t="s">
        <v>86</v>
      </c>
      <c r="C5" s="149"/>
      <c r="D5" s="149" t="s">
        <v>71</v>
      </c>
      <c r="E5" s="149" t="s">
        <v>87</v>
      </c>
      <c r="F5" s="149"/>
      <c r="G5" s="149" t="s">
        <v>60</v>
      </c>
      <c r="H5" s="149" t="s">
        <v>164</v>
      </c>
      <c r="I5" s="149"/>
      <c r="J5" s="149"/>
      <c r="K5" s="149" t="s">
        <v>165</v>
      </c>
      <c r="L5" s="149"/>
      <c r="M5" s="149"/>
      <c r="N5" s="149" t="s">
        <v>166</v>
      </c>
      <c r="O5" s="149"/>
      <c r="P5" s="149"/>
      <c r="Q5" s="149" t="s">
        <v>60</v>
      </c>
      <c r="R5" s="149" t="s">
        <v>164</v>
      </c>
      <c r="S5" s="149"/>
      <c r="T5" s="149"/>
      <c r="U5" s="149" t="s">
        <v>165</v>
      </c>
      <c r="V5" s="149"/>
      <c r="W5" s="149"/>
      <c r="X5" s="149" t="s">
        <v>166</v>
      </c>
      <c r="Y5" s="149"/>
      <c r="Z5" s="149"/>
      <c r="AA5" s="149" t="s">
        <v>60</v>
      </c>
      <c r="AB5" s="149" t="s">
        <v>164</v>
      </c>
      <c r="AC5" s="149"/>
      <c r="AD5" s="149"/>
      <c r="AE5" s="149" t="s">
        <v>165</v>
      </c>
      <c r="AF5" s="149"/>
      <c r="AG5" s="149"/>
      <c r="AH5" s="149" t="s">
        <v>166</v>
      </c>
      <c r="AI5" s="149"/>
      <c r="AJ5" s="149"/>
      <c r="AK5" s="149" t="s">
        <v>167</v>
      </c>
      <c r="AL5" s="149"/>
      <c r="AM5" s="149"/>
      <c r="AN5" s="194"/>
    </row>
    <row r="6" ht="39" customHeight="1" spans="1:40">
      <c r="A6" s="22"/>
      <c r="B6" s="204" t="s">
        <v>88</v>
      </c>
      <c r="C6" s="204" t="s">
        <v>89</v>
      </c>
      <c r="D6" s="204"/>
      <c r="E6" s="204"/>
      <c r="F6" s="204"/>
      <c r="G6" s="204"/>
      <c r="H6" s="204" t="s">
        <v>168</v>
      </c>
      <c r="I6" s="204" t="s">
        <v>82</v>
      </c>
      <c r="J6" s="204" t="s">
        <v>83</v>
      </c>
      <c r="K6" s="204" t="s">
        <v>168</v>
      </c>
      <c r="L6" s="204" t="s">
        <v>82</v>
      </c>
      <c r="M6" s="204" t="s">
        <v>83</v>
      </c>
      <c r="N6" s="204" t="s">
        <v>168</v>
      </c>
      <c r="O6" s="204" t="s">
        <v>169</v>
      </c>
      <c r="P6" s="204" t="s">
        <v>170</v>
      </c>
      <c r="Q6" s="204"/>
      <c r="R6" s="204" t="s">
        <v>168</v>
      </c>
      <c r="S6" s="204" t="s">
        <v>82</v>
      </c>
      <c r="T6" s="204" t="s">
        <v>83</v>
      </c>
      <c r="U6" s="204" t="s">
        <v>168</v>
      </c>
      <c r="V6" s="204" t="s">
        <v>82</v>
      </c>
      <c r="W6" s="204" t="s">
        <v>83</v>
      </c>
      <c r="X6" s="204" t="s">
        <v>168</v>
      </c>
      <c r="Y6" s="204" t="s">
        <v>169</v>
      </c>
      <c r="Z6" s="204" t="s">
        <v>170</v>
      </c>
      <c r="AA6" s="204"/>
      <c r="AB6" s="204" t="s">
        <v>168</v>
      </c>
      <c r="AC6" s="204" t="s">
        <v>82</v>
      </c>
      <c r="AD6" s="204" t="s">
        <v>83</v>
      </c>
      <c r="AE6" s="204" t="s">
        <v>168</v>
      </c>
      <c r="AF6" s="204" t="s">
        <v>82</v>
      </c>
      <c r="AG6" s="204" t="s">
        <v>83</v>
      </c>
      <c r="AH6" s="204" t="s">
        <v>168</v>
      </c>
      <c r="AI6" s="204" t="s">
        <v>169</v>
      </c>
      <c r="AJ6" s="204" t="s">
        <v>170</v>
      </c>
      <c r="AK6" s="204" t="s">
        <v>168</v>
      </c>
      <c r="AL6" s="204" t="s">
        <v>169</v>
      </c>
      <c r="AM6" s="149" t="s">
        <v>170</v>
      </c>
      <c r="AN6" s="194"/>
    </row>
    <row r="7" ht="22.9" customHeight="1" spans="1:40">
      <c r="A7" s="191"/>
      <c r="B7" s="131"/>
      <c r="C7" s="131"/>
      <c r="D7" s="131"/>
      <c r="E7" s="131" t="s">
        <v>73</v>
      </c>
      <c r="F7" s="134">
        <f>F8+F42</f>
        <v>5168048.57</v>
      </c>
      <c r="G7" s="134">
        <f>G8+G42</f>
        <v>5168048.57</v>
      </c>
      <c r="H7" s="134">
        <f>I7+J7</f>
        <v>4878048.57</v>
      </c>
      <c r="I7" s="134">
        <f>I8+I42</f>
        <v>4540048.57</v>
      </c>
      <c r="J7" s="134">
        <f>J8+J42</f>
        <v>338000</v>
      </c>
      <c r="K7" s="134">
        <f>K8+K42</f>
        <v>290000</v>
      </c>
      <c r="L7" s="134">
        <f>L8+L42</f>
        <v>0</v>
      </c>
      <c r="M7" s="134">
        <f>M8+M42</f>
        <v>290000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218"/>
      <c r="AN7" s="194"/>
    </row>
    <row r="8" ht="32" customHeight="1" spans="1:40">
      <c r="A8" s="191"/>
      <c r="B8" s="205" t="s">
        <v>171</v>
      </c>
      <c r="C8" s="205"/>
      <c r="D8" s="206"/>
      <c r="E8" s="199"/>
      <c r="F8" s="207">
        <f>G8</f>
        <v>3455442.19</v>
      </c>
      <c r="G8" s="207">
        <f>H8+K8</f>
        <v>3455442.19</v>
      </c>
      <c r="H8" s="134">
        <f>SUM(H9:H41)</f>
        <v>3185442.19</v>
      </c>
      <c r="I8" s="134">
        <f>SUM(I9:I41)</f>
        <v>2907442.19</v>
      </c>
      <c r="J8" s="134">
        <f>SUM(J9:J41)</f>
        <v>278000</v>
      </c>
      <c r="K8" s="134">
        <f>SUM(K9:K41)</f>
        <v>270000</v>
      </c>
      <c r="L8" s="134">
        <f>SUM(L9:L41)</f>
        <v>0</v>
      </c>
      <c r="M8" s="193">
        <v>270000</v>
      </c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218"/>
      <c r="AN8" s="194"/>
    </row>
    <row r="9" ht="23" customHeight="1" spans="1:40">
      <c r="A9" s="191"/>
      <c r="B9" s="155" t="s">
        <v>172</v>
      </c>
      <c r="C9" s="155" t="s">
        <v>92</v>
      </c>
      <c r="D9" s="208">
        <v>120001</v>
      </c>
      <c r="E9" s="208" t="s">
        <v>173</v>
      </c>
      <c r="F9" s="207">
        <f t="shared" ref="F9:F40" si="0">G9</f>
        <v>178428</v>
      </c>
      <c r="G9" s="134">
        <f>H9+K9</f>
        <v>178428</v>
      </c>
      <c r="H9" s="193">
        <v>178428</v>
      </c>
      <c r="I9" s="193">
        <v>178428</v>
      </c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218"/>
      <c r="AN9" s="194"/>
    </row>
    <row r="10" ht="23" customHeight="1" spans="1:40">
      <c r="A10" s="191"/>
      <c r="B10" s="155" t="s">
        <v>172</v>
      </c>
      <c r="C10" s="155" t="s">
        <v>92</v>
      </c>
      <c r="D10" s="208">
        <v>120001</v>
      </c>
      <c r="E10" s="208" t="s">
        <v>173</v>
      </c>
      <c r="F10" s="207">
        <f t="shared" si="0"/>
        <v>418392</v>
      </c>
      <c r="G10" s="134">
        <f t="shared" ref="G10:G42" si="1">H10+K10</f>
        <v>418392</v>
      </c>
      <c r="H10" s="193">
        <v>418392</v>
      </c>
      <c r="I10" s="193">
        <v>418392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218"/>
      <c r="AN10" s="194"/>
    </row>
    <row r="11" ht="23" customHeight="1" spans="1:40">
      <c r="A11" s="191"/>
      <c r="B11" s="155" t="s">
        <v>172</v>
      </c>
      <c r="C11" s="155" t="s">
        <v>94</v>
      </c>
      <c r="D11" s="208">
        <v>120001</v>
      </c>
      <c r="E11" s="208" t="s">
        <v>174</v>
      </c>
      <c r="F11" s="207">
        <f t="shared" si="0"/>
        <v>149657.28</v>
      </c>
      <c r="G11" s="134">
        <f t="shared" si="1"/>
        <v>149657.28</v>
      </c>
      <c r="H11" s="193">
        <v>149657.28</v>
      </c>
      <c r="I11" s="193">
        <v>149657.28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218"/>
      <c r="AN11" s="194"/>
    </row>
    <row r="12" ht="23" customHeight="1" spans="1:40">
      <c r="A12" s="191"/>
      <c r="B12" s="155" t="s">
        <v>172</v>
      </c>
      <c r="C12" s="155" t="s">
        <v>101</v>
      </c>
      <c r="D12" s="208">
        <v>120001</v>
      </c>
      <c r="E12" s="208" t="s">
        <v>174</v>
      </c>
      <c r="F12" s="207">
        <f t="shared" si="0"/>
        <v>52572</v>
      </c>
      <c r="G12" s="134">
        <f t="shared" si="1"/>
        <v>52572</v>
      </c>
      <c r="H12" s="193">
        <v>52572</v>
      </c>
      <c r="I12" s="193">
        <v>52572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218"/>
      <c r="AN12" s="194"/>
    </row>
    <row r="13" ht="23" customHeight="1" spans="1:40">
      <c r="A13" s="191"/>
      <c r="B13" s="155" t="s">
        <v>172</v>
      </c>
      <c r="C13" s="155" t="s">
        <v>175</v>
      </c>
      <c r="D13" s="208">
        <v>120001</v>
      </c>
      <c r="E13" s="208" t="s">
        <v>176</v>
      </c>
      <c r="F13" s="207">
        <f t="shared" si="0"/>
        <v>232424</v>
      </c>
      <c r="G13" s="134">
        <f t="shared" si="1"/>
        <v>232424</v>
      </c>
      <c r="H13" s="193">
        <v>232424</v>
      </c>
      <c r="I13" s="193">
        <v>232424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218"/>
      <c r="AN13" s="194"/>
    </row>
    <row r="14" ht="23" customHeight="1" spans="1:40">
      <c r="A14" s="191"/>
      <c r="B14" s="155" t="s">
        <v>172</v>
      </c>
      <c r="C14" s="155" t="s">
        <v>177</v>
      </c>
      <c r="D14" s="208">
        <v>120001</v>
      </c>
      <c r="E14" s="208" t="s">
        <v>178</v>
      </c>
      <c r="F14" s="207">
        <f t="shared" si="0"/>
        <v>632282</v>
      </c>
      <c r="G14" s="134">
        <f t="shared" si="1"/>
        <v>632282</v>
      </c>
      <c r="H14" s="193">
        <v>632282</v>
      </c>
      <c r="I14" s="193">
        <v>632282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218"/>
      <c r="AN14" s="194"/>
    </row>
    <row r="15" ht="23" customHeight="1" spans="1:40">
      <c r="A15" s="191"/>
      <c r="B15" s="155" t="s">
        <v>172</v>
      </c>
      <c r="C15" s="155" t="s">
        <v>106</v>
      </c>
      <c r="D15" s="208">
        <v>120001</v>
      </c>
      <c r="E15" s="208" t="s">
        <v>179</v>
      </c>
      <c r="F15" s="207">
        <f t="shared" si="0"/>
        <v>77142.76</v>
      </c>
      <c r="G15" s="134">
        <f t="shared" si="1"/>
        <v>77142.76</v>
      </c>
      <c r="H15" s="193">
        <v>77142.76</v>
      </c>
      <c r="I15" s="193">
        <v>77142.76</v>
      </c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218"/>
      <c r="AN15" s="194"/>
    </row>
    <row r="16" ht="23" customHeight="1" spans="1:40">
      <c r="A16" s="191"/>
      <c r="B16" s="155" t="s">
        <v>172</v>
      </c>
      <c r="C16" s="155" t="s">
        <v>106</v>
      </c>
      <c r="D16" s="208">
        <v>120001</v>
      </c>
      <c r="E16" s="208" t="s">
        <v>179</v>
      </c>
      <c r="F16" s="207">
        <f t="shared" si="0"/>
        <v>157851.68</v>
      </c>
      <c r="G16" s="134">
        <f t="shared" si="1"/>
        <v>157851.68</v>
      </c>
      <c r="H16" s="193">
        <v>157851.68</v>
      </c>
      <c r="I16" s="193">
        <v>157851.68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218"/>
      <c r="AN16" s="194"/>
    </row>
    <row r="17" ht="23" customHeight="1" spans="1:40">
      <c r="A17" s="191"/>
      <c r="B17" s="155" t="s">
        <v>172</v>
      </c>
      <c r="C17" s="182" t="s">
        <v>180</v>
      </c>
      <c r="D17" s="208">
        <v>120001</v>
      </c>
      <c r="E17" s="208" t="s">
        <v>181</v>
      </c>
      <c r="F17" s="207">
        <f t="shared" si="0"/>
        <v>43159.22</v>
      </c>
      <c r="G17" s="134">
        <f t="shared" si="1"/>
        <v>43159.22</v>
      </c>
      <c r="H17" s="193">
        <v>43159.22</v>
      </c>
      <c r="I17" s="193">
        <v>43159.22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218"/>
      <c r="AN17" s="194"/>
    </row>
    <row r="18" ht="23" customHeight="1" spans="1:40">
      <c r="A18" s="191"/>
      <c r="B18" s="155" t="s">
        <v>172</v>
      </c>
      <c r="C18" s="182" t="s">
        <v>180</v>
      </c>
      <c r="D18" s="208">
        <v>120001</v>
      </c>
      <c r="E18" s="208" t="s">
        <v>181</v>
      </c>
      <c r="F18" s="207">
        <f t="shared" si="0"/>
        <v>87275.36</v>
      </c>
      <c r="G18" s="134">
        <f t="shared" si="1"/>
        <v>87275.36</v>
      </c>
      <c r="H18" s="193">
        <v>87275.36</v>
      </c>
      <c r="I18" s="193">
        <v>87275.36</v>
      </c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218"/>
      <c r="AN18" s="194"/>
    </row>
    <row r="19" ht="23" customHeight="1" spans="1:40">
      <c r="A19" s="191"/>
      <c r="B19" s="155" t="s">
        <v>172</v>
      </c>
      <c r="C19" s="182" t="s">
        <v>98</v>
      </c>
      <c r="D19" s="208">
        <v>120001</v>
      </c>
      <c r="E19" s="208" t="s">
        <v>182</v>
      </c>
      <c r="F19" s="207">
        <f t="shared" si="0"/>
        <v>3204</v>
      </c>
      <c r="G19" s="134">
        <f t="shared" si="1"/>
        <v>3204</v>
      </c>
      <c r="H19" s="193">
        <v>3204</v>
      </c>
      <c r="I19" s="193">
        <v>3204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218"/>
      <c r="AN19" s="194"/>
    </row>
    <row r="20" ht="23" customHeight="1" spans="1:40">
      <c r="A20" s="191"/>
      <c r="B20" s="155" t="s">
        <v>172</v>
      </c>
      <c r="C20" s="182" t="s">
        <v>98</v>
      </c>
      <c r="D20" s="208">
        <v>120001</v>
      </c>
      <c r="E20" s="208" t="s">
        <v>182</v>
      </c>
      <c r="F20" s="207">
        <f t="shared" si="0"/>
        <v>8811</v>
      </c>
      <c r="G20" s="134">
        <f t="shared" si="1"/>
        <v>8811</v>
      </c>
      <c r="H20" s="193">
        <v>8811</v>
      </c>
      <c r="I20" s="193">
        <v>8811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218"/>
      <c r="AN20" s="194"/>
    </row>
    <row r="21" ht="23" customHeight="1" spans="1:40">
      <c r="A21" s="191"/>
      <c r="B21" s="155" t="s">
        <v>172</v>
      </c>
      <c r="C21" s="155" t="s">
        <v>183</v>
      </c>
      <c r="D21" s="208">
        <v>120001</v>
      </c>
      <c r="E21" s="208" t="s">
        <v>184</v>
      </c>
      <c r="F21" s="207">
        <f t="shared" si="0"/>
        <v>1121.02</v>
      </c>
      <c r="G21" s="134">
        <f t="shared" si="1"/>
        <v>1121.02</v>
      </c>
      <c r="H21" s="193">
        <v>1121.02</v>
      </c>
      <c r="I21" s="193">
        <v>1121.02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219"/>
      <c r="AN21" s="194"/>
    </row>
    <row r="22" ht="23" customHeight="1" spans="1:40">
      <c r="A22" s="191"/>
      <c r="B22" s="155" t="s">
        <v>172</v>
      </c>
      <c r="C22" s="155" t="s">
        <v>183</v>
      </c>
      <c r="D22" s="208">
        <v>120001</v>
      </c>
      <c r="E22" s="208" t="s">
        <v>184</v>
      </c>
      <c r="F22" s="207">
        <f t="shared" si="0"/>
        <v>15445.45</v>
      </c>
      <c r="G22" s="134">
        <f t="shared" si="1"/>
        <v>15445.45</v>
      </c>
      <c r="H22" s="193">
        <v>15445.45</v>
      </c>
      <c r="I22" s="193">
        <v>15445.45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219"/>
      <c r="AN22" s="194"/>
    </row>
    <row r="23" ht="23" customHeight="1" spans="1:40">
      <c r="A23" s="191"/>
      <c r="B23" s="155" t="s">
        <v>172</v>
      </c>
      <c r="C23" s="209" t="s">
        <v>185</v>
      </c>
      <c r="D23" s="208">
        <v>120001</v>
      </c>
      <c r="E23" s="208" t="s">
        <v>186</v>
      </c>
      <c r="F23" s="207">
        <f t="shared" si="0"/>
        <v>67260</v>
      </c>
      <c r="G23" s="134">
        <f t="shared" si="1"/>
        <v>67260</v>
      </c>
      <c r="H23" s="193">
        <v>67260</v>
      </c>
      <c r="I23" s="193">
        <v>67260</v>
      </c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220"/>
      <c r="AN23" s="221"/>
    </row>
    <row r="24" ht="23" customHeight="1" spans="1:38">
      <c r="A24" s="192"/>
      <c r="B24" s="155" t="s">
        <v>172</v>
      </c>
      <c r="C24" s="210" t="s">
        <v>185</v>
      </c>
      <c r="D24" s="208">
        <v>120001</v>
      </c>
      <c r="E24" s="208" t="s">
        <v>186</v>
      </c>
      <c r="F24" s="207">
        <f t="shared" si="0"/>
        <v>132389</v>
      </c>
      <c r="G24" s="134">
        <f t="shared" si="1"/>
        <v>132389</v>
      </c>
      <c r="H24" s="193">
        <v>132389</v>
      </c>
      <c r="I24" s="193">
        <v>132389</v>
      </c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</row>
    <row r="25" ht="23" customHeight="1" spans="1:38">
      <c r="A25" s="192"/>
      <c r="B25" s="155" t="s">
        <v>172</v>
      </c>
      <c r="C25" s="210" t="s">
        <v>103</v>
      </c>
      <c r="D25" s="208">
        <v>120001</v>
      </c>
      <c r="E25" s="208" t="s">
        <v>187</v>
      </c>
      <c r="F25" s="207">
        <f t="shared" si="0"/>
        <v>283275.58</v>
      </c>
      <c r="G25" s="134">
        <f t="shared" si="1"/>
        <v>283275.58</v>
      </c>
      <c r="H25" s="193">
        <v>283275.58</v>
      </c>
      <c r="I25" s="193">
        <v>283275.58</v>
      </c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</row>
    <row r="26" ht="23" customHeight="1" spans="1:38">
      <c r="A26" s="192"/>
      <c r="B26" s="155" t="s">
        <v>172</v>
      </c>
      <c r="C26" s="210" t="s">
        <v>103</v>
      </c>
      <c r="D26" s="208">
        <v>120001</v>
      </c>
      <c r="E26" s="208" t="s">
        <v>187</v>
      </c>
      <c r="F26" s="207">
        <f t="shared" si="0"/>
        <v>57200</v>
      </c>
      <c r="G26" s="134">
        <f t="shared" si="1"/>
        <v>57200</v>
      </c>
      <c r="H26" s="193">
        <v>57200</v>
      </c>
      <c r="I26" s="193">
        <v>57200</v>
      </c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</row>
    <row r="27" ht="23" customHeight="1" spans="1:38">
      <c r="A27" s="192"/>
      <c r="B27" s="210" t="s">
        <v>188</v>
      </c>
      <c r="C27" s="210" t="s">
        <v>92</v>
      </c>
      <c r="D27" s="208">
        <v>120001</v>
      </c>
      <c r="E27" s="208" t="s">
        <v>189</v>
      </c>
      <c r="F27" s="207">
        <f t="shared" si="0"/>
        <v>16000</v>
      </c>
      <c r="G27" s="134">
        <f t="shared" si="1"/>
        <v>16000</v>
      </c>
      <c r="H27" s="193">
        <v>16000</v>
      </c>
      <c r="I27" s="193">
        <v>16000</v>
      </c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</row>
    <row r="28" ht="23" customHeight="1" spans="1:38">
      <c r="A28" s="192"/>
      <c r="B28" s="210" t="s">
        <v>188</v>
      </c>
      <c r="C28" s="210" t="s">
        <v>92</v>
      </c>
      <c r="D28" s="208">
        <v>120001</v>
      </c>
      <c r="E28" s="208" t="s">
        <v>189</v>
      </c>
      <c r="F28" s="207">
        <f t="shared" si="0"/>
        <v>44000</v>
      </c>
      <c r="G28" s="134">
        <f t="shared" si="1"/>
        <v>44000</v>
      </c>
      <c r="H28" s="193">
        <v>44000</v>
      </c>
      <c r="I28" s="193">
        <v>44000</v>
      </c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</row>
    <row r="29" ht="23" customHeight="1" spans="1:38">
      <c r="A29" s="192"/>
      <c r="B29" s="210" t="s">
        <v>188</v>
      </c>
      <c r="C29" s="210" t="s">
        <v>98</v>
      </c>
      <c r="D29" s="208">
        <v>120001</v>
      </c>
      <c r="E29" s="208" t="s">
        <v>190</v>
      </c>
      <c r="F29" s="207">
        <f t="shared" si="0"/>
        <v>12000</v>
      </c>
      <c r="G29" s="134">
        <f t="shared" si="1"/>
        <v>12000</v>
      </c>
      <c r="H29" s="193">
        <v>12000</v>
      </c>
      <c r="I29" s="193">
        <v>12000</v>
      </c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</row>
    <row r="30" ht="23" customHeight="1" spans="1:38">
      <c r="A30" s="192"/>
      <c r="B30" s="210" t="s">
        <v>188</v>
      </c>
      <c r="C30" s="210" t="s">
        <v>98</v>
      </c>
      <c r="D30" s="208">
        <v>120001</v>
      </c>
      <c r="E30" s="208" t="s">
        <v>190</v>
      </c>
      <c r="F30" s="207">
        <f t="shared" si="0"/>
        <v>33000</v>
      </c>
      <c r="G30" s="134">
        <f t="shared" si="1"/>
        <v>33000</v>
      </c>
      <c r="H30" s="193">
        <v>33000</v>
      </c>
      <c r="I30" s="193">
        <v>33000</v>
      </c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</row>
    <row r="31" ht="23" customHeight="1" spans="1:38">
      <c r="A31" s="192"/>
      <c r="B31" s="210" t="s">
        <v>188</v>
      </c>
      <c r="C31" s="210" t="s">
        <v>191</v>
      </c>
      <c r="D31" s="208">
        <v>120001</v>
      </c>
      <c r="E31" s="208" t="s">
        <v>192</v>
      </c>
      <c r="F31" s="207">
        <f t="shared" si="0"/>
        <v>10000</v>
      </c>
      <c r="G31" s="134">
        <f t="shared" si="1"/>
        <v>10000</v>
      </c>
      <c r="H31" s="193">
        <v>10000</v>
      </c>
      <c r="I31" s="193">
        <v>10000</v>
      </c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</row>
    <row r="32" ht="23" customHeight="1" spans="1:38">
      <c r="A32" s="192"/>
      <c r="B32" s="210" t="s">
        <v>188</v>
      </c>
      <c r="C32" s="210" t="s">
        <v>193</v>
      </c>
      <c r="D32" s="208">
        <v>120001</v>
      </c>
      <c r="E32" s="208" t="s">
        <v>194</v>
      </c>
      <c r="F32" s="207">
        <f t="shared" si="0"/>
        <v>10441.58</v>
      </c>
      <c r="G32" s="134">
        <f t="shared" si="1"/>
        <v>10441.58</v>
      </c>
      <c r="H32" s="193">
        <v>10441.58</v>
      </c>
      <c r="I32" s="193">
        <v>10441.58</v>
      </c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</row>
    <row r="33" ht="23" customHeight="1" spans="1:38">
      <c r="A33" s="192"/>
      <c r="B33" s="210" t="s">
        <v>188</v>
      </c>
      <c r="C33" s="210" t="s">
        <v>193</v>
      </c>
      <c r="D33" s="208">
        <v>120001</v>
      </c>
      <c r="E33" s="208" t="s">
        <v>194</v>
      </c>
      <c r="F33" s="207">
        <f t="shared" si="0"/>
        <v>15997.07</v>
      </c>
      <c r="G33" s="134">
        <f t="shared" si="1"/>
        <v>15997.07</v>
      </c>
      <c r="H33" s="193">
        <v>15997.07</v>
      </c>
      <c r="I33" s="193">
        <v>15997.07</v>
      </c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</row>
    <row r="34" ht="23" customHeight="1" spans="1:38">
      <c r="A34" s="192"/>
      <c r="B34" s="210" t="s">
        <v>188</v>
      </c>
      <c r="C34" s="210" t="s">
        <v>195</v>
      </c>
      <c r="D34" s="208">
        <v>120001</v>
      </c>
      <c r="E34" s="208" t="s">
        <v>196</v>
      </c>
      <c r="F34" s="207">
        <f t="shared" si="0"/>
        <v>6297.21</v>
      </c>
      <c r="G34" s="134">
        <f t="shared" si="1"/>
        <v>6297.21</v>
      </c>
      <c r="H34" s="193">
        <v>6297.21</v>
      </c>
      <c r="I34" s="193">
        <v>6297.21</v>
      </c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</row>
    <row r="35" ht="23" customHeight="1" spans="1:38">
      <c r="A35" s="192"/>
      <c r="B35" s="210" t="s">
        <v>188</v>
      </c>
      <c r="C35" s="210" t="s">
        <v>195</v>
      </c>
      <c r="D35" s="208">
        <v>120001</v>
      </c>
      <c r="E35" s="208" t="s">
        <v>196</v>
      </c>
      <c r="F35" s="207">
        <f t="shared" si="0"/>
        <v>7547.18</v>
      </c>
      <c r="G35" s="134">
        <f t="shared" si="1"/>
        <v>7547.18</v>
      </c>
      <c r="H35" s="193">
        <v>7547.18</v>
      </c>
      <c r="I35" s="193">
        <v>7547.18</v>
      </c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</row>
    <row r="36" ht="23" customHeight="1" spans="1:38">
      <c r="A36" s="192"/>
      <c r="B36" s="210" t="s">
        <v>188</v>
      </c>
      <c r="C36" s="210" t="s">
        <v>197</v>
      </c>
      <c r="D36" s="208">
        <v>120001</v>
      </c>
      <c r="E36" s="208" t="s">
        <v>198</v>
      </c>
      <c r="F36" s="207">
        <f t="shared" si="0"/>
        <v>75000</v>
      </c>
      <c r="G36" s="134">
        <f t="shared" si="1"/>
        <v>75000</v>
      </c>
      <c r="H36" s="193">
        <v>75000</v>
      </c>
      <c r="I36" s="193">
        <v>75000</v>
      </c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</row>
    <row r="37" ht="23" customHeight="1" spans="1:38">
      <c r="A37" s="192"/>
      <c r="B37" s="210" t="s">
        <v>188</v>
      </c>
      <c r="C37" s="210" t="s">
        <v>199</v>
      </c>
      <c r="D37" s="208">
        <v>120001</v>
      </c>
      <c r="E37" s="208" t="s">
        <v>200</v>
      </c>
      <c r="F37" s="207">
        <f t="shared" si="0"/>
        <v>34200</v>
      </c>
      <c r="G37" s="134">
        <f t="shared" si="1"/>
        <v>34200</v>
      </c>
      <c r="H37" s="193">
        <v>34200</v>
      </c>
      <c r="I37" s="193">
        <v>34200</v>
      </c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</row>
    <row r="38" s="165" customFormat="1" ht="23" customHeight="1" spans="1:38">
      <c r="A38" s="192"/>
      <c r="B38" s="210" t="s">
        <v>188</v>
      </c>
      <c r="C38" s="210" t="s">
        <v>103</v>
      </c>
      <c r="D38" s="208">
        <v>120001</v>
      </c>
      <c r="E38" s="211" t="s">
        <v>201</v>
      </c>
      <c r="F38" s="212">
        <f t="shared" si="0"/>
        <v>554299.07</v>
      </c>
      <c r="G38" s="134">
        <f t="shared" si="1"/>
        <v>554299.07</v>
      </c>
      <c r="H38" s="190">
        <v>284299.07</v>
      </c>
      <c r="I38" s="193">
        <f>284299.07-278000</f>
        <v>6299.07000000001</v>
      </c>
      <c r="J38" s="190">
        <v>278000</v>
      </c>
      <c r="K38" s="190">
        <v>270000</v>
      </c>
      <c r="L38" s="192"/>
      <c r="M38" s="190">
        <v>270000</v>
      </c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</row>
    <row r="39" s="165" customFormat="1" ht="23" customHeight="1" spans="1:38">
      <c r="A39" s="192"/>
      <c r="B39" s="210" t="s">
        <v>188</v>
      </c>
      <c r="C39" s="210" t="s">
        <v>103</v>
      </c>
      <c r="D39" s="208">
        <v>120001</v>
      </c>
      <c r="E39" s="211" t="s">
        <v>201</v>
      </c>
      <c r="F39" s="212">
        <f t="shared" si="0"/>
        <v>2915.73</v>
      </c>
      <c r="G39" s="134">
        <f t="shared" si="1"/>
        <v>2915.73</v>
      </c>
      <c r="H39" s="190">
        <v>2915.73</v>
      </c>
      <c r="I39" s="190">
        <v>2915.73</v>
      </c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</row>
    <row r="40" ht="23" customHeight="1" spans="1:38">
      <c r="A40" s="192"/>
      <c r="B40" s="210" t="s">
        <v>202</v>
      </c>
      <c r="C40" s="210" t="s">
        <v>94</v>
      </c>
      <c r="D40" s="208">
        <v>120001</v>
      </c>
      <c r="E40" s="208" t="s">
        <v>203</v>
      </c>
      <c r="F40" s="207">
        <f t="shared" si="0"/>
        <v>32650</v>
      </c>
      <c r="G40" s="134">
        <f t="shared" si="1"/>
        <v>32650</v>
      </c>
      <c r="H40" s="193">
        <v>32650</v>
      </c>
      <c r="I40" s="193">
        <v>32650</v>
      </c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</row>
    <row r="41" ht="23" customHeight="1" spans="1:38">
      <c r="A41" s="192"/>
      <c r="B41" s="210" t="s">
        <v>202</v>
      </c>
      <c r="C41" s="210" t="s">
        <v>177</v>
      </c>
      <c r="D41" s="208">
        <v>120001</v>
      </c>
      <c r="E41" s="208" t="s">
        <v>204</v>
      </c>
      <c r="F41" s="207">
        <f t="shared" ref="F41:F60" si="2">G41</f>
        <v>3204</v>
      </c>
      <c r="G41" s="134">
        <f t="shared" si="1"/>
        <v>3204</v>
      </c>
      <c r="H41" s="193">
        <v>3204</v>
      </c>
      <c r="I41" s="193">
        <v>3204</v>
      </c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</row>
    <row r="42" ht="32" customHeight="1" spans="1:38">
      <c r="A42" s="213" t="s">
        <v>205</v>
      </c>
      <c r="B42" s="213"/>
      <c r="C42" s="213"/>
      <c r="D42" s="213"/>
      <c r="E42" s="192"/>
      <c r="F42" s="207">
        <f t="shared" si="2"/>
        <v>1712606.38</v>
      </c>
      <c r="G42" s="214">
        <f t="shared" si="1"/>
        <v>1712606.38</v>
      </c>
      <c r="H42" s="193">
        <f>I42+J42</f>
        <v>1692606.38</v>
      </c>
      <c r="I42" s="193">
        <f>1712606.38-60000-20000</f>
        <v>1632606.38</v>
      </c>
      <c r="J42" s="214">
        <v>60000</v>
      </c>
      <c r="K42" s="214">
        <v>20000</v>
      </c>
      <c r="L42" s="192"/>
      <c r="M42" s="214">
        <v>20000</v>
      </c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</row>
    <row r="43" ht="23" customHeight="1" spans="1:38">
      <c r="A43" s="192"/>
      <c r="B43" s="155" t="s">
        <v>172</v>
      </c>
      <c r="C43" s="155" t="s">
        <v>92</v>
      </c>
      <c r="D43" s="208">
        <v>120002</v>
      </c>
      <c r="E43" s="208" t="s">
        <v>173</v>
      </c>
      <c r="F43" s="207">
        <f t="shared" si="2"/>
        <v>343884</v>
      </c>
      <c r="G43" s="214">
        <f t="shared" ref="G43:G60" si="3">H43+K43</f>
        <v>343884</v>
      </c>
      <c r="H43" s="193">
        <v>343884</v>
      </c>
      <c r="I43" s="193">
        <v>343884</v>
      </c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</row>
    <row r="44" ht="23" customHeight="1" spans="1:38">
      <c r="A44" s="192"/>
      <c r="B44" s="155" t="s">
        <v>172</v>
      </c>
      <c r="C44" s="155" t="s">
        <v>94</v>
      </c>
      <c r="D44" s="208">
        <v>120002</v>
      </c>
      <c r="E44" s="208" t="s">
        <v>174</v>
      </c>
      <c r="F44" s="207">
        <f t="shared" si="2"/>
        <v>44784</v>
      </c>
      <c r="G44" s="214">
        <f t="shared" si="3"/>
        <v>44784</v>
      </c>
      <c r="H44" s="193">
        <v>44784</v>
      </c>
      <c r="I44" s="193">
        <v>44784</v>
      </c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ht="23" customHeight="1" spans="1:38">
      <c r="A45" s="192"/>
      <c r="B45" s="155" t="s">
        <v>172</v>
      </c>
      <c r="C45" s="155" t="s">
        <v>177</v>
      </c>
      <c r="D45" s="208">
        <v>120002</v>
      </c>
      <c r="E45" s="208" t="s">
        <v>178</v>
      </c>
      <c r="F45" s="207">
        <f t="shared" si="2"/>
        <v>564255</v>
      </c>
      <c r="G45" s="214">
        <f t="shared" si="3"/>
        <v>564255</v>
      </c>
      <c r="H45" s="193">
        <v>564255</v>
      </c>
      <c r="I45" s="193">
        <v>564255</v>
      </c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</row>
    <row r="46" ht="23" customHeight="1" spans="1:38">
      <c r="A46" s="192"/>
      <c r="B46" s="155" t="s">
        <v>172</v>
      </c>
      <c r="C46" s="210" t="s">
        <v>106</v>
      </c>
      <c r="D46" s="208">
        <v>120002</v>
      </c>
      <c r="E46" s="208" t="s">
        <v>179</v>
      </c>
      <c r="F46" s="207">
        <f t="shared" si="2"/>
        <v>132018.88</v>
      </c>
      <c r="G46" s="214">
        <f t="shared" si="3"/>
        <v>132018.88</v>
      </c>
      <c r="H46" s="193">
        <v>132018.88</v>
      </c>
      <c r="I46" s="193">
        <v>132018.88</v>
      </c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</row>
    <row r="47" ht="23" customHeight="1" spans="1:38">
      <c r="A47" s="192"/>
      <c r="B47" s="155" t="s">
        <v>172</v>
      </c>
      <c r="C47" s="210" t="s">
        <v>180</v>
      </c>
      <c r="D47" s="208">
        <v>120002</v>
      </c>
      <c r="E47" s="208" t="s">
        <v>181</v>
      </c>
      <c r="F47" s="207">
        <f t="shared" si="2"/>
        <v>74637.19</v>
      </c>
      <c r="G47" s="214">
        <f t="shared" si="3"/>
        <v>74637.19</v>
      </c>
      <c r="H47" s="193">
        <v>74637.19</v>
      </c>
      <c r="I47" s="193">
        <v>74637.19</v>
      </c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</row>
    <row r="48" ht="23" customHeight="1" spans="1:38">
      <c r="A48" s="192"/>
      <c r="B48" s="155" t="s">
        <v>172</v>
      </c>
      <c r="C48" s="210" t="s">
        <v>98</v>
      </c>
      <c r="D48" s="208">
        <v>120002</v>
      </c>
      <c r="E48" s="208" t="s">
        <v>182</v>
      </c>
      <c r="F48" s="207">
        <f t="shared" si="2"/>
        <v>7209</v>
      </c>
      <c r="G48" s="214">
        <f t="shared" si="3"/>
        <v>7209</v>
      </c>
      <c r="H48" s="193">
        <v>7209</v>
      </c>
      <c r="I48" s="193">
        <v>7209</v>
      </c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</row>
    <row r="49" ht="23" customHeight="1" spans="1:38">
      <c r="A49" s="192"/>
      <c r="B49" s="155" t="s">
        <v>172</v>
      </c>
      <c r="C49" s="210" t="s">
        <v>183</v>
      </c>
      <c r="D49" s="208">
        <v>120002</v>
      </c>
      <c r="E49" s="208" t="s">
        <v>184</v>
      </c>
      <c r="F49" s="207">
        <f t="shared" si="2"/>
        <v>13340.89</v>
      </c>
      <c r="G49" s="214">
        <f t="shared" si="3"/>
        <v>13340.89</v>
      </c>
      <c r="H49" s="193">
        <v>13340.89</v>
      </c>
      <c r="I49" s="193">
        <v>13340.89</v>
      </c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</row>
    <row r="50" ht="23" customHeight="1" spans="1:38">
      <c r="A50" s="192"/>
      <c r="B50" s="155" t="s">
        <v>172</v>
      </c>
      <c r="C50" s="210" t="s">
        <v>185</v>
      </c>
      <c r="D50" s="208">
        <v>120002</v>
      </c>
      <c r="E50" s="208" t="s">
        <v>186</v>
      </c>
      <c r="F50" s="207">
        <f t="shared" si="2"/>
        <v>114351</v>
      </c>
      <c r="G50" s="214">
        <f t="shared" si="3"/>
        <v>114351</v>
      </c>
      <c r="H50" s="193">
        <v>114351</v>
      </c>
      <c r="I50" s="193">
        <v>114351</v>
      </c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</row>
    <row r="51" ht="23" customHeight="1" spans="1:38">
      <c r="A51" s="192"/>
      <c r="B51" s="155" t="s">
        <v>172</v>
      </c>
      <c r="C51" s="210" t="s">
        <v>103</v>
      </c>
      <c r="D51" s="208">
        <v>120002</v>
      </c>
      <c r="E51" s="208" t="s">
        <v>187</v>
      </c>
      <c r="F51" s="207">
        <f t="shared" si="2"/>
        <v>132091.86</v>
      </c>
      <c r="G51" s="214">
        <f t="shared" si="3"/>
        <v>132091.86</v>
      </c>
      <c r="H51" s="193">
        <v>132091.86</v>
      </c>
      <c r="I51" s="193">
        <v>132091.86</v>
      </c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</row>
    <row r="52" ht="23" customHeight="1" spans="1:38">
      <c r="A52" s="192"/>
      <c r="B52" s="210" t="s">
        <v>188</v>
      </c>
      <c r="C52" s="210" t="s">
        <v>92</v>
      </c>
      <c r="D52" s="208">
        <v>120002</v>
      </c>
      <c r="E52" s="208" t="s">
        <v>189</v>
      </c>
      <c r="F52" s="207">
        <f t="shared" si="2"/>
        <v>36000</v>
      </c>
      <c r="G52" s="214">
        <f t="shared" si="3"/>
        <v>36000</v>
      </c>
      <c r="H52" s="193">
        <v>36000</v>
      </c>
      <c r="I52" s="193">
        <v>36000</v>
      </c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</row>
    <row r="53" ht="23" customHeight="1" spans="1:38">
      <c r="A53" s="192"/>
      <c r="B53" s="210" t="s">
        <v>188</v>
      </c>
      <c r="C53" s="210" t="s">
        <v>91</v>
      </c>
      <c r="D53" s="208">
        <v>120002</v>
      </c>
      <c r="E53" s="208" t="s">
        <v>206</v>
      </c>
      <c r="F53" s="207">
        <f t="shared" si="2"/>
        <v>3600</v>
      </c>
      <c r="G53" s="214">
        <f t="shared" si="3"/>
        <v>3600</v>
      </c>
      <c r="H53" s="193">
        <v>3600</v>
      </c>
      <c r="I53" s="193">
        <v>3600</v>
      </c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</row>
    <row r="54" ht="23" customHeight="1" spans="1:38">
      <c r="A54" s="192"/>
      <c r="B54" s="210" t="s">
        <v>188</v>
      </c>
      <c r="C54" s="210" t="s">
        <v>207</v>
      </c>
      <c r="D54" s="208">
        <v>120002</v>
      </c>
      <c r="E54" s="208" t="s">
        <v>208</v>
      </c>
      <c r="F54" s="207">
        <f t="shared" si="2"/>
        <v>7200</v>
      </c>
      <c r="G54" s="214">
        <f t="shared" si="3"/>
        <v>7200</v>
      </c>
      <c r="H54" s="193">
        <v>7200</v>
      </c>
      <c r="I54" s="193">
        <v>7200</v>
      </c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</row>
    <row r="55" ht="23" customHeight="1" spans="1:38">
      <c r="A55" s="192"/>
      <c r="B55" s="210" t="s">
        <v>188</v>
      </c>
      <c r="C55" s="210" t="s">
        <v>98</v>
      </c>
      <c r="D55" s="208">
        <v>120002</v>
      </c>
      <c r="E55" s="208" t="s">
        <v>190</v>
      </c>
      <c r="F55" s="207">
        <f t="shared" si="2"/>
        <v>27000</v>
      </c>
      <c r="G55" s="214">
        <f t="shared" si="3"/>
        <v>27000</v>
      </c>
      <c r="H55" s="193">
        <v>27000</v>
      </c>
      <c r="I55" s="193">
        <v>27000</v>
      </c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</row>
    <row r="56" ht="23" customHeight="1" spans="1:38">
      <c r="A56" s="192"/>
      <c r="B56" s="210" t="s">
        <v>188</v>
      </c>
      <c r="C56" s="210" t="s">
        <v>191</v>
      </c>
      <c r="D56" s="208">
        <v>120002</v>
      </c>
      <c r="E56" s="208" t="s">
        <v>192</v>
      </c>
      <c r="F56" s="207">
        <f t="shared" si="2"/>
        <v>10000</v>
      </c>
      <c r="G56" s="214">
        <f t="shared" si="3"/>
        <v>10000</v>
      </c>
      <c r="H56" s="193">
        <v>10000</v>
      </c>
      <c r="I56" s="193">
        <v>10000</v>
      </c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</row>
    <row r="57" ht="23" customHeight="1" spans="1:38">
      <c r="A57" s="192"/>
      <c r="B57" s="210" t="s">
        <v>188</v>
      </c>
      <c r="C57" s="210" t="s">
        <v>193</v>
      </c>
      <c r="D57" s="208">
        <v>120002</v>
      </c>
      <c r="E57" s="208" t="s">
        <v>194</v>
      </c>
      <c r="F57" s="207">
        <f t="shared" si="2"/>
        <v>14556.88</v>
      </c>
      <c r="G57" s="214">
        <f t="shared" si="3"/>
        <v>14556.88</v>
      </c>
      <c r="H57" s="193">
        <v>14556.88</v>
      </c>
      <c r="I57" s="193">
        <v>14556.88</v>
      </c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</row>
    <row r="58" ht="23" customHeight="1" spans="1:38">
      <c r="A58" s="192"/>
      <c r="B58" s="210" t="s">
        <v>188</v>
      </c>
      <c r="C58" s="210" t="s">
        <v>195</v>
      </c>
      <c r="D58" s="208">
        <v>120002</v>
      </c>
      <c r="E58" s="208" t="s">
        <v>196</v>
      </c>
      <c r="F58" s="207">
        <f t="shared" si="2"/>
        <v>5158.26</v>
      </c>
      <c r="G58" s="214">
        <f t="shared" si="3"/>
        <v>5158.26</v>
      </c>
      <c r="H58" s="193">
        <v>5158.26</v>
      </c>
      <c r="I58" s="193">
        <v>5158.26</v>
      </c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</row>
    <row r="59" ht="23" customHeight="1" spans="1:38">
      <c r="A59" s="192"/>
      <c r="B59" s="210" t="s">
        <v>188</v>
      </c>
      <c r="C59" s="210" t="s">
        <v>197</v>
      </c>
      <c r="D59" s="208">
        <v>120002</v>
      </c>
      <c r="E59" s="208" t="s">
        <v>198</v>
      </c>
      <c r="F59" s="207">
        <f t="shared" si="2"/>
        <v>100000</v>
      </c>
      <c r="G59" s="214">
        <f t="shared" si="3"/>
        <v>100000</v>
      </c>
      <c r="H59" s="193">
        <v>100000</v>
      </c>
      <c r="I59" s="193">
        <v>100000</v>
      </c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</row>
    <row r="60" ht="23" customHeight="1" spans="1:38">
      <c r="A60" s="192"/>
      <c r="B60" s="210" t="s">
        <v>188</v>
      </c>
      <c r="C60" s="210" t="s">
        <v>103</v>
      </c>
      <c r="D60" s="208">
        <v>120002</v>
      </c>
      <c r="E60" s="208" t="s">
        <v>201</v>
      </c>
      <c r="F60" s="207">
        <f t="shared" si="2"/>
        <v>82519.42</v>
      </c>
      <c r="G60" s="214">
        <f t="shared" si="3"/>
        <v>82519.42</v>
      </c>
      <c r="H60" s="193">
        <f>I60+J60</f>
        <v>62519.42</v>
      </c>
      <c r="I60" s="193">
        <v>2519.42</v>
      </c>
      <c r="J60" s="214">
        <v>60000</v>
      </c>
      <c r="K60" s="214">
        <v>20000</v>
      </c>
      <c r="L60" s="214"/>
      <c r="M60" s="214">
        <v>20000</v>
      </c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</row>
  </sheetData>
  <mergeCells count="26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B8:D8"/>
    <mergeCell ref="A42:D42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" style="196" customWidth="1"/>
    <col min="2" max="4" width="6.125" style="196" customWidth="1"/>
    <col min="5" max="5" width="16.875" style="196" customWidth="1"/>
    <col min="6" max="6" width="41" style="196" customWidth="1"/>
    <col min="7" max="9" width="16.375" style="196" customWidth="1"/>
    <col min="10" max="10" width="1.5" style="196" customWidth="1"/>
    <col min="11" max="12" width="9.75" style="196" customWidth="1"/>
    <col min="13" max="16384" width="10" style="196"/>
  </cols>
  <sheetData>
    <row r="1" ht="24.95" customHeight="1" spans="1:10">
      <c r="A1" s="166"/>
      <c r="B1" s="2" t="s">
        <v>209</v>
      </c>
      <c r="C1" s="2"/>
      <c r="D1" s="2"/>
      <c r="E1" s="22"/>
      <c r="F1" s="22"/>
      <c r="G1" s="167"/>
      <c r="H1" s="167"/>
      <c r="I1" s="167"/>
      <c r="J1" s="168"/>
    </row>
    <row r="2" ht="22.9" customHeight="1" spans="1:10">
      <c r="A2" s="166"/>
      <c r="B2" s="197" t="s">
        <v>210</v>
      </c>
      <c r="C2" s="197"/>
      <c r="D2" s="197"/>
      <c r="E2" s="197"/>
      <c r="F2" s="197"/>
      <c r="G2" s="197"/>
      <c r="H2" s="197"/>
      <c r="I2" s="197"/>
      <c r="J2" s="168" t="s">
        <v>4</v>
      </c>
    </row>
    <row r="3" ht="19.5" customHeight="1" spans="1:10">
      <c r="A3" s="170"/>
      <c r="B3" s="171" t="s">
        <v>6</v>
      </c>
      <c r="C3" s="171"/>
      <c r="D3" s="171"/>
      <c r="E3" s="171"/>
      <c r="F3" s="171"/>
      <c r="G3" s="170"/>
      <c r="I3" s="172" t="s">
        <v>7</v>
      </c>
      <c r="J3" s="173"/>
    </row>
    <row r="4" ht="24.4" customHeight="1" spans="1:10">
      <c r="A4" s="22"/>
      <c r="B4" s="157" t="s">
        <v>10</v>
      </c>
      <c r="C4" s="157"/>
      <c r="D4" s="157"/>
      <c r="E4" s="157"/>
      <c r="F4" s="157"/>
      <c r="G4" s="157" t="s">
        <v>60</v>
      </c>
      <c r="H4" s="198" t="s">
        <v>211</v>
      </c>
      <c r="I4" s="198" t="s">
        <v>163</v>
      </c>
      <c r="J4" s="22"/>
    </row>
    <row r="5" ht="24.4" customHeight="1" spans="1:10">
      <c r="A5" s="22"/>
      <c r="B5" s="157" t="s">
        <v>86</v>
      </c>
      <c r="C5" s="157"/>
      <c r="D5" s="157"/>
      <c r="E5" s="157" t="s">
        <v>71</v>
      </c>
      <c r="F5" s="157" t="s">
        <v>87</v>
      </c>
      <c r="G5" s="157"/>
      <c r="H5" s="198"/>
      <c r="I5" s="198"/>
      <c r="J5" s="22"/>
    </row>
    <row r="6" ht="24.4" customHeight="1" spans="1:10">
      <c r="A6" s="174"/>
      <c r="B6" s="157" t="s">
        <v>88</v>
      </c>
      <c r="C6" s="157" t="s">
        <v>89</v>
      </c>
      <c r="D6" s="157" t="s">
        <v>90</v>
      </c>
      <c r="E6" s="157"/>
      <c r="F6" s="157"/>
      <c r="G6" s="157"/>
      <c r="H6" s="198"/>
      <c r="I6" s="198"/>
      <c r="J6" s="176"/>
    </row>
    <row r="7" ht="27.75" customHeight="1" spans="1:10">
      <c r="A7" s="168"/>
      <c r="B7" s="157"/>
      <c r="C7" s="157"/>
      <c r="D7" s="157"/>
      <c r="E7" s="157"/>
      <c r="F7" s="157" t="s">
        <v>73</v>
      </c>
      <c r="G7" s="136">
        <f>H7+I7</f>
        <v>4878048.57</v>
      </c>
      <c r="H7" s="136">
        <f>SUM(H8:H19)</f>
        <v>4878048.57</v>
      </c>
      <c r="I7" s="136"/>
      <c r="J7" s="176"/>
    </row>
    <row r="8" ht="27.75" customHeight="1" spans="1:10">
      <c r="A8" s="168"/>
      <c r="B8" s="155">
        <v>208</v>
      </c>
      <c r="C8" s="155" t="s">
        <v>91</v>
      </c>
      <c r="D8" s="155" t="s">
        <v>92</v>
      </c>
      <c r="E8" s="157">
        <v>120001</v>
      </c>
      <c r="F8" s="199" t="s">
        <v>93</v>
      </c>
      <c r="G8" s="136">
        <f t="shared" ref="G8:G19" si="0">H8+I8</f>
        <v>24507</v>
      </c>
      <c r="H8" s="193">
        <v>24507</v>
      </c>
      <c r="I8" s="136"/>
      <c r="J8" s="176"/>
    </row>
    <row r="9" ht="27.75" customHeight="1" spans="1:10">
      <c r="A9" s="168"/>
      <c r="B9" s="155">
        <v>208</v>
      </c>
      <c r="C9" s="155" t="s">
        <v>91</v>
      </c>
      <c r="D9" s="155" t="s">
        <v>94</v>
      </c>
      <c r="E9" s="157">
        <v>120001</v>
      </c>
      <c r="F9" s="199" t="s">
        <v>95</v>
      </c>
      <c r="G9" s="136">
        <f t="shared" si="0"/>
        <v>8143</v>
      </c>
      <c r="H9" s="193">
        <v>8143</v>
      </c>
      <c r="I9" s="136"/>
      <c r="J9" s="176"/>
    </row>
    <row r="10" ht="27.75" customHeight="1" spans="1:10">
      <c r="A10" s="168"/>
      <c r="B10" s="155">
        <v>208</v>
      </c>
      <c r="C10" s="155" t="s">
        <v>91</v>
      </c>
      <c r="D10" s="155" t="s">
        <v>91</v>
      </c>
      <c r="E10" s="157">
        <v>120001</v>
      </c>
      <c r="F10" s="199" t="s">
        <v>96</v>
      </c>
      <c r="G10" s="136">
        <f t="shared" si="0"/>
        <v>367013.32</v>
      </c>
      <c r="H10" s="193">
        <v>367013.32</v>
      </c>
      <c r="I10" s="136"/>
      <c r="J10" s="176"/>
    </row>
    <row r="11" ht="27.75" customHeight="1" spans="1:10">
      <c r="A11" s="168"/>
      <c r="B11" s="155" t="s">
        <v>97</v>
      </c>
      <c r="C11" s="155" t="s">
        <v>98</v>
      </c>
      <c r="D11" s="155" t="s">
        <v>92</v>
      </c>
      <c r="E11" s="157">
        <v>120001</v>
      </c>
      <c r="F11" s="199" t="s">
        <v>99</v>
      </c>
      <c r="G11" s="136">
        <f t="shared" si="0"/>
        <v>43159.22</v>
      </c>
      <c r="H11" s="193">
        <v>43159.22</v>
      </c>
      <c r="I11" s="136"/>
      <c r="J11" s="176"/>
    </row>
    <row r="12" ht="27.75" customHeight="1" spans="1:10">
      <c r="A12" s="168"/>
      <c r="B12" s="155" t="s">
        <v>97</v>
      </c>
      <c r="C12" s="155" t="s">
        <v>98</v>
      </c>
      <c r="D12" s="155" t="s">
        <v>94</v>
      </c>
      <c r="E12" s="157">
        <v>120001</v>
      </c>
      <c r="F12" s="199" t="s">
        <v>100</v>
      </c>
      <c r="G12" s="136">
        <f t="shared" si="0"/>
        <v>161912.55</v>
      </c>
      <c r="H12" s="193">
        <v>161912.55</v>
      </c>
      <c r="I12" s="136"/>
      <c r="J12" s="176"/>
    </row>
    <row r="13" ht="27.75" customHeight="1" spans="1:10">
      <c r="A13" s="168"/>
      <c r="B13" s="155" t="s">
        <v>97</v>
      </c>
      <c r="C13" s="155" t="s">
        <v>98</v>
      </c>
      <c r="D13" s="155" t="s">
        <v>101</v>
      </c>
      <c r="E13" s="157">
        <v>120001</v>
      </c>
      <c r="F13" s="199" t="s">
        <v>102</v>
      </c>
      <c r="G13" s="136">
        <f t="shared" si="0"/>
        <v>5607</v>
      </c>
      <c r="H13" s="193">
        <v>5607</v>
      </c>
      <c r="I13" s="136"/>
      <c r="J13" s="176"/>
    </row>
    <row r="14" ht="27.75" customHeight="1" spans="1:10">
      <c r="A14" s="168"/>
      <c r="B14" s="155" t="s">
        <v>97</v>
      </c>
      <c r="C14" s="155" t="s">
        <v>98</v>
      </c>
      <c r="D14" s="155" t="s">
        <v>103</v>
      </c>
      <c r="E14" s="157">
        <v>120001</v>
      </c>
      <c r="F14" s="199" t="s">
        <v>104</v>
      </c>
      <c r="G14" s="136">
        <f t="shared" si="0"/>
        <v>16821</v>
      </c>
      <c r="H14" s="193">
        <v>16821</v>
      </c>
      <c r="I14" s="136"/>
      <c r="J14" s="176"/>
    </row>
    <row r="15" ht="27.75" customHeight="1" spans="1:10">
      <c r="A15" s="168"/>
      <c r="B15" s="155" t="s">
        <v>108</v>
      </c>
      <c r="C15" s="155" t="s">
        <v>101</v>
      </c>
      <c r="D15" s="155" t="s">
        <v>92</v>
      </c>
      <c r="E15" s="157">
        <v>120001</v>
      </c>
      <c r="F15" s="199" t="s">
        <v>109</v>
      </c>
      <c r="G15" s="136">
        <f t="shared" si="0"/>
        <v>930143.74</v>
      </c>
      <c r="H15" s="193">
        <v>930143.74</v>
      </c>
      <c r="I15" s="136"/>
      <c r="J15" s="176"/>
    </row>
    <row r="16" ht="27.75" customHeight="1" spans="1:10">
      <c r="A16" s="200"/>
      <c r="B16" s="155" t="s">
        <v>108</v>
      </c>
      <c r="C16" s="155" t="s">
        <v>101</v>
      </c>
      <c r="D16" s="155" t="s">
        <v>98</v>
      </c>
      <c r="E16" s="157">
        <v>120001</v>
      </c>
      <c r="F16" s="199" t="s">
        <v>110</v>
      </c>
      <c r="G16" s="136">
        <f t="shared" si="0"/>
        <v>30000</v>
      </c>
      <c r="H16" s="193">
        <v>30000</v>
      </c>
      <c r="I16" s="191"/>
      <c r="J16" s="201"/>
    </row>
    <row r="17" ht="27.75" customHeight="1" spans="2:9">
      <c r="B17" s="155" t="s">
        <v>108</v>
      </c>
      <c r="C17" s="155" t="s">
        <v>101</v>
      </c>
      <c r="D17" s="155" t="s">
        <v>111</v>
      </c>
      <c r="E17" s="157">
        <v>120001</v>
      </c>
      <c r="F17" s="199" t="s">
        <v>112</v>
      </c>
      <c r="G17" s="136">
        <f t="shared" si="0"/>
        <v>308000</v>
      </c>
      <c r="H17" s="193">
        <v>308000</v>
      </c>
      <c r="I17" s="202"/>
    </row>
    <row r="18" ht="27.75" customHeight="1" spans="2:9">
      <c r="B18" s="155" t="s">
        <v>108</v>
      </c>
      <c r="C18" s="155" t="s">
        <v>101</v>
      </c>
      <c r="D18" s="155" t="s">
        <v>103</v>
      </c>
      <c r="E18" s="157">
        <v>120001</v>
      </c>
      <c r="F18" s="199" t="s">
        <v>113</v>
      </c>
      <c r="G18" s="136">
        <f t="shared" si="0"/>
        <v>2668741.74</v>
      </c>
      <c r="H18" s="193">
        <v>2668741.74</v>
      </c>
      <c r="I18" s="202"/>
    </row>
    <row r="19" ht="27.75" customHeight="1" spans="2:9">
      <c r="B19" s="179" t="s">
        <v>114</v>
      </c>
      <c r="C19" s="179" t="s">
        <v>94</v>
      </c>
      <c r="D19" s="179" t="s">
        <v>92</v>
      </c>
      <c r="E19" s="157">
        <v>120001</v>
      </c>
      <c r="F19" s="199" t="s">
        <v>115</v>
      </c>
      <c r="G19" s="136">
        <f t="shared" si="0"/>
        <v>314000</v>
      </c>
      <c r="H19" s="193">
        <v>314000</v>
      </c>
      <c r="I19" s="20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style="165" customWidth="1"/>
    <col min="2" max="3" width="6.125" style="165" customWidth="1"/>
    <col min="4" max="4" width="24.375" style="165" customWidth="1"/>
    <col min="5" max="5" width="41" style="165" customWidth="1"/>
    <col min="6" max="8" width="17.375" style="165" customWidth="1"/>
    <col min="9" max="9" width="1.5" style="165" customWidth="1"/>
    <col min="10" max="10" width="9.75" style="165" customWidth="1"/>
    <col min="11" max="16384" width="10" style="165"/>
  </cols>
  <sheetData>
    <row r="1" ht="24.95" customHeight="1" spans="1:9">
      <c r="A1" s="186"/>
      <c r="B1" s="2" t="s">
        <v>212</v>
      </c>
      <c r="C1" s="2"/>
      <c r="D1" s="187"/>
      <c r="E1" s="187"/>
      <c r="F1" s="166"/>
      <c r="G1" s="166"/>
      <c r="H1" s="188"/>
      <c r="I1" s="194"/>
    </row>
    <row r="2" ht="22.9" customHeight="1" spans="1:9">
      <c r="A2" s="166"/>
      <c r="B2" s="169" t="s">
        <v>213</v>
      </c>
      <c r="C2" s="169"/>
      <c r="D2" s="169"/>
      <c r="E2" s="169"/>
      <c r="F2" s="169"/>
      <c r="G2" s="169"/>
      <c r="H2" s="169"/>
      <c r="I2" s="194"/>
    </row>
    <row r="3" ht="19.5" customHeight="1" spans="1:9">
      <c r="A3" s="170"/>
      <c r="B3" s="171" t="s">
        <v>6</v>
      </c>
      <c r="C3" s="171"/>
      <c r="D3" s="171"/>
      <c r="E3" s="171"/>
      <c r="G3" s="170"/>
      <c r="H3" s="172" t="s">
        <v>7</v>
      </c>
      <c r="I3" s="194"/>
    </row>
    <row r="4" ht="24.4" customHeight="1" spans="1:9">
      <c r="A4" s="168"/>
      <c r="B4" s="131" t="s">
        <v>10</v>
      </c>
      <c r="C4" s="131"/>
      <c r="D4" s="131"/>
      <c r="E4" s="131"/>
      <c r="F4" s="131" t="s">
        <v>82</v>
      </c>
      <c r="G4" s="131"/>
      <c r="H4" s="131"/>
      <c r="I4" s="194"/>
    </row>
    <row r="5" ht="24.4" customHeight="1" spans="1:9">
      <c r="A5" s="168"/>
      <c r="B5" s="131" t="s">
        <v>86</v>
      </c>
      <c r="C5" s="131"/>
      <c r="D5" s="131" t="s">
        <v>71</v>
      </c>
      <c r="E5" s="131" t="s">
        <v>87</v>
      </c>
      <c r="F5" s="131" t="s">
        <v>60</v>
      </c>
      <c r="G5" s="131" t="s">
        <v>214</v>
      </c>
      <c r="H5" s="131" t="s">
        <v>215</v>
      </c>
      <c r="I5" s="194"/>
    </row>
    <row r="6" ht="24.4" customHeight="1" spans="1:9">
      <c r="A6" s="22"/>
      <c r="B6" s="131" t="s">
        <v>88</v>
      </c>
      <c r="C6" s="131" t="s">
        <v>89</v>
      </c>
      <c r="D6" s="131"/>
      <c r="E6" s="131"/>
      <c r="F6" s="131"/>
      <c r="G6" s="131"/>
      <c r="H6" s="131"/>
      <c r="I6" s="194"/>
    </row>
    <row r="7" ht="22.9" customHeight="1" spans="1:9">
      <c r="A7" s="168"/>
      <c r="B7" s="131"/>
      <c r="C7" s="131"/>
      <c r="D7" s="131"/>
      <c r="E7" s="131" t="s">
        <v>73</v>
      </c>
      <c r="F7" s="134">
        <f>G7+H7</f>
        <v>4540048.57</v>
      </c>
      <c r="G7" s="134">
        <f>SUM(G8:G29)</f>
        <v>4060316.17</v>
      </c>
      <c r="H7" s="134">
        <f>SUM(H8:H29)</f>
        <v>479732.4</v>
      </c>
      <c r="I7" s="194"/>
    </row>
    <row r="8" ht="26.25" customHeight="1" spans="1:9">
      <c r="A8" s="168"/>
      <c r="B8" s="182" t="s">
        <v>172</v>
      </c>
      <c r="C8" s="182" t="s">
        <v>92</v>
      </c>
      <c r="D8" s="157">
        <v>120001</v>
      </c>
      <c r="E8" s="189" t="s">
        <v>216</v>
      </c>
      <c r="F8" s="136">
        <f>G8+H8</f>
        <v>940704</v>
      </c>
      <c r="G8" s="190">
        <f>940704</f>
        <v>940704</v>
      </c>
      <c r="H8" s="134"/>
      <c r="I8" s="194"/>
    </row>
    <row r="9" ht="26.25" customHeight="1" spans="1:9">
      <c r="A9" s="168"/>
      <c r="B9" s="182" t="s">
        <v>172</v>
      </c>
      <c r="C9" s="182" t="s">
        <v>94</v>
      </c>
      <c r="D9" s="157">
        <v>120001</v>
      </c>
      <c r="E9" s="189" t="s">
        <v>217</v>
      </c>
      <c r="F9" s="136">
        <f t="shared" ref="F9:F11" si="0">G9+H9</f>
        <v>247013.28</v>
      </c>
      <c r="G9" s="190">
        <f>247013.28</f>
        <v>247013.28</v>
      </c>
      <c r="H9" s="134"/>
      <c r="I9" s="194"/>
    </row>
    <row r="10" ht="26.25" customHeight="1" spans="1:9">
      <c r="A10" s="168"/>
      <c r="B10" s="182" t="s">
        <v>172</v>
      </c>
      <c r="C10" s="182" t="s">
        <v>101</v>
      </c>
      <c r="D10" s="157">
        <v>120001</v>
      </c>
      <c r="E10" s="189" t="s">
        <v>218</v>
      </c>
      <c r="F10" s="136">
        <f t="shared" si="0"/>
        <v>232424</v>
      </c>
      <c r="G10" s="190">
        <v>232424</v>
      </c>
      <c r="H10" s="134"/>
      <c r="I10" s="194"/>
    </row>
    <row r="11" ht="26.25" customHeight="1" spans="1:9">
      <c r="A11" s="168"/>
      <c r="B11" s="182" t="s">
        <v>172</v>
      </c>
      <c r="C11" s="182" t="s">
        <v>177</v>
      </c>
      <c r="D11" s="157">
        <v>120001</v>
      </c>
      <c r="E11" s="189" t="s">
        <v>219</v>
      </c>
      <c r="F11" s="136">
        <f t="shared" si="0"/>
        <v>1196537</v>
      </c>
      <c r="G11" s="190">
        <f>1196537</f>
        <v>1196537</v>
      </c>
      <c r="H11" s="134"/>
      <c r="I11" s="194"/>
    </row>
    <row r="12" ht="26.25" customHeight="1" spans="1:9">
      <c r="A12" s="168"/>
      <c r="B12" s="182" t="s">
        <v>172</v>
      </c>
      <c r="C12" s="182" t="s">
        <v>106</v>
      </c>
      <c r="D12" s="157">
        <v>120001</v>
      </c>
      <c r="E12" s="189" t="s">
        <v>220</v>
      </c>
      <c r="F12" s="136">
        <f t="shared" ref="F12:F29" si="1">G12+H12</f>
        <v>367013.32</v>
      </c>
      <c r="G12" s="190">
        <f>367013.32</f>
        <v>367013.32</v>
      </c>
      <c r="H12" s="134"/>
      <c r="I12" s="194"/>
    </row>
    <row r="13" ht="26.25" customHeight="1" spans="1:9">
      <c r="A13" s="168"/>
      <c r="B13" s="182" t="s">
        <v>172</v>
      </c>
      <c r="C13" s="182" t="s">
        <v>180</v>
      </c>
      <c r="D13" s="157">
        <v>120001</v>
      </c>
      <c r="E13" s="189" t="s">
        <v>221</v>
      </c>
      <c r="F13" s="136">
        <f t="shared" si="1"/>
        <v>205071.77</v>
      </c>
      <c r="G13" s="190">
        <f>205071.77</f>
        <v>205071.77</v>
      </c>
      <c r="H13" s="134"/>
      <c r="I13" s="194"/>
    </row>
    <row r="14" ht="26.25" customHeight="1" spans="1:9">
      <c r="A14" s="168"/>
      <c r="B14" s="182" t="s">
        <v>172</v>
      </c>
      <c r="C14" s="182" t="s">
        <v>98</v>
      </c>
      <c r="D14" s="157">
        <v>120001</v>
      </c>
      <c r="E14" s="189" t="s">
        <v>222</v>
      </c>
      <c r="F14" s="136">
        <f t="shared" si="1"/>
        <v>19224</v>
      </c>
      <c r="G14" s="190">
        <f>19224</f>
        <v>19224</v>
      </c>
      <c r="H14" s="136"/>
      <c r="I14" s="194"/>
    </row>
    <row r="15" ht="26.25" customHeight="1" spans="1:9">
      <c r="A15" s="183"/>
      <c r="B15" s="182" t="s">
        <v>172</v>
      </c>
      <c r="C15" s="182" t="s">
        <v>183</v>
      </c>
      <c r="D15" s="157">
        <v>120001</v>
      </c>
      <c r="E15" s="189" t="s">
        <v>223</v>
      </c>
      <c r="F15" s="136">
        <f t="shared" si="1"/>
        <v>29907.36</v>
      </c>
      <c r="G15" s="190">
        <f>29907.36</f>
        <v>29907.36</v>
      </c>
      <c r="H15" s="136"/>
      <c r="I15" s="195"/>
    </row>
    <row r="16" ht="26.25" customHeight="1" spans="2:8">
      <c r="B16" s="182" t="s">
        <v>172</v>
      </c>
      <c r="C16" s="182" t="s">
        <v>185</v>
      </c>
      <c r="D16" s="157">
        <v>120001</v>
      </c>
      <c r="E16" s="189" t="s">
        <v>115</v>
      </c>
      <c r="F16" s="136">
        <f t="shared" si="1"/>
        <v>314000</v>
      </c>
      <c r="G16" s="190">
        <f>314000</f>
        <v>314000</v>
      </c>
      <c r="H16" s="191"/>
    </row>
    <row r="17" ht="26.25" customHeight="1" spans="2:8">
      <c r="B17" s="182" t="s">
        <v>172</v>
      </c>
      <c r="C17" s="182" t="s">
        <v>103</v>
      </c>
      <c r="D17" s="157">
        <v>120001</v>
      </c>
      <c r="E17" s="189" t="s">
        <v>224</v>
      </c>
      <c r="F17" s="136">
        <f t="shared" si="1"/>
        <v>472567.44</v>
      </c>
      <c r="G17" s="190">
        <f>472567.44</f>
        <v>472567.44</v>
      </c>
      <c r="H17" s="192"/>
    </row>
    <row r="18" ht="25" customHeight="1" spans="2:8">
      <c r="B18" s="182" t="s">
        <v>188</v>
      </c>
      <c r="C18" s="182" t="s">
        <v>92</v>
      </c>
      <c r="D18" s="157">
        <v>120001</v>
      </c>
      <c r="E18" s="189" t="s">
        <v>225</v>
      </c>
      <c r="F18" s="136">
        <f t="shared" si="1"/>
        <v>96000</v>
      </c>
      <c r="G18" s="192"/>
      <c r="H18" s="190">
        <f>96000</f>
        <v>96000</v>
      </c>
    </row>
    <row r="19" ht="25" customHeight="1" spans="2:8">
      <c r="B19" s="182" t="s">
        <v>188</v>
      </c>
      <c r="C19" s="182" t="s">
        <v>98</v>
      </c>
      <c r="D19" s="157">
        <v>120001</v>
      </c>
      <c r="E19" s="189" t="s">
        <v>226</v>
      </c>
      <c r="F19" s="136">
        <f t="shared" si="1"/>
        <v>72000</v>
      </c>
      <c r="G19" s="192"/>
      <c r="H19" s="190">
        <f>72000</f>
        <v>72000</v>
      </c>
    </row>
    <row r="20" ht="25" customHeight="1" spans="2:8">
      <c r="B20" s="182" t="s">
        <v>188</v>
      </c>
      <c r="C20" s="182" t="s">
        <v>191</v>
      </c>
      <c r="D20" s="157">
        <v>120001</v>
      </c>
      <c r="E20" s="189" t="s">
        <v>227</v>
      </c>
      <c r="F20" s="136">
        <f t="shared" si="1"/>
        <v>20000</v>
      </c>
      <c r="G20" s="192"/>
      <c r="H20" s="190">
        <f>20000</f>
        <v>20000</v>
      </c>
    </row>
    <row r="21" ht="25" customHeight="1" spans="2:8">
      <c r="B21" s="182" t="s">
        <v>188</v>
      </c>
      <c r="C21" s="182" t="s">
        <v>193</v>
      </c>
      <c r="D21" s="157">
        <v>120001</v>
      </c>
      <c r="E21" s="189" t="s">
        <v>228</v>
      </c>
      <c r="F21" s="136">
        <f t="shared" si="1"/>
        <v>40995.53</v>
      </c>
      <c r="G21" s="192"/>
      <c r="H21" s="190">
        <f>40995.53</f>
        <v>40995.53</v>
      </c>
    </row>
    <row r="22" ht="25" customHeight="1" spans="2:8">
      <c r="B22" s="182" t="s">
        <v>188</v>
      </c>
      <c r="C22" s="182" t="s">
        <v>195</v>
      </c>
      <c r="D22" s="157">
        <v>120001</v>
      </c>
      <c r="E22" s="189" t="s">
        <v>229</v>
      </c>
      <c r="F22" s="136">
        <f t="shared" si="1"/>
        <v>19002.65</v>
      </c>
      <c r="G22" s="192"/>
      <c r="H22" s="190">
        <f>19002.65</f>
        <v>19002.65</v>
      </c>
    </row>
    <row r="23" ht="25" customHeight="1" spans="2:8">
      <c r="B23" s="182" t="s">
        <v>188</v>
      </c>
      <c r="C23" s="182" t="s">
        <v>197</v>
      </c>
      <c r="D23" s="157">
        <v>120001</v>
      </c>
      <c r="E23" s="189" t="s">
        <v>230</v>
      </c>
      <c r="F23" s="136">
        <f t="shared" si="1"/>
        <v>175000</v>
      </c>
      <c r="G23" s="192"/>
      <c r="H23" s="190">
        <f>175000</f>
        <v>175000</v>
      </c>
    </row>
    <row r="24" ht="25" customHeight="1" spans="2:8">
      <c r="B24" s="182" t="s">
        <v>188</v>
      </c>
      <c r="C24" s="182" t="s">
        <v>199</v>
      </c>
      <c r="D24" s="157">
        <v>120001</v>
      </c>
      <c r="E24" s="189" t="s">
        <v>231</v>
      </c>
      <c r="F24" s="136">
        <f t="shared" si="1"/>
        <v>34200</v>
      </c>
      <c r="G24" s="192"/>
      <c r="H24" s="190">
        <v>34200</v>
      </c>
    </row>
    <row r="25" ht="25" customHeight="1" spans="2:8">
      <c r="B25" s="182" t="s">
        <v>188</v>
      </c>
      <c r="C25" s="182" t="s">
        <v>103</v>
      </c>
      <c r="D25" s="157">
        <v>120001</v>
      </c>
      <c r="E25" s="189" t="s">
        <v>232</v>
      </c>
      <c r="F25" s="136">
        <f t="shared" si="1"/>
        <v>11734.22</v>
      </c>
      <c r="G25" s="192"/>
      <c r="H25" s="190">
        <f>11734.22</f>
        <v>11734.22</v>
      </c>
    </row>
    <row r="26" ht="25" customHeight="1" spans="2:8">
      <c r="B26" s="182" t="s">
        <v>188</v>
      </c>
      <c r="C26" s="182" t="s">
        <v>91</v>
      </c>
      <c r="D26" s="157">
        <v>120001</v>
      </c>
      <c r="E26" s="189" t="s">
        <v>233</v>
      </c>
      <c r="F26" s="136">
        <f t="shared" si="1"/>
        <v>3600</v>
      </c>
      <c r="G26" s="192"/>
      <c r="H26" s="190">
        <v>3600</v>
      </c>
    </row>
    <row r="27" ht="25" customHeight="1" spans="2:8">
      <c r="B27" s="182" t="s">
        <v>188</v>
      </c>
      <c r="C27" s="182" t="s">
        <v>207</v>
      </c>
      <c r="D27" s="157">
        <v>120001</v>
      </c>
      <c r="E27" s="189" t="s">
        <v>234</v>
      </c>
      <c r="F27" s="136">
        <f t="shared" si="1"/>
        <v>7200</v>
      </c>
      <c r="G27" s="192"/>
      <c r="H27" s="190">
        <v>7200</v>
      </c>
    </row>
    <row r="28" ht="25" customHeight="1" spans="2:8">
      <c r="B28" s="182" t="s">
        <v>202</v>
      </c>
      <c r="C28" s="182" t="s">
        <v>177</v>
      </c>
      <c r="D28" s="157">
        <v>120001</v>
      </c>
      <c r="E28" s="189" t="s">
        <v>235</v>
      </c>
      <c r="F28" s="136">
        <f t="shared" si="1"/>
        <v>3204</v>
      </c>
      <c r="G28" s="190">
        <v>3204</v>
      </c>
      <c r="H28" s="192"/>
    </row>
    <row r="29" ht="25" customHeight="1" spans="2:8">
      <c r="B29" s="182" t="s">
        <v>202</v>
      </c>
      <c r="C29" s="182" t="s">
        <v>94</v>
      </c>
      <c r="D29" s="157">
        <v>120001</v>
      </c>
      <c r="E29" s="189" t="s">
        <v>236</v>
      </c>
      <c r="F29" s="136">
        <f t="shared" si="1"/>
        <v>32650</v>
      </c>
      <c r="G29" s="193">
        <v>32650</v>
      </c>
      <c r="H29" s="19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 outlineLevelCol="7"/>
  <cols>
    <col min="1" max="1" width="1.5" style="165" customWidth="1"/>
    <col min="2" max="4" width="6.625" style="165" customWidth="1"/>
    <col min="5" max="5" width="26.625" style="165" customWidth="1"/>
    <col min="6" max="6" width="48.625" style="165" customWidth="1"/>
    <col min="7" max="7" width="26.625" style="165" customWidth="1"/>
    <col min="8" max="8" width="1.5" style="165" customWidth="1"/>
    <col min="9" max="10" width="9.75" style="165" customWidth="1"/>
    <col min="11" max="16384" width="10" style="165"/>
  </cols>
  <sheetData>
    <row r="1" ht="24.95" customHeight="1" spans="1:8">
      <c r="A1" s="166"/>
      <c r="B1" s="2" t="s">
        <v>237</v>
      </c>
      <c r="C1" s="2"/>
      <c r="D1" s="2"/>
      <c r="E1" s="22"/>
      <c r="F1" s="22"/>
      <c r="G1" s="167"/>
      <c r="H1" s="168"/>
    </row>
    <row r="2" ht="22.9" customHeight="1" spans="1:8">
      <c r="A2" s="166"/>
      <c r="B2" s="169" t="s">
        <v>238</v>
      </c>
      <c r="C2" s="169"/>
      <c r="D2" s="169"/>
      <c r="E2" s="169"/>
      <c r="F2" s="169"/>
      <c r="G2" s="169"/>
      <c r="H2" s="168" t="s">
        <v>4</v>
      </c>
    </row>
    <row r="3" ht="19.5" customHeight="1" spans="1:8">
      <c r="A3" s="170"/>
      <c r="B3" s="171" t="s">
        <v>6</v>
      </c>
      <c r="C3" s="171"/>
      <c r="D3" s="171"/>
      <c r="E3" s="171"/>
      <c r="F3" s="171"/>
      <c r="G3" s="172" t="s">
        <v>7</v>
      </c>
      <c r="H3" s="173"/>
    </row>
    <row r="4" ht="24.4" customHeight="1" spans="1:8">
      <c r="A4" s="174"/>
      <c r="B4" s="131" t="s">
        <v>86</v>
      </c>
      <c r="C4" s="131"/>
      <c r="D4" s="131"/>
      <c r="E4" s="131" t="s">
        <v>71</v>
      </c>
      <c r="F4" s="131" t="s">
        <v>87</v>
      </c>
      <c r="G4" s="131" t="s">
        <v>239</v>
      </c>
      <c r="H4" s="175"/>
    </row>
    <row r="5" ht="24.4" customHeight="1" spans="1:8">
      <c r="A5" s="174"/>
      <c r="B5" s="131" t="s">
        <v>88</v>
      </c>
      <c r="C5" s="131" t="s">
        <v>89</v>
      </c>
      <c r="D5" s="131" t="s">
        <v>90</v>
      </c>
      <c r="E5" s="131"/>
      <c r="F5" s="131"/>
      <c r="G5" s="131"/>
      <c r="H5" s="176"/>
    </row>
    <row r="6" ht="22.9" customHeight="1" spans="1:8">
      <c r="A6" s="177"/>
      <c r="B6" s="131"/>
      <c r="C6" s="131"/>
      <c r="D6" s="131"/>
      <c r="E6" s="131"/>
      <c r="F6" s="131" t="s">
        <v>73</v>
      </c>
      <c r="G6" s="134">
        <f>G9+G10+G12+G15</f>
        <v>338000</v>
      </c>
      <c r="H6" s="178"/>
    </row>
    <row r="7" ht="22.9" customHeight="1" spans="1:8">
      <c r="A7" s="177"/>
      <c r="B7" s="131"/>
      <c r="C7" s="131"/>
      <c r="D7" s="131"/>
      <c r="E7" s="131"/>
      <c r="F7" s="179" t="s">
        <v>240</v>
      </c>
      <c r="G7" s="134">
        <v>278000</v>
      </c>
      <c r="H7" s="178"/>
    </row>
    <row r="8" ht="22.9" customHeight="1" spans="1:8">
      <c r="A8" s="177"/>
      <c r="B8" s="131"/>
      <c r="C8" s="131"/>
      <c r="D8" s="131"/>
      <c r="E8" s="131"/>
      <c r="F8" s="179" t="s">
        <v>112</v>
      </c>
      <c r="G8" s="134">
        <v>248000</v>
      </c>
      <c r="H8" s="178"/>
    </row>
    <row r="9" ht="22.9" customHeight="1" spans="1:8">
      <c r="A9" s="177"/>
      <c r="B9" s="155">
        <v>213</v>
      </c>
      <c r="C9" s="155" t="s">
        <v>101</v>
      </c>
      <c r="D9" s="155" t="s">
        <v>111</v>
      </c>
      <c r="E9" s="157">
        <v>120001</v>
      </c>
      <c r="F9" s="179" t="s">
        <v>241</v>
      </c>
      <c r="G9" s="180">
        <v>178000</v>
      </c>
      <c r="H9" s="178"/>
    </row>
    <row r="10" ht="22.9" customHeight="1" spans="1:8">
      <c r="A10" s="177"/>
      <c r="B10" s="155" t="s">
        <v>108</v>
      </c>
      <c r="C10" s="155" t="s">
        <v>101</v>
      </c>
      <c r="D10" s="155" t="s">
        <v>111</v>
      </c>
      <c r="E10" s="157">
        <v>120001</v>
      </c>
      <c r="F10" s="179" t="s">
        <v>242</v>
      </c>
      <c r="G10" s="180">
        <v>70000</v>
      </c>
      <c r="H10" s="178"/>
    </row>
    <row r="11" ht="22.9" customHeight="1" spans="1:8">
      <c r="A11" s="177"/>
      <c r="B11" s="155"/>
      <c r="C11" s="155"/>
      <c r="D11" s="155"/>
      <c r="E11" s="157"/>
      <c r="F11" s="179" t="s">
        <v>110</v>
      </c>
      <c r="G11" s="181">
        <v>30000</v>
      </c>
      <c r="H11" s="178"/>
    </row>
    <row r="12" ht="22.9" customHeight="1" spans="1:8">
      <c r="A12" s="177"/>
      <c r="B12" s="157">
        <v>213</v>
      </c>
      <c r="C12" s="155" t="s">
        <v>101</v>
      </c>
      <c r="D12" s="157">
        <v>11</v>
      </c>
      <c r="E12" s="157">
        <v>120001</v>
      </c>
      <c r="F12" s="179" t="s">
        <v>243</v>
      </c>
      <c r="G12" s="136">
        <v>30000</v>
      </c>
      <c r="H12" s="178"/>
    </row>
    <row r="13" ht="22.9" customHeight="1" spans="1:8">
      <c r="A13" s="177"/>
      <c r="B13" s="155"/>
      <c r="C13" s="155"/>
      <c r="D13" s="155"/>
      <c r="E13" s="157"/>
      <c r="F13" s="179" t="s">
        <v>244</v>
      </c>
      <c r="G13" s="136">
        <v>60000</v>
      </c>
      <c r="H13" s="178"/>
    </row>
    <row r="14" ht="22.9" customHeight="1" spans="1:8">
      <c r="A14" s="177"/>
      <c r="B14" s="155"/>
      <c r="C14" s="155"/>
      <c r="D14" s="155"/>
      <c r="E14" s="157"/>
      <c r="F14" s="179" t="s">
        <v>112</v>
      </c>
      <c r="G14" s="134">
        <v>60000</v>
      </c>
      <c r="H14" s="178"/>
    </row>
    <row r="15" ht="22.9" customHeight="1" spans="1:8">
      <c r="A15" s="177"/>
      <c r="B15" s="155" t="s">
        <v>108</v>
      </c>
      <c r="C15" s="155" t="s">
        <v>101</v>
      </c>
      <c r="D15" s="155" t="s">
        <v>111</v>
      </c>
      <c r="E15" s="157">
        <v>120002</v>
      </c>
      <c r="F15" s="135" t="s">
        <v>245</v>
      </c>
      <c r="G15" s="136">
        <v>60000</v>
      </c>
      <c r="H15" s="178"/>
    </row>
    <row r="16" ht="22.9" customHeight="1" spans="1:8">
      <c r="A16" s="177"/>
      <c r="B16" s="131"/>
      <c r="C16" s="182"/>
      <c r="D16" s="131"/>
      <c r="E16" s="157"/>
      <c r="F16" s="157"/>
      <c r="G16" s="136"/>
      <c r="H16" s="178"/>
    </row>
    <row r="17" ht="22.9" customHeight="1" spans="1:8">
      <c r="A17" s="177"/>
      <c r="B17" s="131"/>
      <c r="C17" s="131"/>
      <c r="D17" s="131"/>
      <c r="E17" s="157"/>
      <c r="F17" s="157"/>
      <c r="G17" s="136"/>
      <c r="H17" s="178"/>
    </row>
    <row r="18" ht="22.9" customHeight="1" spans="1:8">
      <c r="A18" s="174"/>
      <c r="B18" s="135"/>
      <c r="C18" s="135"/>
      <c r="D18" s="135"/>
      <c r="E18" s="135"/>
      <c r="F18" s="135" t="s">
        <v>24</v>
      </c>
      <c r="G18" s="136"/>
      <c r="H18" s="175"/>
    </row>
    <row r="19" ht="22.9" customHeight="1" spans="1:8">
      <c r="A19" s="174"/>
      <c r="B19" s="135"/>
      <c r="C19" s="135"/>
      <c r="D19" s="135"/>
      <c r="E19" s="135"/>
      <c r="F19" s="135" t="s">
        <v>24</v>
      </c>
      <c r="G19" s="136"/>
      <c r="H19" s="175"/>
    </row>
    <row r="20" ht="22.9" customHeight="1" spans="1:8">
      <c r="A20" s="174"/>
      <c r="B20" s="135"/>
      <c r="C20" s="135"/>
      <c r="D20" s="135"/>
      <c r="E20" s="135"/>
      <c r="F20" s="135" t="s">
        <v>137</v>
      </c>
      <c r="G20" s="136"/>
      <c r="H20" s="176"/>
    </row>
    <row r="21" ht="22.9" customHeight="1" spans="1:8">
      <c r="A21" s="174"/>
      <c r="B21" s="135"/>
      <c r="C21" s="135"/>
      <c r="D21" s="135"/>
      <c r="E21" s="135"/>
      <c r="F21" s="135" t="s">
        <v>246</v>
      </c>
      <c r="G21" s="136"/>
      <c r="H21" s="176"/>
    </row>
    <row r="22" ht="9.75" customHeight="1" spans="1:8">
      <c r="A22" s="183"/>
      <c r="B22" s="184"/>
      <c r="C22" s="184"/>
      <c r="D22" s="184"/>
      <c r="E22" s="184"/>
      <c r="F22" s="183"/>
      <c r="G22" s="183"/>
      <c r="H22" s="18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13-7</vt:lpstr>
      <vt:lpstr>13-8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邓清</cp:lastModifiedBy>
  <dcterms:created xsi:type="dcterms:W3CDTF">2022-03-04T19:28:00Z</dcterms:created>
  <dcterms:modified xsi:type="dcterms:W3CDTF">2024-07-31T07:57:57Z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